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205" windowWidth="15135" windowHeight="59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1" i="1" l="1"/>
  <c r="B232" i="3"/>
  <c r="C232" i="3"/>
  <c r="D232" i="3"/>
  <c r="G232" i="3"/>
  <c r="H232" i="3"/>
  <c r="B233" i="3"/>
  <c r="C233" i="3"/>
  <c r="D233" i="3"/>
  <c r="G233" i="3"/>
  <c r="H233" i="3"/>
  <c r="B234" i="3"/>
  <c r="C234" i="3"/>
  <c r="D234" i="3"/>
  <c r="E234" i="3"/>
  <c r="F234" i="3"/>
  <c r="G234" i="3"/>
  <c r="H234" i="3"/>
  <c r="C231" i="3"/>
  <c r="G231" i="3"/>
  <c r="H231" i="3"/>
  <c r="B231" i="3"/>
  <c r="A232" i="3"/>
  <c r="A233" i="3"/>
  <c r="A234" i="3"/>
  <c r="A231" i="3"/>
  <c r="G412" i="2"/>
  <c r="G411" i="2" s="1"/>
  <c r="B66" i="3"/>
  <c r="C66" i="3"/>
  <c r="D66" i="3"/>
  <c r="E66" i="3"/>
  <c r="F66" i="3"/>
  <c r="G66" i="3"/>
  <c r="H66" i="3"/>
  <c r="A66" i="3"/>
  <c r="G335" i="2"/>
  <c r="B292" i="3"/>
  <c r="C292" i="3"/>
  <c r="D292" i="3"/>
  <c r="E292" i="3"/>
  <c r="F292" i="3"/>
  <c r="G292" i="3"/>
  <c r="H292" i="3"/>
  <c r="C291" i="3"/>
  <c r="D291" i="3"/>
  <c r="G291" i="3"/>
  <c r="H291" i="3"/>
  <c r="B291" i="3"/>
  <c r="A291" i="3"/>
  <c r="G260" i="2"/>
  <c r="F291" i="3" s="1"/>
  <c r="G116" i="2"/>
  <c r="F232" i="3" l="1"/>
  <c r="G410" i="2"/>
  <c r="F231" i="3" s="1"/>
  <c r="F233" i="3"/>
  <c r="B116" i="3"/>
  <c r="C116" i="3"/>
  <c r="D116" i="3"/>
  <c r="E116" i="3"/>
  <c r="F116" i="3"/>
  <c r="G116" i="3"/>
  <c r="H116" i="3"/>
  <c r="C115" i="3"/>
  <c r="D115" i="3"/>
  <c r="B115" i="3"/>
  <c r="A116" i="3"/>
  <c r="A115" i="3"/>
  <c r="I237" i="2"/>
  <c r="H115" i="3" s="1"/>
  <c r="H237" i="2"/>
  <c r="G115" i="3" s="1"/>
  <c r="G237" i="2"/>
  <c r="F115" i="3" s="1"/>
  <c r="G236" i="2" l="1"/>
  <c r="B284" i="3"/>
  <c r="C284" i="3"/>
  <c r="D284" i="3"/>
  <c r="G284" i="3"/>
  <c r="H284" i="3"/>
  <c r="B285" i="3"/>
  <c r="C285" i="3"/>
  <c r="D285" i="3"/>
  <c r="G285" i="3"/>
  <c r="H285" i="3"/>
  <c r="B286" i="3"/>
  <c r="C286" i="3"/>
  <c r="D286" i="3"/>
  <c r="E286" i="3"/>
  <c r="F286" i="3"/>
  <c r="G286" i="3"/>
  <c r="H286" i="3"/>
  <c r="A284" i="3"/>
  <c r="A285" i="3"/>
  <c r="A286" i="3"/>
  <c r="B211" i="3"/>
  <c r="C211" i="3"/>
  <c r="D211" i="3"/>
  <c r="B212" i="3"/>
  <c r="C212" i="3"/>
  <c r="D212" i="3"/>
  <c r="E212" i="3"/>
  <c r="F212" i="3"/>
  <c r="G212" i="3"/>
  <c r="H212" i="3"/>
  <c r="B213" i="3"/>
  <c r="C213" i="3"/>
  <c r="D213" i="3"/>
  <c r="E213" i="3"/>
  <c r="F213" i="3"/>
  <c r="G213" i="3"/>
  <c r="H213" i="3"/>
  <c r="A211" i="3"/>
  <c r="A212" i="3"/>
  <c r="A213" i="3"/>
  <c r="B179" i="3"/>
  <c r="C179" i="3"/>
  <c r="D179" i="3"/>
  <c r="E179" i="3"/>
  <c r="F179" i="3"/>
  <c r="G179" i="3"/>
  <c r="H179" i="3"/>
  <c r="B180" i="3"/>
  <c r="C180" i="3"/>
  <c r="D180" i="3"/>
  <c r="G180" i="3"/>
  <c r="H180" i="3"/>
  <c r="B181" i="3"/>
  <c r="C181" i="3"/>
  <c r="D181" i="3"/>
  <c r="E181" i="3"/>
  <c r="F181" i="3"/>
  <c r="G181" i="3"/>
  <c r="H181" i="3"/>
  <c r="C178" i="3"/>
  <c r="D178" i="3"/>
  <c r="G178" i="3"/>
  <c r="H178" i="3"/>
  <c r="B178" i="3"/>
  <c r="A180" i="3"/>
  <c r="A181" i="3"/>
  <c r="G408" i="2"/>
  <c r="F180" i="3" s="1"/>
  <c r="A179" i="3"/>
  <c r="A178" i="3"/>
  <c r="F58" i="3"/>
  <c r="F57" i="3" s="1"/>
  <c r="G406" i="2"/>
  <c r="F178" i="3" s="1"/>
  <c r="G73" i="2"/>
  <c r="F285" i="3" s="1"/>
  <c r="G72" i="2" l="1"/>
  <c r="F284" i="3" s="1"/>
  <c r="G405" i="2"/>
  <c r="G404" i="2" s="1"/>
  <c r="G403" i="2" s="1"/>
  <c r="H138" i="2" l="1"/>
  <c r="G211" i="3" s="1"/>
  <c r="I138" i="2"/>
  <c r="H211" i="3" s="1"/>
  <c r="G138" i="2"/>
  <c r="F211" i="3" s="1"/>
  <c r="G219" i="2"/>
  <c r="B59" i="3" l="1"/>
  <c r="C59" i="3"/>
  <c r="D59" i="3"/>
  <c r="G59" i="3"/>
  <c r="H59" i="3"/>
  <c r="B60" i="3"/>
  <c r="C60" i="3"/>
  <c r="D60" i="3"/>
  <c r="G60" i="3"/>
  <c r="H60" i="3"/>
  <c r="B61" i="3"/>
  <c r="C61" i="3"/>
  <c r="D61" i="3"/>
  <c r="E61" i="3"/>
  <c r="F61" i="3"/>
  <c r="G61" i="3"/>
  <c r="H61" i="3"/>
  <c r="A59" i="3"/>
  <c r="A60" i="3"/>
  <c r="A61" i="3"/>
  <c r="A62" i="3"/>
  <c r="B119" i="3"/>
  <c r="C119" i="3"/>
  <c r="D119" i="3"/>
  <c r="B120" i="3"/>
  <c r="C120" i="3"/>
  <c r="D120" i="3"/>
  <c r="E120" i="3"/>
  <c r="F120" i="3"/>
  <c r="G120" i="3"/>
  <c r="H120" i="3"/>
  <c r="A119" i="3"/>
  <c r="A120" i="3"/>
  <c r="B141" i="3"/>
  <c r="C141" i="3"/>
  <c r="D141" i="3"/>
  <c r="G141" i="3"/>
  <c r="H141" i="3"/>
  <c r="B142" i="3"/>
  <c r="C142" i="3"/>
  <c r="D142" i="3"/>
  <c r="F142" i="3"/>
  <c r="G142" i="3"/>
  <c r="H142" i="3"/>
  <c r="A141" i="3"/>
  <c r="A142" i="3"/>
  <c r="G333" i="2" l="1"/>
  <c r="F60" i="3" s="1"/>
  <c r="I376" i="2"/>
  <c r="H119" i="3" s="1"/>
  <c r="H376" i="2"/>
  <c r="G119" i="3" s="1"/>
  <c r="G376" i="2"/>
  <c r="G389" i="2"/>
  <c r="F141" i="3" s="1"/>
  <c r="G332" i="2" l="1"/>
  <c r="F59" i="3" s="1"/>
  <c r="F119" i="3"/>
  <c r="F23" i="3"/>
  <c r="B335" i="3"/>
  <c r="C335" i="3"/>
  <c r="D335" i="3"/>
  <c r="G335" i="3"/>
  <c r="H335" i="3"/>
  <c r="B336" i="3"/>
  <c r="C336" i="3"/>
  <c r="D336" i="3"/>
  <c r="F336" i="3"/>
  <c r="G336" i="3"/>
  <c r="H336" i="3"/>
  <c r="A336" i="3"/>
  <c r="A335" i="3"/>
  <c r="B65" i="3" l="1"/>
  <c r="C65" i="3"/>
  <c r="D65" i="3"/>
  <c r="E65" i="3"/>
  <c r="F65" i="3"/>
  <c r="G65" i="3"/>
  <c r="H65" i="3"/>
  <c r="C64" i="3"/>
  <c r="D64" i="3"/>
  <c r="G64" i="3"/>
  <c r="H64" i="3"/>
  <c r="B64" i="3"/>
  <c r="A65" i="3"/>
  <c r="A64" i="3"/>
  <c r="B360" i="3"/>
  <c r="C360" i="3"/>
  <c r="D360" i="3"/>
  <c r="G360" i="3"/>
  <c r="H360" i="3"/>
  <c r="B361" i="3"/>
  <c r="C361" i="3"/>
  <c r="D361" i="3"/>
  <c r="G361" i="3"/>
  <c r="H361" i="3"/>
  <c r="B362" i="3"/>
  <c r="C362" i="3"/>
  <c r="D362" i="3"/>
  <c r="G362" i="3"/>
  <c r="H362" i="3"/>
  <c r="B363" i="3"/>
  <c r="C363" i="3"/>
  <c r="D363" i="3"/>
  <c r="E363" i="3"/>
  <c r="F363" i="3"/>
  <c r="G363" i="3"/>
  <c r="H363" i="3"/>
  <c r="A362" i="3"/>
  <c r="A363" i="3"/>
  <c r="A360" i="3"/>
  <c r="A361" i="3"/>
  <c r="B347" i="3"/>
  <c r="C347" i="3"/>
  <c r="D347" i="3"/>
  <c r="E347" i="3"/>
  <c r="F347" i="3"/>
  <c r="G347" i="3"/>
  <c r="H347" i="3"/>
  <c r="B345" i="3"/>
  <c r="C345" i="3"/>
  <c r="D345" i="3"/>
  <c r="E345" i="3"/>
  <c r="F345" i="3"/>
  <c r="G345" i="3"/>
  <c r="H345" i="3"/>
  <c r="A347" i="3"/>
  <c r="A345" i="3"/>
  <c r="B282" i="3"/>
  <c r="C282" i="3"/>
  <c r="D282" i="3"/>
  <c r="E282" i="3"/>
  <c r="F282" i="3"/>
  <c r="G282" i="3"/>
  <c r="H282" i="3"/>
  <c r="A282" i="3"/>
  <c r="F277" i="3"/>
  <c r="B278" i="3"/>
  <c r="C278" i="3"/>
  <c r="D278" i="3"/>
  <c r="B279" i="3"/>
  <c r="C279" i="3"/>
  <c r="D279" i="3"/>
  <c r="E279" i="3"/>
  <c r="F279" i="3"/>
  <c r="G279" i="3"/>
  <c r="H279" i="3"/>
  <c r="A278" i="3"/>
  <c r="A279" i="3"/>
  <c r="B260" i="3"/>
  <c r="C260" i="3"/>
  <c r="D260" i="3"/>
  <c r="F260" i="3"/>
  <c r="G260" i="3"/>
  <c r="H260" i="3"/>
  <c r="B261" i="3"/>
  <c r="C261" i="3"/>
  <c r="D261" i="3"/>
  <c r="E261" i="3"/>
  <c r="F261" i="3"/>
  <c r="G261" i="3"/>
  <c r="H261" i="3"/>
  <c r="A260" i="3"/>
  <c r="A261" i="3"/>
  <c r="B209" i="3"/>
  <c r="C209" i="3"/>
  <c r="D209" i="3"/>
  <c r="G209" i="3"/>
  <c r="H209" i="3"/>
  <c r="B210" i="3"/>
  <c r="C210" i="3"/>
  <c r="D210" i="3"/>
  <c r="E210" i="3"/>
  <c r="F210" i="3"/>
  <c r="G210" i="3"/>
  <c r="H210" i="3"/>
  <c r="A209" i="3"/>
  <c r="A210" i="3"/>
  <c r="B192" i="3"/>
  <c r="C192" i="3"/>
  <c r="D192" i="3"/>
  <c r="G192" i="3"/>
  <c r="H192" i="3"/>
  <c r="B193" i="3"/>
  <c r="C193" i="3"/>
  <c r="D193" i="3"/>
  <c r="E193" i="3"/>
  <c r="F193" i="3"/>
  <c r="G193" i="3"/>
  <c r="H193" i="3"/>
  <c r="A192" i="3"/>
  <c r="A193" i="3"/>
  <c r="B145" i="3"/>
  <c r="C145" i="3"/>
  <c r="D145" i="3"/>
  <c r="G145" i="3"/>
  <c r="H145" i="3"/>
  <c r="B146" i="3"/>
  <c r="C146" i="3"/>
  <c r="D146" i="3"/>
  <c r="E146" i="3"/>
  <c r="F146" i="3"/>
  <c r="G146" i="3"/>
  <c r="H146" i="3"/>
  <c r="A145" i="3"/>
  <c r="A146" i="3"/>
  <c r="B123" i="3"/>
  <c r="C123" i="3"/>
  <c r="D123" i="3"/>
  <c r="G123" i="3"/>
  <c r="H123" i="3"/>
  <c r="B124" i="3"/>
  <c r="C124" i="3"/>
  <c r="D124" i="3"/>
  <c r="E124" i="3"/>
  <c r="F124" i="3"/>
  <c r="G124" i="3"/>
  <c r="H124" i="3"/>
  <c r="A123" i="3"/>
  <c r="A124" i="3"/>
  <c r="G393" i="2"/>
  <c r="F145" i="3" s="1"/>
  <c r="G380" i="2"/>
  <c r="F123" i="3" l="1"/>
  <c r="G286" i="2"/>
  <c r="G193" i="2"/>
  <c r="F335" i="3" s="1"/>
  <c r="F64" i="3" l="1"/>
  <c r="G136" i="2"/>
  <c r="F209" i="3" s="1"/>
  <c r="G119" i="2"/>
  <c r="F192" i="3" s="1"/>
  <c r="G69" i="2"/>
  <c r="G68" i="2" s="1"/>
  <c r="I66" i="2"/>
  <c r="H278" i="3" s="1"/>
  <c r="H66" i="2"/>
  <c r="G278" i="3" s="1"/>
  <c r="G66" i="2"/>
  <c r="F278" i="3" s="1"/>
  <c r="G43" i="2"/>
  <c r="G25" i="2"/>
  <c r="G42" i="2" l="1"/>
  <c r="F362" i="3"/>
  <c r="E155" i="3"/>
  <c r="G41" i="2" l="1"/>
  <c r="F360" i="3" s="1"/>
  <c r="F361" i="3"/>
  <c r="D44" i="1"/>
  <c r="A343" i="3" l="1"/>
  <c r="A344" i="3"/>
  <c r="A346" i="3"/>
  <c r="A342" i="3"/>
  <c r="B343" i="3"/>
  <c r="C343" i="3"/>
  <c r="D343" i="3"/>
  <c r="B344" i="3"/>
  <c r="C344" i="3"/>
  <c r="D344" i="3"/>
  <c r="B346" i="3"/>
  <c r="C346" i="3"/>
  <c r="D346" i="3"/>
  <c r="E346" i="3"/>
  <c r="F346" i="3"/>
  <c r="G346" i="3"/>
  <c r="H346" i="3"/>
  <c r="C342" i="3"/>
  <c r="B342" i="3"/>
  <c r="B280" i="3"/>
  <c r="C280" i="3"/>
  <c r="D280" i="3"/>
  <c r="B281" i="3"/>
  <c r="C281" i="3"/>
  <c r="D281" i="3"/>
  <c r="B283" i="3"/>
  <c r="C283" i="3"/>
  <c r="D283" i="3"/>
  <c r="E283" i="3"/>
  <c r="F283" i="3"/>
  <c r="G283" i="3"/>
  <c r="H283" i="3"/>
  <c r="B277" i="3"/>
  <c r="A280" i="3"/>
  <c r="A281" i="3"/>
  <c r="A283" i="3"/>
  <c r="F230" i="3"/>
  <c r="F229" i="3" s="1"/>
  <c r="B219" i="3"/>
  <c r="C219" i="3"/>
  <c r="D219" i="3"/>
  <c r="B220" i="3"/>
  <c r="C220" i="3"/>
  <c r="D220" i="3"/>
  <c r="G220" i="3"/>
  <c r="H220" i="3"/>
  <c r="B221" i="3"/>
  <c r="C221" i="3"/>
  <c r="D221" i="3"/>
  <c r="E221" i="3"/>
  <c r="F221" i="3"/>
  <c r="G221" i="3"/>
  <c r="H221" i="3"/>
  <c r="A221" i="3"/>
  <c r="A219" i="3"/>
  <c r="A220" i="3"/>
  <c r="B154" i="3"/>
  <c r="C154" i="3"/>
  <c r="D154" i="3"/>
  <c r="B155" i="3"/>
  <c r="C155" i="3"/>
  <c r="D155" i="3"/>
  <c r="F155" i="3"/>
  <c r="G155" i="3"/>
  <c r="H155" i="3"/>
  <c r="A154" i="3"/>
  <c r="A155" i="3"/>
  <c r="I398" i="2"/>
  <c r="H154" i="3" s="1"/>
  <c r="H398" i="2"/>
  <c r="G154" i="3" s="1"/>
  <c r="G398" i="2"/>
  <c r="F154" i="3" s="1"/>
  <c r="G147" i="2" l="1"/>
  <c r="I146" i="2"/>
  <c r="H219" i="3" s="1"/>
  <c r="H146" i="2"/>
  <c r="G219" i="3" s="1"/>
  <c r="I69" i="2"/>
  <c r="H281" i="3" s="1"/>
  <c r="H69" i="2"/>
  <c r="G281" i="3" s="1"/>
  <c r="I68" i="2"/>
  <c r="H280" i="3" s="1"/>
  <c r="H68" i="2"/>
  <c r="G280" i="3" s="1"/>
  <c r="I25" i="2"/>
  <c r="H25" i="2"/>
  <c r="F344" i="3"/>
  <c r="G146" i="2" l="1"/>
  <c r="F219" i="3" s="1"/>
  <c r="F220" i="3"/>
  <c r="F281" i="3"/>
  <c r="F280" i="3" s="1"/>
  <c r="H24" i="2"/>
  <c r="G344" i="3"/>
  <c r="I24" i="2"/>
  <c r="H344" i="3"/>
  <c r="G24" i="2"/>
  <c r="I20" i="2"/>
  <c r="H20" i="2"/>
  <c r="G20" i="2"/>
  <c r="I23" i="2" l="1"/>
  <c r="H342" i="3" s="1"/>
  <c r="H343" i="3"/>
  <c r="G23" i="2"/>
  <c r="F342" i="3" s="1"/>
  <c r="F343" i="3"/>
  <c r="H23" i="2"/>
  <c r="G342" i="3" s="1"/>
  <c r="G343" i="3"/>
  <c r="F49" i="1"/>
  <c r="E49" i="1"/>
  <c r="D49" i="1"/>
  <c r="F47" i="1"/>
  <c r="E47" i="1"/>
  <c r="D47" i="1"/>
  <c r="F44" i="1"/>
  <c r="E44" i="1"/>
  <c r="F40" i="1"/>
  <c r="E40" i="1"/>
  <c r="D40" i="1"/>
  <c r="F37" i="1"/>
  <c r="E37" i="1"/>
  <c r="D37" i="1"/>
  <c r="F31" i="1"/>
  <c r="E31" i="1"/>
  <c r="F28" i="1"/>
  <c r="E28" i="1"/>
  <c r="D28" i="1"/>
  <c r="F23" i="1"/>
  <c r="E23" i="1"/>
  <c r="D23" i="1"/>
  <c r="F20" i="1"/>
  <c r="E20" i="1"/>
  <c r="D20" i="1"/>
  <c r="F18" i="1"/>
  <c r="E18" i="1"/>
  <c r="D18" i="1"/>
  <c r="F11" i="1"/>
  <c r="E11" i="1"/>
  <c r="D11" i="1"/>
  <c r="A57" i="3"/>
  <c r="B57" i="3"/>
  <c r="C57" i="3"/>
  <c r="D57" i="3"/>
  <c r="G57" i="3"/>
  <c r="H57" i="3"/>
  <c r="A58" i="3"/>
  <c r="B58" i="3"/>
  <c r="C58" i="3"/>
  <c r="D58" i="3"/>
  <c r="E58" i="3"/>
  <c r="G58" i="3"/>
  <c r="H58" i="3"/>
  <c r="A81" i="3"/>
  <c r="B81" i="3"/>
  <c r="C81" i="3"/>
  <c r="D81" i="3"/>
  <c r="G81" i="3"/>
  <c r="H81" i="3"/>
  <c r="A82" i="3"/>
  <c r="B82" i="3"/>
  <c r="C82" i="3"/>
  <c r="D82" i="3"/>
  <c r="E82" i="3"/>
  <c r="F82" i="3"/>
  <c r="G82" i="3"/>
  <c r="H82" i="3"/>
  <c r="A170" i="3"/>
  <c r="B170" i="3"/>
  <c r="C170" i="3"/>
  <c r="D170" i="3"/>
  <c r="A171" i="3"/>
  <c r="B171" i="3"/>
  <c r="C171" i="3"/>
  <c r="D171" i="3"/>
  <c r="E171" i="3"/>
  <c r="F171" i="3"/>
  <c r="G171" i="3"/>
  <c r="H171" i="3"/>
  <c r="A229" i="3"/>
  <c r="B229" i="3"/>
  <c r="C229" i="3"/>
  <c r="D229" i="3"/>
  <c r="A230" i="3"/>
  <c r="B230" i="3"/>
  <c r="C230" i="3"/>
  <c r="D230" i="3"/>
  <c r="E230" i="3"/>
  <c r="G230" i="3"/>
  <c r="H230" i="3"/>
  <c r="A262" i="3"/>
  <c r="B262" i="3"/>
  <c r="C262" i="3"/>
  <c r="D262" i="3"/>
  <c r="A263" i="3"/>
  <c r="B263" i="3"/>
  <c r="C263" i="3"/>
  <c r="D263" i="3"/>
  <c r="E263" i="3"/>
  <c r="F263" i="3"/>
  <c r="G263" i="3"/>
  <c r="H263" i="3"/>
  <c r="A264" i="3"/>
  <c r="B264" i="3"/>
  <c r="C264" i="3"/>
  <c r="D264" i="3"/>
  <c r="G264" i="3"/>
  <c r="H264" i="3"/>
  <c r="A265" i="3"/>
  <c r="B265" i="3"/>
  <c r="C265" i="3"/>
  <c r="D265" i="3"/>
  <c r="G265" i="3"/>
  <c r="H265" i="3"/>
  <c r="A266" i="3"/>
  <c r="B266" i="3"/>
  <c r="C266" i="3"/>
  <c r="D266" i="3"/>
  <c r="G266" i="3"/>
  <c r="H266" i="3"/>
  <c r="A267" i="3"/>
  <c r="B267" i="3"/>
  <c r="C267" i="3"/>
  <c r="D267" i="3"/>
  <c r="E267" i="3"/>
  <c r="F267" i="3"/>
  <c r="G267" i="3"/>
  <c r="H267" i="3"/>
  <c r="A276" i="3"/>
  <c r="B276" i="3"/>
  <c r="C276" i="3"/>
  <c r="D276" i="3"/>
  <c r="A277" i="3"/>
  <c r="C277" i="3"/>
  <c r="D277" i="3"/>
  <c r="E277" i="3"/>
  <c r="G277" i="3"/>
  <c r="H277" i="3"/>
  <c r="A323" i="3"/>
  <c r="B323" i="3"/>
  <c r="C323" i="3"/>
  <c r="D323" i="3"/>
  <c r="A324" i="3"/>
  <c r="B324" i="3"/>
  <c r="C324" i="3"/>
  <c r="D324" i="3"/>
  <c r="E324" i="3"/>
  <c r="F324" i="3"/>
  <c r="G324" i="3"/>
  <c r="H324" i="3"/>
  <c r="A325" i="3"/>
  <c r="B325" i="3"/>
  <c r="C325" i="3"/>
  <c r="D325" i="3"/>
  <c r="G325" i="3"/>
  <c r="H325" i="3"/>
  <c r="A326" i="3"/>
  <c r="B326" i="3"/>
  <c r="C326" i="3"/>
  <c r="D326" i="3"/>
  <c r="A327" i="3"/>
  <c r="B327" i="3"/>
  <c r="C327" i="3"/>
  <c r="D327" i="3"/>
  <c r="E327" i="3"/>
  <c r="F327" i="3"/>
  <c r="G327" i="3"/>
  <c r="H327" i="3"/>
  <c r="A328" i="3"/>
  <c r="B328" i="3"/>
  <c r="C328" i="3"/>
  <c r="D328" i="3"/>
  <c r="A329" i="3"/>
  <c r="B329" i="3"/>
  <c r="C329" i="3"/>
  <c r="D329" i="3"/>
  <c r="A330" i="3"/>
  <c r="B330" i="3"/>
  <c r="C330" i="3"/>
  <c r="D330" i="3"/>
  <c r="A331" i="3"/>
  <c r="B331" i="3"/>
  <c r="C331" i="3"/>
  <c r="D331" i="3"/>
  <c r="E331" i="3"/>
  <c r="F331" i="3"/>
  <c r="G331" i="3"/>
  <c r="H331" i="3"/>
  <c r="D51" i="1" l="1"/>
  <c r="F51" i="1"/>
  <c r="E51" i="1"/>
  <c r="B138" i="3"/>
  <c r="C138" i="3"/>
  <c r="D138" i="3"/>
  <c r="E138" i="3"/>
  <c r="F138" i="3"/>
  <c r="G138" i="3"/>
  <c r="H138" i="3"/>
  <c r="A138" i="3"/>
  <c r="H385" i="2"/>
  <c r="I385" i="2"/>
  <c r="G385" i="2"/>
  <c r="G126" i="2"/>
  <c r="H83" i="2" l="1"/>
  <c r="I83" i="2"/>
  <c r="G83" i="2"/>
  <c r="G180" i="2" l="1"/>
  <c r="F266" i="3" s="1"/>
  <c r="I100" i="2"/>
  <c r="H170" i="3" s="1"/>
  <c r="H100" i="2"/>
  <c r="G170" i="3" s="1"/>
  <c r="G100" i="2"/>
  <c r="F170" i="3" s="1"/>
  <c r="I64" i="2"/>
  <c r="H276" i="3" s="1"/>
  <c r="H64" i="2"/>
  <c r="G276" i="3" s="1"/>
  <c r="G64" i="2"/>
  <c r="F276" i="3" s="1"/>
  <c r="I54" i="2"/>
  <c r="H229" i="3" s="1"/>
  <c r="H54" i="2"/>
  <c r="G229" i="3" s="1"/>
  <c r="G54" i="2"/>
  <c r="G344" i="2"/>
  <c r="F81" i="3" s="1"/>
  <c r="G330" i="2"/>
  <c r="B217" i="3"/>
  <c r="C217" i="3"/>
  <c r="D217" i="3"/>
  <c r="B218" i="3"/>
  <c r="C218" i="3"/>
  <c r="D218" i="3"/>
  <c r="E218" i="3"/>
  <c r="F218" i="3"/>
  <c r="G218" i="3"/>
  <c r="H218" i="3"/>
  <c r="A217" i="3"/>
  <c r="A218" i="3"/>
  <c r="B140" i="3"/>
  <c r="C140" i="3"/>
  <c r="D140" i="3"/>
  <c r="B143" i="3"/>
  <c r="C143" i="3"/>
  <c r="D143" i="3"/>
  <c r="G143" i="3"/>
  <c r="H143" i="3"/>
  <c r="B144" i="3"/>
  <c r="C144" i="3"/>
  <c r="D144" i="3"/>
  <c r="E144" i="3"/>
  <c r="F144" i="3"/>
  <c r="G144" i="3"/>
  <c r="H144" i="3"/>
  <c r="A140" i="3"/>
  <c r="A143" i="3"/>
  <c r="A144" i="3"/>
  <c r="H388" i="2"/>
  <c r="I388" i="2"/>
  <c r="G391" i="2"/>
  <c r="I432" i="2"/>
  <c r="H432" i="2"/>
  <c r="G432" i="2"/>
  <c r="I428" i="2"/>
  <c r="H326" i="3" s="1"/>
  <c r="H428" i="2"/>
  <c r="G326" i="3" s="1"/>
  <c r="G428" i="2"/>
  <c r="I188" i="2"/>
  <c r="H323" i="3" s="1"/>
  <c r="H188" i="2"/>
  <c r="G323" i="3" s="1"/>
  <c r="G188" i="2"/>
  <c r="F323" i="3" s="1"/>
  <c r="I176" i="2"/>
  <c r="H262" i="3" s="1"/>
  <c r="H176" i="2"/>
  <c r="G262" i="3" s="1"/>
  <c r="G176" i="2"/>
  <c r="F262" i="3" s="1"/>
  <c r="I144" i="2"/>
  <c r="H217" i="3" s="1"/>
  <c r="H144" i="2"/>
  <c r="G217" i="3" s="1"/>
  <c r="G144" i="2"/>
  <c r="F217" i="3" s="1"/>
  <c r="F143" i="3" l="1"/>
  <c r="F140" i="3" s="1"/>
  <c r="G388" i="2"/>
  <c r="H140" i="3"/>
  <c r="I384" i="2"/>
  <c r="G140" i="3"/>
  <c r="H384" i="2"/>
  <c r="G427" i="2"/>
  <c r="F325" i="3" s="1"/>
  <c r="F326" i="3"/>
  <c r="G431" i="2"/>
  <c r="F330" i="3"/>
  <c r="H431" i="2"/>
  <c r="G330" i="3"/>
  <c r="I431" i="2"/>
  <c r="H330" i="3"/>
  <c r="G179" i="2"/>
  <c r="G384" i="2" l="1"/>
  <c r="I430" i="2"/>
  <c r="H329" i="3"/>
  <c r="G430" i="2"/>
  <c r="F329" i="3"/>
  <c r="G178" i="2"/>
  <c r="F265" i="3"/>
  <c r="H430" i="2"/>
  <c r="G329" i="3"/>
  <c r="B373" i="3"/>
  <c r="C373" i="3"/>
  <c r="D373" i="3"/>
  <c r="C372" i="3"/>
  <c r="D372" i="3"/>
  <c r="B372" i="3"/>
  <c r="A373" i="3"/>
  <c r="A372" i="3"/>
  <c r="B367" i="3"/>
  <c r="C367" i="3"/>
  <c r="D367" i="3"/>
  <c r="E367" i="3"/>
  <c r="B368" i="3"/>
  <c r="C368" i="3"/>
  <c r="D368" i="3"/>
  <c r="E368" i="3"/>
  <c r="B369" i="3"/>
  <c r="C369" i="3"/>
  <c r="D369" i="3"/>
  <c r="E369" i="3"/>
  <c r="F369" i="3"/>
  <c r="G369" i="3"/>
  <c r="H369" i="3"/>
  <c r="C366" i="3"/>
  <c r="D366" i="3"/>
  <c r="E366" i="3"/>
  <c r="B366" i="3"/>
  <c r="A367" i="3"/>
  <c r="A366" i="3"/>
  <c r="B354" i="3"/>
  <c r="C354" i="3"/>
  <c r="D354" i="3"/>
  <c r="B355" i="3"/>
  <c r="C355" i="3"/>
  <c r="D355" i="3"/>
  <c r="A354" i="3"/>
  <c r="A355" i="3"/>
  <c r="C349" i="3"/>
  <c r="D349" i="3"/>
  <c r="B349" i="3"/>
  <c r="A349" i="3"/>
  <c r="B334" i="3"/>
  <c r="C334" i="3"/>
  <c r="D334" i="3"/>
  <c r="C333" i="3"/>
  <c r="D333" i="3"/>
  <c r="B333" i="3"/>
  <c r="A334" i="3"/>
  <c r="A333" i="3"/>
  <c r="B315" i="3"/>
  <c r="C315" i="3"/>
  <c r="D315" i="3"/>
  <c r="C314" i="3"/>
  <c r="D314" i="3"/>
  <c r="B314" i="3"/>
  <c r="A315" i="3"/>
  <c r="A314" i="3"/>
  <c r="B318" i="3"/>
  <c r="C318" i="3"/>
  <c r="A318" i="3"/>
  <c r="B319" i="3"/>
  <c r="C319" i="3"/>
  <c r="D319" i="3"/>
  <c r="B320" i="3"/>
  <c r="C320" i="3"/>
  <c r="D320" i="3"/>
  <c r="A319" i="3"/>
  <c r="A320" i="3"/>
  <c r="B308" i="3"/>
  <c r="C308" i="3"/>
  <c r="D308" i="3"/>
  <c r="B309" i="3"/>
  <c r="C309" i="3"/>
  <c r="D309" i="3"/>
  <c r="A308" i="3"/>
  <c r="A309" i="3"/>
  <c r="B304" i="3"/>
  <c r="C304" i="3"/>
  <c r="D304" i="3"/>
  <c r="B305" i="3"/>
  <c r="C305" i="3"/>
  <c r="D305" i="3"/>
  <c r="E305" i="3"/>
  <c r="F305" i="3"/>
  <c r="G305" i="3"/>
  <c r="H305" i="3"/>
  <c r="B306" i="3"/>
  <c r="C306" i="3"/>
  <c r="D306" i="3"/>
  <c r="E306" i="3"/>
  <c r="F306" i="3"/>
  <c r="G306" i="3"/>
  <c r="H306" i="3"/>
  <c r="B307" i="3"/>
  <c r="C307" i="3"/>
  <c r="D307" i="3"/>
  <c r="E307" i="3"/>
  <c r="F307" i="3"/>
  <c r="G307" i="3"/>
  <c r="H307" i="3"/>
  <c r="A305" i="3"/>
  <c r="A306" i="3"/>
  <c r="A307" i="3"/>
  <c r="A304" i="3"/>
  <c r="B299" i="3"/>
  <c r="C299" i="3"/>
  <c r="D299" i="3"/>
  <c r="B300" i="3"/>
  <c r="C300" i="3"/>
  <c r="D300" i="3"/>
  <c r="B301" i="3"/>
  <c r="C301" i="3"/>
  <c r="D301" i="3"/>
  <c r="B302" i="3"/>
  <c r="C302" i="3"/>
  <c r="D302" i="3"/>
  <c r="E302" i="3"/>
  <c r="F302" i="3"/>
  <c r="G302" i="3"/>
  <c r="H302" i="3"/>
  <c r="B303" i="3"/>
  <c r="C303" i="3"/>
  <c r="D303" i="3"/>
  <c r="E303" i="3"/>
  <c r="F303" i="3"/>
  <c r="G303" i="3"/>
  <c r="H303" i="3"/>
  <c r="A300" i="3"/>
  <c r="A301" i="3"/>
  <c r="A302" i="3"/>
  <c r="A303" i="3"/>
  <c r="A299" i="3"/>
  <c r="B295" i="3"/>
  <c r="C295" i="3"/>
  <c r="D295" i="3"/>
  <c r="B296" i="3"/>
  <c r="C296" i="3"/>
  <c r="D296" i="3"/>
  <c r="B297" i="3"/>
  <c r="C297" i="3"/>
  <c r="D297" i="3"/>
  <c r="E297" i="3"/>
  <c r="F297" i="3"/>
  <c r="G297" i="3"/>
  <c r="H297" i="3"/>
  <c r="B298" i="3"/>
  <c r="C298" i="3"/>
  <c r="D298" i="3"/>
  <c r="E298" i="3"/>
  <c r="F298" i="3"/>
  <c r="G298" i="3"/>
  <c r="H298" i="3"/>
  <c r="C294" i="3"/>
  <c r="D294" i="3"/>
  <c r="B294" i="3"/>
  <c r="A295" i="3"/>
  <c r="A296" i="3"/>
  <c r="A297" i="3"/>
  <c r="A298" i="3"/>
  <c r="A294" i="3"/>
  <c r="B288" i="3"/>
  <c r="C288" i="3"/>
  <c r="D288" i="3"/>
  <c r="B289" i="3"/>
  <c r="C289" i="3"/>
  <c r="D289" i="3"/>
  <c r="B290" i="3"/>
  <c r="C290" i="3"/>
  <c r="D290" i="3"/>
  <c r="E290" i="3"/>
  <c r="F290" i="3"/>
  <c r="G290" i="3"/>
  <c r="H290" i="3"/>
  <c r="C287" i="3"/>
  <c r="D287" i="3"/>
  <c r="B287" i="3"/>
  <c r="A287" i="3"/>
  <c r="A288" i="3"/>
  <c r="B271" i="3"/>
  <c r="C271" i="3"/>
  <c r="D271" i="3"/>
  <c r="B272" i="3"/>
  <c r="C272" i="3"/>
  <c r="D272" i="3"/>
  <c r="B273" i="3"/>
  <c r="C273" i="3"/>
  <c r="D273" i="3"/>
  <c r="E273" i="3"/>
  <c r="F273" i="3"/>
  <c r="G273" i="3"/>
  <c r="H273" i="3"/>
  <c r="B274" i="3"/>
  <c r="C274" i="3"/>
  <c r="D274" i="3"/>
  <c r="E274" i="3"/>
  <c r="F274" i="3"/>
  <c r="G274" i="3"/>
  <c r="H274" i="3"/>
  <c r="B275" i="3"/>
  <c r="C275" i="3"/>
  <c r="D275" i="3"/>
  <c r="E275" i="3"/>
  <c r="F275" i="3"/>
  <c r="G275" i="3"/>
  <c r="H275" i="3"/>
  <c r="C270" i="3"/>
  <c r="D270" i="3"/>
  <c r="B270" i="3"/>
  <c r="A271" i="3"/>
  <c r="A272" i="3"/>
  <c r="A273" i="3"/>
  <c r="A274" i="3"/>
  <c r="A275" i="3"/>
  <c r="A270" i="3"/>
  <c r="F245" i="3"/>
  <c r="G245" i="3"/>
  <c r="H245" i="3"/>
  <c r="G244" i="3"/>
  <c r="H244" i="3"/>
  <c r="F244" i="3"/>
  <c r="B199" i="3"/>
  <c r="C199" i="3"/>
  <c r="D199" i="3"/>
  <c r="F199" i="3"/>
  <c r="H199" i="3"/>
  <c r="B200" i="3"/>
  <c r="C200" i="3"/>
  <c r="D200" i="3"/>
  <c r="E200" i="3"/>
  <c r="F200" i="3"/>
  <c r="G200" i="3"/>
  <c r="H200" i="3"/>
  <c r="B198" i="3"/>
  <c r="A199" i="3"/>
  <c r="A200" i="3"/>
  <c r="B251" i="3"/>
  <c r="C251" i="3"/>
  <c r="D251" i="3"/>
  <c r="B252" i="3"/>
  <c r="C252" i="3"/>
  <c r="D252" i="3"/>
  <c r="B253" i="3"/>
  <c r="C253" i="3"/>
  <c r="D253" i="3"/>
  <c r="E253" i="3"/>
  <c r="F253" i="3"/>
  <c r="G253" i="3"/>
  <c r="H253" i="3"/>
  <c r="B254" i="3"/>
  <c r="C254" i="3"/>
  <c r="D254" i="3"/>
  <c r="E254" i="3"/>
  <c r="F254" i="3"/>
  <c r="G254" i="3"/>
  <c r="H254" i="3"/>
  <c r="B255" i="3"/>
  <c r="C255" i="3"/>
  <c r="D255" i="3"/>
  <c r="E255" i="3"/>
  <c r="F255" i="3"/>
  <c r="G255" i="3"/>
  <c r="H255" i="3"/>
  <c r="B256" i="3"/>
  <c r="C256" i="3"/>
  <c r="D256" i="3"/>
  <c r="B257" i="3"/>
  <c r="C257" i="3"/>
  <c r="D257" i="3"/>
  <c r="B258" i="3"/>
  <c r="C258" i="3"/>
  <c r="D258" i="3"/>
  <c r="B259" i="3"/>
  <c r="C259" i="3"/>
  <c r="D259" i="3"/>
  <c r="E259" i="3"/>
  <c r="F259" i="3"/>
  <c r="G259" i="3"/>
  <c r="H259" i="3"/>
  <c r="A257" i="3"/>
  <c r="A258" i="3"/>
  <c r="A259" i="3"/>
  <c r="A256" i="3"/>
  <c r="B165" i="3"/>
  <c r="C165" i="3"/>
  <c r="B166" i="3"/>
  <c r="C166" i="3"/>
  <c r="B167" i="3"/>
  <c r="C167" i="3"/>
  <c r="B168" i="3"/>
  <c r="C168" i="3"/>
  <c r="B169" i="3"/>
  <c r="C169" i="3"/>
  <c r="B172" i="3"/>
  <c r="C172" i="3"/>
  <c r="B173" i="3"/>
  <c r="C173" i="3"/>
  <c r="B174" i="3"/>
  <c r="C174" i="3"/>
  <c r="B175" i="3"/>
  <c r="C175" i="3"/>
  <c r="B176" i="3"/>
  <c r="C176" i="3"/>
  <c r="B177" i="3"/>
  <c r="C177" i="3"/>
  <c r="A250" i="3"/>
  <c r="B250" i="3"/>
  <c r="C250" i="3"/>
  <c r="D250" i="3"/>
  <c r="E250" i="3"/>
  <c r="F250" i="3"/>
  <c r="G250" i="3"/>
  <c r="H250" i="3"/>
  <c r="B247" i="3"/>
  <c r="C247" i="3"/>
  <c r="D247" i="3"/>
  <c r="B248" i="3"/>
  <c r="C248" i="3"/>
  <c r="D248" i="3"/>
  <c r="B249" i="3"/>
  <c r="C249" i="3"/>
  <c r="D249" i="3"/>
  <c r="E249" i="3"/>
  <c r="F249" i="3"/>
  <c r="G249" i="3"/>
  <c r="H249" i="3"/>
  <c r="C246" i="3"/>
  <c r="D246" i="3"/>
  <c r="A249" i="3"/>
  <c r="A247" i="3"/>
  <c r="A248" i="3"/>
  <c r="A246" i="3"/>
  <c r="B246" i="3"/>
  <c r="B242" i="3"/>
  <c r="C242" i="3"/>
  <c r="D242" i="3"/>
  <c r="B243" i="3"/>
  <c r="C243" i="3"/>
  <c r="D243" i="3"/>
  <c r="B244" i="3"/>
  <c r="C244" i="3"/>
  <c r="D244" i="3"/>
  <c r="E244" i="3"/>
  <c r="B245" i="3"/>
  <c r="C245" i="3"/>
  <c r="D245" i="3"/>
  <c r="E245" i="3"/>
  <c r="A243" i="3"/>
  <c r="A244" i="3"/>
  <c r="A245" i="3"/>
  <c r="A242" i="3"/>
  <c r="B237" i="3"/>
  <c r="C237" i="3"/>
  <c r="D237" i="3"/>
  <c r="B238" i="3"/>
  <c r="C238" i="3"/>
  <c r="D238" i="3"/>
  <c r="B239" i="3"/>
  <c r="C239" i="3"/>
  <c r="D239" i="3"/>
  <c r="E239" i="3"/>
  <c r="F239" i="3"/>
  <c r="G239" i="3"/>
  <c r="H239" i="3"/>
  <c r="B240" i="3"/>
  <c r="C240" i="3"/>
  <c r="D240" i="3"/>
  <c r="E240" i="3"/>
  <c r="F240" i="3"/>
  <c r="G240" i="3"/>
  <c r="H240" i="3"/>
  <c r="B241" i="3"/>
  <c r="C241" i="3"/>
  <c r="D241" i="3"/>
  <c r="E241" i="3"/>
  <c r="F241" i="3"/>
  <c r="G241" i="3"/>
  <c r="H241" i="3"/>
  <c r="C236" i="3"/>
  <c r="D236" i="3"/>
  <c r="B236" i="3"/>
  <c r="A237" i="3"/>
  <c r="A238" i="3"/>
  <c r="A239" i="3"/>
  <c r="A240" i="3"/>
  <c r="A241" i="3"/>
  <c r="A236" i="3"/>
  <c r="B223" i="3"/>
  <c r="C223" i="3"/>
  <c r="D223" i="3"/>
  <c r="A223" i="3"/>
  <c r="B191" i="3"/>
  <c r="C191" i="3"/>
  <c r="D191" i="3"/>
  <c r="E191" i="3"/>
  <c r="F191" i="3"/>
  <c r="G191" i="3"/>
  <c r="H191" i="3"/>
  <c r="C190" i="3"/>
  <c r="D190" i="3"/>
  <c r="B190" i="3"/>
  <c r="A191" i="3"/>
  <c r="A190" i="3"/>
  <c r="D206" i="3"/>
  <c r="D207" i="3"/>
  <c r="F197" i="3"/>
  <c r="A198" i="3"/>
  <c r="C198" i="3"/>
  <c r="D198" i="3"/>
  <c r="E198" i="3"/>
  <c r="F198" i="3"/>
  <c r="G198" i="3"/>
  <c r="H198" i="3"/>
  <c r="B194" i="3"/>
  <c r="C194" i="3"/>
  <c r="D194" i="3"/>
  <c r="B195" i="3"/>
  <c r="C195" i="3"/>
  <c r="D195" i="3"/>
  <c r="A194" i="3"/>
  <c r="A195" i="3"/>
  <c r="A182" i="3"/>
  <c r="A183" i="3"/>
  <c r="D183" i="3"/>
  <c r="B183" i="3"/>
  <c r="C183" i="3"/>
  <c r="B182" i="3"/>
  <c r="C182" i="3"/>
  <c r="D172" i="3"/>
  <c r="D173" i="3"/>
  <c r="D174" i="3"/>
  <c r="D175" i="3"/>
  <c r="E175" i="3"/>
  <c r="F175" i="3"/>
  <c r="G175" i="3"/>
  <c r="H175" i="3"/>
  <c r="D176" i="3"/>
  <c r="E176" i="3"/>
  <c r="F176" i="3"/>
  <c r="G176" i="3"/>
  <c r="H176" i="3"/>
  <c r="D177" i="3"/>
  <c r="E177" i="3"/>
  <c r="F177" i="3"/>
  <c r="G177" i="3"/>
  <c r="A173" i="3"/>
  <c r="A172" i="3"/>
  <c r="C164" i="3"/>
  <c r="D164" i="3"/>
  <c r="B164" i="3"/>
  <c r="A164" i="3"/>
  <c r="B158" i="3"/>
  <c r="C158" i="3"/>
  <c r="D158" i="3"/>
  <c r="B159" i="3"/>
  <c r="C159" i="3"/>
  <c r="D159" i="3"/>
  <c r="A158" i="3"/>
  <c r="A159" i="3"/>
  <c r="B152" i="3"/>
  <c r="C152" i="3"/>
  <c r="D152" i="3"/>
  <c r="B153" i="3"/>
  <c r="C153" i="3"/>
  <c r="D153" i="3"/>
  <c r="A152" i="3"/>
  <c r="A153" i="3"/>
  <c r="B147" i="3"/>
  <c r="C147" i="3"/>
  <c r="D147" i="3"/>
  <c r="B148" i="3"/>
  <c r="C148" i="3"/>
  <c r="D148" i="3"/>
  <c r="A147" i="3"/>
  <c r="A148" i="3"/>
  <c r="B136" i="3"/>
  <c r="C136" i="3"/>
  <c r="D136" i="3"/>
  <c r="A136" i="3"/>
  <c r="B129" i="3"/>
  <c r="C129" i="3"/>
  <c r="B131" i="3"/>
  <c r="C131" i="3"/>
  <c r="B132" i="3"/>
  <c r="C132" i="3"/>
  <c r="B133" i="3"/>
  <c r="C133" i="3"/>
  <c r="A129" i="3"/>
  <c r="B130" i="3"/>
  <c r="C130" i="3"/>
  <c r="D130" i="3"/>
  <c r="D131" i="3"/>
  <c r="A130" i="3"/>
  <c r="A131" i="3"/>
  <c r="B125" i="3"/>
  <c r="C125" i="3"/>
  <c r="D125" i="3"/>
  <c r="B126" i="3"/>
  <c r="C126" i="3"/>
  <c r="D126" i="3"/>
  <c r="A125" i="3"/>
  <c r="A126" i="3"/>
  <c r="B113" i="3"/>
  <c r="C113" i="3"/>
  <c r="D113" i="3"/>
  <c r="B114" i="3"/>
  <c r="C114" i="3"/>
  <c r="D114" i="3"/>
  <c r="A113" i="3"/>
  <c r="A114" i="3"/>
  <c r="F264" i="3" l="1"/>
  <c r="H426" i="2"/>
  <c r="G328" i="3"/>
  <c r="F328" i="3"/>
  <c r="G426" i="2"/>
  <c r="H328" i="3"/>
  <c r="I426" i="2"/>
  <c r="H243" i="3"/>
  <c r="H242" i="3" s="1"/>
  <c r="G243" i="3"/>
  <c r="G242" i="3" s="1"/>
  <c r="H248" i="3"/>
  <c r="H247" i="3" s="1"/>
  <c r="F252" i="3"/>
  <c r="F251" i="3" s="1"/>
  <c r="F243" i="3"/>
  <c r="F242" i="3" s="1"/>
  <c r="G248" i="3"/>
  <c r="G247" i="3" s="1"/>
  <c r="F248" i="3"/>
  <c r="F247" i="3" s="1"/>
  <c r="H252" i="3"/>
  <c r="H251" i="3" s="1"/>
  <c r="G252" i="3"/>
  <c r="G251" i="3" s="1"/>
  <c r="F246" i="3" l="1"/>
  <c r="G246" i="3"/>
  <c r="H246" i="3"/>
  <c r="A103" i="3" l="1"/>
  <c r="B103" i="3"/>
  <c r="C103" i="3"/>
  <c r="D103" i="3"/>
  <c r="A104" i="3"/>
  <c r="B104" i="3"/>
  <c r="C104" i="3"/>
  <c r="D104" i="3"/>
  <c r="A98" i="3"/>
  <c r="B98" i="3"/>
  <c r="C98" i="3"/>
  <c r="D98" i="3"/>
  <c r="A95" i="3"/>
  <c r="B95" i="3"/>
  <c r="C95" i="3"/>
  <c r="D95" i="3"/>
  <c r="B92" i="3"/>
  <c r="C92" i="3"/>
  <c r="D92" i="3"/>
  <c r="A92" i="3"/>
  <c r="B87" i="3"/>
  <c r="C87" i="3"/>
  <c r="D87" i="3"/>
  <c r="B88" i="3"/>
  <c r="C88" i="3"/>
  <c r="D88" i="3"/>
  <c r="A87" i="3" l="1"/>
  <c r="A88" i="3"/>
  <c r="A90" i="3"/>
  <c r="A89" i="3"/>
  <c r="B83" i="3"/>
  <c r="C83" i="3"/>
  <c r="D83" i="3"/>
  <c r="B84" i="3"/>
  <c r="C84" i="3"/>
  <c r="D84" i="3"/>
  <c r="A83" i="3"/>
  <c r="A84" i="3"/>
  <c r="B78" i="3"/>
  <c r="C78" i="3"/>
  <c r="D78" i="3"/>
  <c r="C77" i="3"/>
  <c r="D77" i="3"/>
  <c r="B77" i="3"/>
  <c r="A77" i="3"/>
  <c r="A78" i="3"/>
  <c r="B72" i="3"/>
  <c r="C72" i="3"/>
  <c r="D72" i="3"/>
  <c r="B73" i="3"/>
  <c r="C73" i="3"/>
  <c r="D73" i="3"/>
  <c r="B74" i="3"/>
  <c r="C74" i="3"/>
  <c r="D74" i="3"/>
  <c r="E74" i="3"/>
  <c r="F74" i="3"/>
  <c r="G74" i="3"/>
  <c r="H74" i="3"/>
  <c r="C71" i="3"/>
  <c r="D71" i="3"/>
  <c r="B71" i="3"/>
  <c r="A72" i="3"/>
  <c r="A73" i="3"/>
  <c r="A74" i="3"/>
  <c r="A71" i="3"/>
  <c r="B62" i="3"/>
  <c r="C62" i="3"/>
  <c r="D62" i="3"/>
  <c r="B63" i="3"/>
  <c r="C63" i="3"/>
  <c r="D63" i="3"/>
  <c r="A63" i="3"/>
  <c r="A67" i="3"/>
  <c r="B51" i="3"/>
  <c r="C51" i="3"/>
  <c r="D51" i="3"/>
  <c r="B52" i="3"/>
  <c r="C52" i="3"/>
  <c r="D52" i="3"/>
  <c r="B53" i="3"/>
  <c r="C53" i="3"/>
  <c r="D53" i="3"/>
  <c r="E53" i="3"/>
  <c r="F53" i="3"/>
  <c r="G53" i="3"/>
  <c r="H53" i="3"/>
  <c r="A51" i="3"/>
  <c r="A52" i="3"/>
  <c r="A53" i="3"/>
  <c r="A50" i="3"/>
  <c r="B50" i="3"/>
  <c r="C50" i="3"/>
  <c r="D50" i="3"/>
  <c r="B48" i="3"/>
  <c r="C48" i="3"/>
  <c r="D48" i="3"/>
  <c r="E48" i="3"/>
  <c r="F48" i="3"/>
  <c r="G48" i="3"/>
  <c r="H48" i="3"/>
  <c r="B49" i="3"/>
  <c r="C49" i="3"/>
  <c r="D49" i="3"/>
  <c r="E49" i="3"/>
  <c r="F49" i="3"/>
  <c r="G49" i="3"/>
  <c r="H49" i="3"/>
  <c r="B46" i="3"/>
  <c r="C46" i="3"/>
  <c r="D46" i="3"/>
  <c r="B47" i="3"/>
  <c r="C47" i="3"/>
  <c r="D47" i="3"/>
  <c r="C45" i="3"/>
  <c r="D45" i="3"/>
  <c r="B45" i="3"/>
  <c r="A46" i="3"/>
  <c r="A45" i="3"/>
  <c r="B40" i="3"/>
  <c r="C40" i="3"/>
  <c r="D40" i="3"/>
  <c r="B41" i="3"/>
  <c r="C41" i="3"/>
  <c r="D41" i="3"/>
  <c r="B42" i="3"/>
  <c r="C42" i="3"/>
  <c r="D42" i="3"/>
  <c r="B43" i="3"/>
  <c r="C43" i="3"/>
  <c r="D43" i="3"/>
  <c r="E43" i="3"/>
  <c r="F43" i="3"/>
  <c r="G43" i="3"/>
  <c r="H43" i="3"/>
  <c r="C39" i="3"/>
  <c r="B39" i="3"/>
  <c r="A41" i="3"/>
  <c r="A42" i="3"/>
  <c r="A43" i="3"/>
  <c r="A40" i="3"/>
  <c r="A39" i="3"/>
  <c r="C30" i="3"/>
  <c r="D30" i="3"/>
  <c r="B30" i="3"/>
  <c r="A30" i="3"/>
  <c r="B25" i="3"/>
  <c r="C25" i="3"/>
  <c r="D25" i="3"/>
  <c r="B26" i="3"/>
  <c r="C26" i="3"/>
  <c r="D26" i="3"/>
  <c r="A25" i="3"/>
  <c r="A26" i="3"/>
  <c r="C18" i="3"/>
  <c r="D18" i="3"/>
  <c r="B18" i="3"/>
  <c r="A18" i="3"/>
  <c r="B13" i="3"/>
  <c r="C13" i="3"/>
  <c r="D13" i="3"/>
  <c r="B14" i="3"/>
  <c r="C14" i="3"/>
  <c r="D14" i="3"/>
  <c r="A13" i="3"/>
  <c r="A14" i="3"/>
  <c r="H348" i="2"/>
  <c r="H347" i="2" s="1"/>
  <c r="H346" i="2" s="1"/>
  <c r="G83" i="3" s="1"/>
  <c r="G84" i="3" l="1"/>
  <c r="I348" i="2" l="1"/>
  <c r="I347" i="2" s="1"/>
  <c r="H317" i="2"/>
  <c r="I317" i="2"/>
  <c r="H316" i="2" l="1"/>
  <c r="H315" i="2" s="1"/>
  <c r="H314" i="2" s="1"/>
  <c r="G27" i="3"/>
  <c r="G26" i="3" s="1"/>
  <c r="G25" i="3" s="1"/>
  <c r="G24" i="3" s="1"/>
  <c r="I316" i="2"/>
  <c r="I315" i="2" s="1"/>
  <c r="I314" i="2" s="1"/>
  <c r="H27" i="3"/>
  <c r="H26" i="3" s="1"/>
  <c r="H25" i="3" s="1"/>
  <c r="H24" i="3" s="1"/>
  <c r="I346" i="2"/>
  <c r="H83" i="3" s="1"/>
  <c r="H84" i="3"/>
  <c r="H271" i="2"/>
  <c r="I271" i="2"/>
  <c r="H265" i="2"/>
  <c r="H264" i="2" s="1"/>
  <c r="I265" i="2"/>
  <c r="I264" i="2" s="1"/>
  <c r="H258" i="2"/>
  <c r="I258" i="2"/>
  <c r="H252" i="2"/>
  <c r="H251" i="2" s="1"/>
  <c r="I252" i="2"/>
  <c r="I251" i="2" s="1"/>
  <c r="H247" i="2"/>
  <c r="H246" i="2" s="1"/>
  <c r="I247" i="2"/>
  <c r="I246" i="2" s="1"/>
  <c r="H241" i="2"/>
  <c r="H240" i="2" s="1"/>
  <c r="I241" i="2"/>
  <c r="I240" i="2" s="1"/>
  <c r="H231" i="2"/>
  <c r="H230" i="2" s="1"/>
  <c r="I231" i="2"/>
  <c r="I230" i="2" s="1"/>
  <c r="H225" i="2"/>
  <c r="I225" i="2"/>
  <c r="H250" i="2" l="1"/>
  <c r="G159" i="3"/>
  <c r="H263" i="2"/>
  <c r="G309" i="3"/>
  <c r="I245" i="2"/>
  <c r="I244" i="2" s="1"/>
  <c r="H148" i="3"/>
  <c r="I257" i="2"/>
  <c r="H289" i="3"/>
  <c r="I270" i="2"/>
  <c r="H368" i="3"/>
  <c r="H245" i="2"/>
  <c r="H244" i="2" s="1"/>
  <c r="G148" i="3"/>
  <c r="H257" i="2"/>
  <c r="G289" i="3"/>
  <c r="H270" i="2"/>
  <c r="G368" i="3"/>
  <c r="I250" i="2"/>
  <c r="H159" i="3"/>
  <c r="I263" i="2"/>
  <c r="H309" i="3"/>
  <c r="H229" i="2"/>
  <c r="G88" i="3"/>
  <c r="I224" i="2"/>
  <c r="H73" i="3"/>
  <c r="I239" i="2"/>
  <c r="H126" i="3"/>
  <c r="H224" i="2"/>
  <c r="G73" i="3"/>
  <c r="H239" i="2"/>
  <c r="G126" i="3"/>
  <c r="I229" i="2"/>
  <c r="H88" i="3"/>
  <c r="H126" i="2"/>
  <c r="G199" i="3" s="1"/>
  <c r="I116" i="2"/>
  <c r="H190" i="3" s="1"/>
  <c r="H116" i="2"/>
  <c r="G190" i="3" s="1"/>
  <c r="F190" i="3"/>
  <c r="I262" i="2" l="1"/>
  <c r="H308" i="3"/>
  <c r="H269" i="2"/>
  <c r="G367" i="3"/>
  <c r="G147" i="3"/>
  <c r="I256" i="2"/>
  <c r="H288" i="3"/>
  <c r="H262" i="2"/>
  <c r="G308" i="3"/>
  <c r="I249" i="2"/>
  <c r="I243" i="2" s="1"/>
  <c r="H158" i="3"/>
  <c r="H256" i="2"/>
  <c r="G288" i="3"/>
  <c r="I269" i="2"/>
  <c r="H367" i="3"/>
  <c r="H147" i="3"/>
  <c r="H249" i="2"/>
  <c r="H243" i="2" s="1"/>
  <c r="G158" i="3"/>
  <c r="I228" i="2"/>
  <c r="I227" i="2" s="1"/>
  <c r="H87" i="3"/>
  <c r="H223" i="2"/>
  <c r="G72" i="3"/>
  <c r="I223" i="2"/>
  <c r="H72" i="3"/>
  <c r="H234" i="2"/>
  <c r="H233" i="2" s="1"/>
  <c r="G125" i="3"/>
  <c r="I234" i="2"/>
  <c r="I233" i="2" s="1"/>
  <c r="H125" i="3"/>
  <c r="H228" i="2"/>
  <c r="H227" i="2" s="1"/>
  <c r="G87" i="3"/>
  <c r="I172" i="2"/>
  <c r="I171" i="2" s="1"/>
  <c r="H172" i="2"/>
  <c r="H171" i="2" s="1"/>
  <c r="G172" i="2"/>
  <c r="G171" i="2" s="1"/>
  <c r="I162" i="2"/>
  <c r="I161" i="2" s="1"/>
  <c r="H162" i="2"/>
  <c r="H161" i="2" s="1"/>
  <c r="G162" i="2"/>
  <c r="G161" i="2" s="1"/>
  <c r="G226" i="3"/>
  <c r="H226" i="3"/>
  <c r="G227" i="3"/>
  <c r="H227" i="3"/>
  <c r="G228" i="3"/>
  <c r="H228" i="3"/>
  <c r="F227" i="3"/>
  <c r="F228" i="3"/>
  <c r="F226" i="3"/>
  <c r="B224" i="3"/>
  <c r="C224" i="3"/>
  <c r="D224" i="3"/>
  <c r="B225" i="3"/>
  <c r="C225" i="3"/>
  <c r="D225" i="3"/>
  <c r="B226" i="3"/>
  <c r="C226" i="3"/>
  <c r="D226" i="3"/>
  <c r="E226" i="3"/>
  <c r="B227" i="3"/>
  <c r="C227" i="3"/>
  <c r="D227" i="3"/>
  <c r="E227" i="3"/>
  <c r="B228" i="3"/>
  <c r="C228" i="3"/>
  <c r="D228" i="3"/>
  <c r="E228" i="3"/>
  <c r="C222" i="3"/>
  <c r="A228" i="3"/>
  <c r="B222" i="3"/>
  <c r="A224" i="3"/>
  <c r="A225" i="3"/>
  <c r="A226" i="3"/>
  <c r="A227" i="3"/>
  <c r="G128" i="2"/>
  <c r="F258" i="3" l="1"/>
  <c r="F257" i="3" s="1"/>
  <c r="G258" i="3"/>
  <c r="G257" i="3" s="1"/>
  <c r="H258" i="3"/>
  <c r="H257" i="3" s="1"/>
  <c r="H255" i="2"/>
  <c r="G287" i="3"/>
  <c r="I268" i="2"/>
  <c r="I267" i="2" s="1"/>
  <c r="H366" i="3"/>
  <c r="I255" i="2"/>
  <c r="H287" i="3"/>
  <c r="H268" i="2"/>
  <c r="H267" i="2" s="1"/>
  <c r="G366" i="3"/>
  <c r="H222" i="2"/>
  <c r="H221" i="2" s="1"/>
  <c r="G71" i="3"/>
  <c r="G70" i="3" s="1"/>
  <c r="G69" i="3" s="1"/>
  <c r="I222" i="2"/>
  <c r="I221" i="2" s="1"/>
  <c r="H71" i="3"/>
  <c r="H70" i="3" s="1"/>
  <c r="H69" i="3" s="1"/>
  <c r="F225" i="3"/>
  <c r="F224" i="3" s="1"/>
  <c r="H225" i="3"/>
  <c r="H224" i="3" s="1"/>
  <c r="H223" i="3" s="1"/>
  <c r="H222" i="3" s="1"/>
  <c r="G225" i="3"/>
  <c r="G224" i="3" s="1"/>
  <c r="G223" i="3" s="1"/>
  <c r="G222" i="3" s="1"/>
  <c r="G16" i="3"/>
  <c r="G15" i="3" s="1"/>
  <c r="H16" i="3"/>
  <c r="H15" i="3" s="1"/>
  <c r="G21" i="3"/>
  <c r="H21" i="3"/>
  <c r="G22" i="3"/>
  <c r="H22" i="3"/>
  <c r="G23" i="3"/>
  <c r="H23" i="3"/>
  <c r="G28" i="3"/>
  <c r="H28" i="3"/>
  <c r="G33" i="3"/>
  <c r="H33" i="3"/>
  <c r="G34" i="3"/>
  <c r="H34" i="3"/>
  <c r="G35" i="3"/>
  <c r="H35" i="3"/>
  <c r="G37" i="3"/>
  <c r="H37" i="3"/>
  <c r="G38" i="3"/>
  <c r="H38" i="3"/>
  <c r="G55" i="3"/>
  <c r="H55" i="3"/>
  <c r="G56" i="3"/>
  <c r="H56" i="3"/>
  <c r="G68" i="3"/>
  <c r="H68" i="3"/>
  <c r="G80" i="3"/>
  <c r="H80" i="3"/>
  <c r="G86" i="3"/>
  <c r="H86" i="3"/>
  <c r="G90" i="3"/>
  <c r="H90" i="3"/>
  <c r="G94" i="3"/>
  <c r="H94" i="3"/>
  <c r="G97" i="3"/>
  <c r="H97" i="3"/>
  <c r="G100" i="3"/>
  <c r="H100" i="3"/>
  <c r="G106" i="3"/>
  <c r="H106" i="3"/>
  <c r="G111" i="3"/>
  <c r="H111" i="3"/>
  <c r="G118" i="3"/>
  <c r="H118" i="3"/>
  <c r="G122" i="3"/>
  <c r="H122" i="3"/>
  <c r="G128" i="3"/>
  <c r="H128" i="3"/>
  <c r="G133" i="3"/>
  <c r="H133" i="3"/>
  <c r="G139" i="3"/>
  <c r="H139" i="3"/>
  <c r="G150" i="3"/>
  <c r="H150" i="3"/>
  <c r="G157" i="3"/>
  <c r="H157" i="3"/>
  <c r="G161" i="3"/>
  <c r="H161" i="3"/>
  <c r="G167" i="3"/>
  <c r="H167" i="3"/>
  <c r="G168" i="3"/>
  <c r="H168" i="3"/>
  <c r="G169" i="3"/>
  <c r="H169" i="3"/>
  <c r="H177" i="3"/>
  <c r="G186" i="3"/>
  <c r="H186" i="3"/>
  <c r="G187" i="3"/>
  <c r="H187" i="3"/>
  <c r="G188" i="3"/>
  <c r="H188" i="3"/>
  <c r="G189" i="3"/>
  <c r="H189" i="3"/>
  <c r="G197" i="3"/>
  <c r="H197" i="3"/>
  <c r="G202" i="3"/>
  <c r="H202" i="3"/>
  <c r="G203" i="3"/>
  <c r="H203" i="3"/>
  <c r="G204" i="3"/>
  <c r="H204" i="3"/>
  <c r="G205" i="3"/>
  <c r="H205" i="3"/>
  <c r="G207" i="3"/>
  <c r="H207" i="3"/>
  <c r="G208" i="3"/>
  <c r="H208" i="3"/>
  <c r="G215" i="3"/>
  <c r="H215" i="3"/>
  <c r="G216" i="3"/>
  <c r="H216" i="3"/>
  <c r="G311" i="3"/>
  <c r="H311" i="3"/>
  <c r="G317" i="3"/>
  <c r="G316" i="3" s="1"/>
  <c r="G313" i="3" s="1"/>
  <c r="H317" i="3"/>
  <c r="H316" i="3" s="1"/>
  <c r="H313" i="3" s="1"/>
  <c r="G322" i="3"/>
  <c r="H322" i="3"/>
  <c r="G338" i="3"/>
  <c r="G337" i="3" s="1"/>
  <c r="H338" i="3"/>
  <c r="H337" i="3" s="1"/>
  <c r="G340" i="3"/>
  <c r="H340" i="3"/>
  <c r="G352" i="3"/>
  <c r="G351" i="3" s="1"/>
  <c r="G350" i="3" s="1"/>
  <c r="H352" i="3"/>
  <c r="H351" i="3" s="1"/>
  <c r="H350" i="3" s="1"/>
  <c r="G357" i="3"/>
  <c r="H357" i="3"/>
  <c r="G358" i="3"/>
  <c r="H358" i="3"/>
  <c r="G359" i="3"/>
  <c r="H359" i="3"/>
  <c r="G365" i="3"/>
  <c r="G364" i="3" s="1"/>
  <c r="H365" i="3"/>
  <c r="H364" i="3" s="1"/>
  <c r="G375" i="3"/>
  <c r="G374" i="3" s="1"/>
  <c r="H375" i="3"/>
  <c r="H374" i="3" s="1"/>
  <c r="G377" i="3"/>
  <c r="H377" i="3"/>
  <c r="H16" i="2"/>
  <c r="H15" i="2" s="1"/>
  <c r="I16" i="2"/>
  <c r="I15" i="2" s="1"/>
  <c r="H32" i="2"/>
  <c r="H31" i="2" s="1"/>
  <c r="H30" i="2" s="1"/>
  <c r="G349" i="3" s="1"/>
  <c r="I32" i="2"/>
  <c r="I31" i="2" s="1"/>
  <c r="I30" i="2" s="1"/>
  <c r="H349" i="3" s="1"/>
  <c r="H37" i="2"/>
  <c r="I37" i="2"/>
  <c r="H50" i="2"/>
  <c r="H49" i="2" s="1"/>
  <c r="H48" i="2" s="1"/>
  <c r="H47" i="2" s="1"/>
  <c r="I50" i="2"/>
  <c r="I49" i="2" s="1"/>
  <c r="I48" i="2" s="1"/>
  <c r="I47" i="2" s="1"/>
  <c r="H60" i="2"/>
  <c r="I60" i="2"/>
  <c r="H78" i="2"/>
  <c r="I78" i="2"/>
  <c r="G301" i="3"/>
  <c r="H301" i="3"/>
  <c r="H87" i="2"/>
  <c r="G304" i="3" s="1"/>
  <c r="I87" i="2"/>
  <c r="H304" i="3" s="1"/>
  <c r="H96" i="2"/>
  <c r="H95" i="2" s="1"/>
  <c r="H94" i="2" s="1"/>
  <c r="I96" i="2"/>
  <c r="I95" i="2" s="1"/>
  <c r="I94" i="2" s="1"/>
  <c r="H104" i="2"/>
  <c r="I104" i="2"/>
  <c r="H111" i="2"/>
  <c r="H110" i="2" s="1"/>
  <c r="H109" i="2" s="1"/>
  <c r="I111" i="2"/>
  <c r="I110" i="2" s="1"/>
  <c r="I109" i="2" s="1"/>
  <c r="H123" i="2"/>
  <c r="I123" i="2"/>
  <c r="H128" i="2"/>
  <c r="G201" i="3" s="1"/>
  <c r="I128" i="2"/>
  <c r="H201" i="3" s="1"/>
  <c r="H133" i="2"/>
  <c r="I133" i="2"/>
  <c r="H141" i="2"/>
  <c r="G214" i="3" s="1"/>
  <c r="I141" i="2"/>
  <c r="H214" i="3" s="1"/>
  <c r="H152" i="2"/>
  <c r="I152" i="2"/>
  <c r="H157" i="2"/>
  <c r="H156" i="2" s="1"/>
  <c r="I157" i="2"/>
  <c r="I156" i="2" s="1"/>
  <c r="H166" i="2"/>
  <c r="I166" i="2"/>
  <c r="I165" i="2" s="1"/>
  <c r="I160" i="2" s="1"/>
  <c r="H186" i="2"/>
  <c r="H185" i="2" s="1"/>
  <c r="I186" i="2"/>
  <c r="I185" i="2" s="1"/>
  <c r="H195" i="2"/>
  <c r="I195" i="2"/>
  <c r="H197" i="2"/>
  <c r="G339" i="3" s="1"/>
  <c r="I197" i="2"/>
  <c r="H204" i="2"/>
  <c r="H203" i="2" s="1"/>
  <c r="H202" i="2" s="1"/>
  <c r="H201" i="2" s="1"/>
  <c r="I204" i="2"/>
  <c r="I203" i="2" s="1"/>
  <c r="I202" i="2" s="1"/>
  <c r="I201" i="2" s="1"/>
  <c r="H211" i="2"/>
  <c r="G42" i="3" s="1"/>
  <c r="I211" i="2"/>
  <c r="H42" i="3" s="1"/>
  <c r="H216" i="2"/>
  <c r="I216" i="2"/>
  <c r="G89" i="3"/>
  <c r="H127" i="3"/>
  <c r="G149" i="3"/>
  <c r="G160" i="3"/>
  <c r="H310" i="3"/>
  <c r="H277" i="2"/>
  <c r="I277" i="2"/>
  <c r="H279" i="2"/>
  <c r="G376" i="3" s="1"/>
  <c r="I279" i="2"/>
  <c r="H286" i="2"/>
  <c r="H285" i="2" s="1"/>
  <c r="H284" i="2" s="1"/>
  <c r="H283" i="2" s="1"/>
  <c r="I286" i="2"/>
  <c r="I285" i="2" s="1"/>
  <c r="I284" i="2" s="1"/>
  <c r="I283" i="2" s="1"/>
  <c r="H292" i="2"/>
  <c r="G67" i="3" s="1"/>
  <c r="I292" i="2"/>
  <c r="H67" i="3" s="1"/>
  <c r="H298" i="2"/>
  <c r="H297" i="2" s="1"/>
  <c r="I298" i="2"/>
  <c r="H305" i="2"/>
  <c r="H304" i="2" s="1"/>
  <c r="H303" i="2" s="1"/>
  <c r="H302" i="2" s="1"/>
  <c r="I305" i="2"/>
  <c r="I304" i="2" s="1"/>
  <c r="I303" i="2" s="1"/>
  <c r="I302" i="2" s="1"/>
  <c r="H310" i="2"/>
  <c r="H309" i="2" s="1"/>
  <c r="H308" i="2" s="1"/>
  <c r="H307" i="2" s="1"/>
  <c r="I310" i="2"/>
  <c r="I309" i="2" s="1"/>
  <c r="I308" i="2" s="1"/>
  <c r="I307" i="2" s="1"/>
  <c r="H322" i="2"/>
  <c r="I322" i="2"/>
  <c r="H327" i="2"/>
  <c r="G52" i="3" s="1"/>
  <c r="I327" i="2"/>
  <c r="H52" i="3" s="1"/>
  <c r="H342" i="2"/>
  <c r="H341" i="2" s="1"/>
  <c r="I342" i="2"/>
  <c r="G85" i="3"/>
  <c r="H352" i="2"/>
  <c r="I352" i="2"/>
  <c r="I351" i="2" s="1"/>
  <c r="H92" i="3" s="1"/>
  <c r="H355" i="2"/>
  <c r="I355" i="2"/>
  <c r="H358" i="2"/>
  <c r="I358" i="2"/>
  <c r="H364" i="2"/>
  <c r="I364" i="2"/>
  <c r="H369" i="2"/>
  <c r="H368" i="2" s="1"/>
  <c r="H367" i="2" s="1"/>
  <c r="H366" i="2" s="1"/>
  <c r="G107" i="3" s="1"/>
  <c r="I369" i="2"/>
  <c r="H110" i="3" s="1"/>
  <c r="H374" i="2"/>
  <c r="I374" i="2"/>
  <c r="H378" i="2"/>
  <c r="I378" i="2"/>
  <c r="H400" i="2"/>
  <c r="H397" i="2" s="1"/>
  <c r="I400" i="2"/>
  <c r="H417" i="2"/>
  <c r="I417" i="2"/>
  <c r="H424" i="2"/>
  <c r="H423" i="2" s="1"/>
  <c r="I424" i="2"/>
  <c r="I423" i="2" s="1"/>
  <c r="H438" i="2"/>
  <c r="H437" i="2" s="1"/>
  <c r="H436" i="2" s="1"/>
  <c r="H435" i="2" s="1"/>
  <c r="H434" i="2" s="1"/>
  <c r="I438" i="2"/>
  <c r="H36" i="3" s="1"/>
  <c r="H122" i="2" l="1"/>
  <c r="H121" i="2" s="1"/>
  <c r="H108" i="2" s="1"/>
  <c r="I122" i="2"/>
  <c r="I121" i="2" s="1"/>
  <c r="I108" i="2" s="1"/>
  <c r="H206" i="3"/>
  <c r="G206" i="3"/>
  <c r="H156" i="3"/>
  <c r="I397" i="2"/>
  <c r="F223" i="3"/>
  <c r="F222" i="3" s="1"/>
  <c r="H300" i="3"/>
  <c r="H299" i="3" s="1"/>
  <c r="I170" i="2"/>
  <c r="H256" i="3" s="1"/>
  <c r="G170" i="2"/>
  <c r="F256" i="3" s="1"/>
  <c r="H422" i="2"/>
  <c r="G315" i="3"/>
  <c r="I321" i="2"/>
  <c r="H47" i="3"/>
  <c r="G300" i="3"/>
  <c r="G299" i="3" s="1"/>
  <c r="H59" i="2"/>
  <c r="G272" i="3"/>
  <c r="I422" i="2"/>
  <c r="H315" i="3"/>
  <c r="I59" i="2"/>
  <c r="H272" i="3"/>
  <c r="H340" i="2"/>
  <c r="G78" i="3"/>
  <c r="H321" i="2"/>
  <c r="G47" i="3"/>
  <c r="I192" i="2"/>
  <c r="H334" i="3" s="1"/>
  <c r="I151" i="2"/>
  <c r="H238" i="3"/>
  <c r="I103" i="2"/>
  <c r="I102" i="2" s="1"/>
  <c r="I93" i="2" s="1"/>
  <c r="H174" i="3"/>
  <c r="I77" i="2"/>
  <c r="H296" i="3"/>
  <c r="I383" i="2"/>
  <c r="H136" i="3"/>
  <c r="H170" i="2"/>
  <c r="G256" i="3" s="1"/>
  <c r="H192" i="2"/>
  <c r="G334" i="3" s="1"/>
  <c r="H151" i="2"/>
  <c r="G238" i="3"/>
  <c r="H103" i="2"/>
  <c r="G173" i="3" s="1"/>
  <c r="G174" i="3"/>
  <c r="H77" i="2"/>
  <c r="G296" i="3"/>
  <c r="I13" i="2"/>
  <c r="I12" i="2" s="1"/>
  <c r="I14" i="2"/>
  <c r="H13" i="2"/>
  <c r="H12" i="2" s="1"/>
  <c r="H14" i="2"/>
  <c r="G373" i="3"/>
  <c r="G372" i="3" s="1"/>
  <c r="G371" i="3" s="1"/>
  <c r="G370" i="3" s="1"/>
  <c r="G166" i="3"/>
  <c r="G165" i="3" s="1"/>
  <c r="G164" i="3" s="1"/>
  <c r="H166" i="3"/>
  <c r="H165" i="3" s="1"/>
  <c r="H164" i="3" s="1"/>
  <c r="H296" i="2"/>
  <c r="H295" i="2" s="1"/>
  <c r="H294" i="2" s="1"/>
  <c r="G131" i="3"/>
  <c r="H20" i="3"/>
  <c r="H19" i="3" s="1"/>
  <c r="H18" i="3" s="1"/>
  <c r="H17" i="3" s="1"/>
  <c r="G20" i="3"/>
  <c r="G19" i="3" s="1"/>
  <c r="G18" i="3" s="1"/>
  <c r="G17" i="3" s="1"/>
  <c r="G12" i="3"/>
  <c r="G14" i="3"/>
  <c r="G13" i="3" s="1"/>
  <c r="H12" i="3"/>
  <c r="H14" i="3"/>
  <c r="H13" i="3" s="1"/>
  <c r="G137" i="3"/>
  <c r="G135" i="3" s="1"/>
  <c r="I371" i="2"/>
  <c r="H356" i="3"/>
  <c r="I36" i="2"/>
  <c r="G356" i="3"/>
  <c r="H36" i="2"/>
  <c r="G121" i="3"/>
  <c r="H371" i="2"/>
  <c r="H99" i="3"/>
  <c r="I357" i="2"/>
  <c r="H98" i="3" s="1"/>
  <c r="G99" i="3"/>
  <c r="H357" i="2"/>
  <c r="G98" i="3" s="1"/>
  <c r="G93" i="3"/>
  <c r="H351" i="2"/>
  <c r="G92" i="3" s="1"/>
  <c r="H117" i="3"/>
  <c r="I373" i="2"/>
  <c r="H96" i="3"/>
  <c r="I354" i="2"/>
  <c r="I416" i="2"/>
  <c r="I415" i="2" s="1"/>
  <c r="I414" i="2" s="1"/>
  <c r="I402" i="2" s="1"/>
  <c r="H105" i="3"/>
  <c r="I363" i="2"/>
  <c r="H416" i="2"/>
  <c r="H415" i="2" s="1"/>
  <c r="H414" i="2" s="1"/>
  <c r="H402" i="2" s="1"/>
  <c r="H373" i="2"/>
  <c r="H363" i="2"/>
  <c r="G96" i="3"/>
  <c r="H354" i="2"/>
  <c r="G95" i="3" s="1"/>
  <c r="H79" i="3"/>
  <c r="I341" i="2"/>
  <c r="I326" i="2"/>
  <c r="I325" i="2" s="1"/>
  <c r="H326" i="2"/>
  <c r="H325" i="2" s="1"/>
  <c r="H291" i="2"/>
  <c r="H276" i="2"/>
  <c r="H275" i="2" s="1"/>
  <c r="H274" i="2" s="1"/>
  <c r="H273" i="2" s="1"/>
  <c r="I291" i="2"/>
  <c r="H132" i="3"/>
  <c r="I297" i="2"/>
  <c r="I276" i="2"/>
  <c r="I275" i="2" s="1"/>
  <c r="I274" i="2" s="1"/>
  <c r="I273" i="2" s="1"/>
  <c r="I215" i="2"/>
  <c r="I214" i="2" s="1"/>
  <c r="I213" i="2"/>
  <c r="H215" i="2"/>
  <c r="H214" i="2" s="1"/>
  <c r="H213" i="2"/>
  <c r="I208" i="2"/>
  <c r="H39" i="3" s="1"/>
  <c r="I210" i="2"/>
  <c r="H41" i="3" s="1"/>
  <c r="I209" i="2"/>
  <c r="H40" i="3" s="1"/>
  <c r="H208" i="2"/>
  <c r="G39" i="3" s="1"/>
  <c r="H209" i="2"/>
  <c r="G40" i="3" s="1"/>
  <c r="H210" i="2"/>
  <c r="G41" i="3" s="1"/>
  <c r="G196" i="3"/>
  <c r="H321" i="3"/>
  <c r="H196" i="3"/>
  <c r="I254" i="2"/>
  <c r="H165" i="2"/>
  <c r="H160" i="2" s="1"/>
  <c r="I46" i="2"/>
  <c r="H32" i="3"/>
  <c r="H31" i="3" s="1"/>
  <c r="H30" i="3" s="1"/>
  <c r="H29" i="3" s="1"/>
  <c r="H46" i="2"/>
  <c r="I437" i="2"/>
  <c r="I436" i="2" s="1"/>
  <c r="I435" i="2" s="1"/>
  <c r="I434" i="2" s="1"/>
  <c r="I368" i="2"/>
  <c r="H254" i="2"/>
  <c r="I190" i="2"/>
  <c r="H82" i="2"/>
  <c r="G310" i="3"/>
  <c r="G156" i="3"/>
  <c r="G109" i="3"/>
  <c r="G105" i="3"/>
  <c r="G79" i="3"/>
  <c r="H54" i="3"/>
  <c r="H51" i="3" s="1"/>
  <c r="H50" i="3" s="1"/>
  <c r="G32" i="3"/>
  <c r="H185" i="3"/>
  <c r="H184" i="3" s="1"/>
  <c r="H183" i="3" s="1"/>
  <c r="H149" i="3"/>
  <c r="H137" i="3"/>
  <c r="H135" i="3" s="1"/>
  <c r="H121" i="3"/>
  <c r="H93" i="3"/>
  <c r="G332" i="3"/>
  <c r="G321" i="3"/>
  <c r="G185" i="3"/>
  <c r="G184" i="3" s="1"/>
  <c r="G183" i="3" s="1"/>
  <c r="G132" i="3"/>
  <c r="G127" i="3"/>
  <c r="G117" i="3"/>
  <c r="G110" i="3"/>
  <c r="G108" i="3"/>
  <c r="G36" i="3"/>
  <c r="H190" i="2"/>
  <c r="I82" i="2"/>
  <c r="H376" i="3"/>
  <c r="H373" i="3" s="1"/>
  <c r="H372" i="3" s="1"/>
  <c r="H371" i="3" s="1"/>
  <c r="H370" i="3" s="1"/>
  <c r="H339" i="3"/>
  <c r="H332" i="3" s="1"/>
  <c r="H160" i="3"/>
  <c r="H89" i="3"/>
  <c r="H85" i="3"/>
  <c r="G54" i="3"/>
  <c r="G51" i="3" s="1"/>
  <c r="G50" i="3" s="1"/>
  <c r="B137" i="3"/>
  <c r="C137" i="3"/>
  <c r="D137" i="3"/>
  <c r="B139" i="3"/>
  <c r="C139" i="3"/>
  <c r="D139" i="3"/>
  <c r="E139" i="3"/>
  <c r="F139" i="3"/>
  <c r="A137" i="3"/>
  <c r="A139" i="3"/>
  <c r="B108" i="3"/>
  <c r="C108" i="3"/>
  <c r="D108" i="3"/>
  <c r="B109" i="3"/>
  <c r="C109" i="3"/>
  <c r="D109" i="3"/>
  <c r="B110" i="3"/>
  <c r="C110" i="3"/>
  <c r="D110" i="3"/>
  <c r="B111" i="3"/>
  <c r="C111" i="3"/>
  <c r="D111" i="3"/>
  <c r="E111" i="3"/>
  <c r="F111" i="3"/>
  <c r="C107" i="3"/>
  <c r="B107" i="3"/>
  <c r="A108" i="3"/>
  <c r="A109" i="3"/>
  <c r="A110" i="3"/>
  <c r="A111" i="3"/>
  <c r="A107" i="3"/>
  <c r="G369" i="2"/>
  <c r="G368" i="2" s="1"/>
  <c r="G367" i="2" s="1"/>
  <c r="G366" i="2" s="1"/>
  <c r="F107" i="3" s="1"/>
  <c r="G195" i="3" l="1"/>
  <c r="G194" i="3" s="1"/>
  <c r="G182" i="3" s="1"/>
  <c r="H195" i="3"/>
  <c r="H194" i="3" s="1"/>
  <c r="H182" i="3" s="1"/>
  <c r="H191" i="2"/>
  <c r="G333" i="3" s="1"/>
  <c r="I191" i="2"/>
  <c r="H333" i="3" s="1"/>
  <c r="H102" i="2"/>
  <c r="H93" i="2" s="1"/>
  <c r="H76" i="2"/>
  <c r="G295" i="3"/>
  <c r="G237" i="3"/>
  <c r="G236" i="3" s="1"/>
  <c r="G235" i="3" s="1"/>
  <c r="H150" i="2"/>
  <c r="H149" i="2" s="1"/>
  <c r="H339" i="2"/>
  <c r="G77" i="3"/>
  <c r="G76" i="3" s="1"/>
  <c r="H372" i="2"/>
  <c r="G113" i="3" s="1"/>
  <c r="G112" i="3" s="1"/>
  <c r="G114" i="3"/>
  <c r="I362" i="2"/>
  <c r="H104" i="3"/>
  <c r="H173" i="3"/>
  <c r="I421" i="2"/>
  <c r="I420" i="2" s="1"/>
  <c r="H314" i="3"/>
  <c r="H58" i="2"/>
  <c r="G271" i="3"/>
  <c r="I320" i="2"/>
  <c r="H45" i="3" s="1"/>
  <c r="H46" i="3"/>
  <c r="I340" i="2"/>
  <c r="H78" i="3"/>
  <c r="H362" i="2"/>
  <c r="G104" i="3"/>
  <c r="I350" i="2"/>
  <c r="H91" i="3" s="1"/>
  <c r="H95" i="3"/>
  <c r="H396" i="2"/>
  <c r="G153" i="3"/>
  <c r="I372" i="2"/>
  <c r="H113" i="3" s="1"/>
  <c r="H112" i="3" s="1"/>
  <c r="H114" i="3"/>
  <c r="I396" i="2"/>
  <c r="H153" i="3"/>
  <c r="H383" i="2"/>
  <c r="G136" i="3"/>
  <c r="I76" i="2"/>
  <c r="H295" i="3"/>
  <c r="H237" i="3"/>
  <c r="H236" i="3" s="1"/>
  <c r="H235" i="3" s="1"/>
  <c r="I150" i="2"/>
  <c r="I149" i="2" s="1"/>
  <c r="I92" i="2" s="1"/>
  <c r="H320" i="2"/>
  <c r="G45" i="3" s="1"/>
  <c r="G46" i="3"/>
  <c r="I58" i="2"/>
  <c r="H271" i="3"/>
  <c r="I319" i="2"/>
  <c r="I301" i="2" s="1"/>
  <c r="H421" i="2"/>
  <c r="H420" i="2" s="1"/>
  <c r="G314" i="3"/>
  <c r="I184" i="2"/>
  <c r="H320" i="3"/>
  <c r="H312" i="3" s="1"/>
  <c r="H35" i="2"/>
  <c r="G355" i="3"/>
  <c r="H184" i="2"/>
  <c r="G320" i="3"/>
  <c r="G312" i="3" s="1"/>
  <c r="I35" i="2"/>
  <c r="H355" i="3"/>
  <c r="H172" i="3"/>
  <c r="I296" i="2"/>
  <c r="I295" i="2" s="1"/>
  <c r="I294" i="2" s="1"/>
  <c r="H131" i="3"/>
  <c r="H290" i="2"/>
  <c r="G63" i="3"/>
  <c r="I290" i="2"/>
  <c r="H63" i="3"/>
  <c r="G129" i="3"/>
  <c r="G130" i="3"/>
  <c r="G31" i="3"/>
  <c r="G30" i="3" s="1"/>
  <c r="G29" i="3" s="1"/>
  <c r="H81" i="2"/>
  <c r="I81" i="2"/>
  <c r="F137" i="3"/>
  <c r="F136" i="3" s="1"/>
  <c r="H350" i="2"/>
  <c r="G91" i="3" s="1"/>
  <c r="I200" i="2"/>
  <c r="I199" i="2" s="1"/>
  <c r="H200" i="2"/>
  <c r="G163" i="3"/>
  <c r="H163" i="3"/>
  <c r="F110" i="3"/>
  <c r="F108" i="3"/>
  <c r="I367" i="2"/>
  <c r="H109" i="3"/>
  <c r="F109" i="3"/>
  <c r="H199" i="2" l="1"/>
  <c r="H92" i="2"/>
  <c r="G319" i="3"/>
  <c r="G318" i="3" s="1"/>
  <c r="H183" i="2"/>
  <c r="H182" i="2" s="1"/>
  <c r="H319" i="3"/>
  <c r="H318" i="3" s="1"/>
  <c r="I183" i="2"/>
  <c r="I182" i="2" s="1"/>
  <c r="I91" i="2" s="1"/>
  <c r="G172" i="3"/>
  <c r="G75" i="3"/>
  <c r="G162" i="3"/>
  <c r="I57" i="2"/>
  <c r="H270" i="3"/>
  <c r="H269" i="3" s="1"/>
  <c r="I339" i="2"/>
  <c r="I338" i="2" s="1"/>
  <c r="H77" i="3"/>
  <c r="H76" i="3" s="1"/>
  <c r="H75" i="3" s="1"/>
  <c r="H57" i="2"/>
  <c r="G270" i="3"/>
  <c r="G269" i="3" s="1"/>
  <c r="G383" i="2"/>
  <c r="H294" i="3"/>
  <c r="H293" i="3" s="1"/>
  <c r="I75" i="2"/>
  <c r="I395" i="2"/>
  <c r="I382" i="2" s="1"/>
  <c r="H152" i="3"/>
  <c r="H151" i="3" s="1"/>
  <c r="H134" i="3" s="1"/>
  <c r="H395" i="2"/>
  <c r="H382" i="2" s="1"/>
  <c r="G152" i="3"/>
  <c r="G151" i="3" s="1"/>
  <c r="G134" i="3" s="1"/>
  <c r="I361" i="2"/>
  <c r="H102" i="3" s="1"/>
  <c r="H103" i="3"/>
  <c r="G294" i="3"/>
  <c r="G293" i="3" s="1"/>
  <c r="H75" i="2"/>
  <c r="H319" i="2"/>
  <c r="H301" i="2" s="1"/>
  <c r="H361" i="2"/>
  <c r="G103" i="3"/>
  <c r="H354" i="3"/>
  <c r="H348" i="3" s="1"/>
  <c r="H341" i="3" s="1"/>
  <c r="I29" i="2"/>
  <c r="G354" i="3"/>
  <c r="G348" i="3" s="1"/>
  <c r="G341" i="3" s="1"/>
  <c r="H29" i="2"/>
  <c r="H162" i="3"/>
  <c r="H289" i="2"/>
  <c r="H282" i="2" s="1"/>
  <c r="H281" i="2" s="1"/>
  <c r="G62" i="3"/>
  <c r="G44" i="3" s="1"/>
  <c r="G11" i="3" s="1"/>
  <c r="I289" i="2"/>
  <c r="I282" i="2" s="1"/>
  <c r="I281" i="2" s="1"/>
  <c r="H62" i="3"/>
  <c r="H44" i="3" s="1"/>
  <c r="H11" i="3" s="1"/>
  <c r="H130" i="3"/>
  <c r="H338" i="2"/>
  <c r="I366" i="2"/>
  <c r="H108" i="3"/>
  <c r="H91" i="2" l="1"/>
  <c r="I22" i="2"/>
  <c r="I11" i="2" s="1"/>
  <c r="H22" i="2"/>
  <c r="H11" i="2" s="1"/>
  <c r="I360" i="2"/>
  <c r="I300" i="2" s="1"/>
  <c r="G268" i="3"/>
  <c r="G102" i="3"/>
  <c r="G101" i="3" s="1"/>
  <c r="H360" i="2"/>
  <c r="H300" i="2" s="1"/>
  <c r="H56" i="2"/>
  <c r="H45" i="2" s="1"/>
  <c r="H268" i="3"/>
  <c r="I56" i="2"/>
  <c r="I45" i="2" s="1"/>
  <c r="H129" i="3"/>
  <c r="H107" i="3"/>
  <c r="G378" i="3" l="1"/>
  <c r="H441" i="2"/>
  <c r="I441" i="2"/>
  <c r="H101" i="3"/>
  <c r="H378" i="3" s="1"/>
  <c r="B156" i="3"/>
  <c r="C156" i="3"/>
  <c r="D156" i="3"/>
  <c r="B157" i="3"/>
  <c r="C157" i="3"/>
  <c r="D157" i="3"/>
  <c r="E157" i="3"/>
  <c r="F157" i="3"/>
  <c r="A157" i="3" l="1"/>
  <c r="A156" i="3"/>
  <c r="A68" i="3"/>
  <c r="B68" i="3"/>
  <c r="C68" i="3"/>
  <c r="D68" i="3"/>
  <c r="E68" i="3"/>
  <c r="F68" i="3"/>
  <c r="C67" i="3"/>
  <c r="D67" i="3"/>
  <c r="B67" i="3"/>
  <c r="F22" i="3"/>
  <c r="G417" i="2"/>
  <c r="G400" i="2"/>
  <c r="G397" i="2" s="1"/>
  <c r="G285" i="2"/>
  <c r="G284" i="2" s="1"/>
  <c r="G283" i="2" s="1"/>
  <c r="G292" i="2"/>
  <c r="F67" i="3" s="1"/>
  <c r="B322" i="3"/>
  <c r="C322" i="3"/>
  <c r="D322" i="3"/>
  <c r="E322" i="3"/>
  <c r="F322" i="3"/>
  <c r="C321" i="3"/>
  <c r="D321" i="3"/>
  <c r="B321" i="3"/>
  <c r="A322" i="3"/>
  <c r="A321" i="3"/>
  <c r="B214" i="3"/>
  <c r="C214" i="3"/>
  <c r="D214" i="3"/>
  <c r="B215" i="3"/>
  <c r="C215" i="3"/>
  <c r="D215" i="3"/>
  <c r="E215" i="3"/>
  <c r="F215" i="3"/>
  <c r="B216" i="3"/>
  <c r="C216" i="3"/>
  <c r="D216" i="3"/>
  <c r="E216" i="3"/>
  <c r="F216" i="3"/>
  <c r="A215" i="3"/>
  <c r="A216" i="3"/>
  <c r="A214" i="3"/>
  <c r="C208" i="3"/>
  <c r="D208" i="3"/>
  <c r="E208" i="3"/>
  <c r="F208" i="3"/>
  <c r="B208" i="3"/>
  <c r="A208" i="3"/>
  <c r="B205" i="3"/>
  <c r="C205" i="3"/>
  <c r="D205" i="3"/>
  <c r="E205" i="3"/>
  <c r="F205" i="3"/>
  <c r="A205" i="3"/>
  <c r="B197" i="3"/>
  <c r="C197" i="3"/>
  <c r="D197" i="3"/>
  <c r="E197" i="3"/>
  <c r="C196" i="3"/>
  <c r="D196" i="3"/>
  <c r="B196" i="3"/>
  <c r="A197" i="3"/>
  <c r="A196" i="3"/>
  <c r="C188" i="3"/>
  <c r="D188" i="3"/>
  <c r="E188" i="3"/>
  <c r="F188" i="3"/>
  <c r="B188" i="3"/>
  <c r="A188" i="3"/>
  <c r="G186" i="2"/>
  <c r="G185" i="2" s="1"/>
  <c r="G111" i="2"/>
  <c r="G110" i="2" s="1"/>
  <c r="G133" i="2"/>
  <c r="G141" i="2"/>
  <c r="F214" i="3" s="1"/>
  <c r="G123" i="2"/>
  <c r="G122" i="2" l="1"/>
  <c r="G121" i="2" s="1"/>
  <c r="F156" i="3"/>
  <c r="F153" i="3" s="1"/>
  <c r="G109" i="2"/>
  <c r="G416" i="2"/>
  <c r="G415" i="2" s="1"/>
  <c r="G414" i="2" s="1"/>
  <c r="G402" i="2" s="1"/>
  <c r="G291" i="2"/>
  <c r="F63" i="3" s="1"/>
  <c r="F62" i="3" s="1"/>
  <c r="F196" i="3"/>
  <c r="F321" i="3"/>
  <c r="G108" i="2" l="1"/>
  <c r="G290" i="2"/>
  <c r="G184" i="2"/>
  <c r="F320" i="3"/>
  <c r="B100" i="3"/>
  <c r="C100" i="3"/>
  <c r="D100" i="3"/>
  <c r="E100" i="3"/>
  <c r="F100" i="3"/>
  <c r="C97" i="3"/>
  <c r="D97" i="3"/>
  <c r="E97" i="3"/>
  <c r="F97" i="3"/>
  <c r="C99" i="3"/>
  <c r="D99" i="3"/>
  <c r="B99" i="3"/>
  <c r="A99" i="3"/>
  <c r="A100" i="3"/>
  <c r="B27" i="3"/>
  <c r="C27" i="3"/>
  <c r="D27" i="3"/>
  <c r="B28" i="3"/>
  <c r="C28" i="3"/>
  <c r="D28" i="3"/>
  <c r="E28" i="3"/>
  <c r="F28" i="3"/>
  <c r="C24" i="3"/>
  <c r="B24" i="3"/>
  <c r="A27" i="3"/>
  <c r="A28" i="3"/>
  <c r="A24" i="3"/>
  <c r="F377" i="3"/>
  <c r="F375" i="3"/>
  <c r="F340" i="3"/>
  <c r="F338" i="3"/>
  <c r="F317" i="3"/>
  <c r="B311" i="3"/>
  <c r="C311" i="3"/>
  <c r="D311" i="3"/>
  <c r="E311" i="3"/>
  <c r="F311" i="3"/>
  <c r="C310" i="3"/>
  <c r="D310" i="3"/>
  <c r="B310" i="3"/>
  <c r="A311" i="3"/>
  <c r="A310" i="3"/>
  <c r="G78" i="2"/>
  <c r="F296" i="3" s="1"/>
  <c r="A206" i="3"/>
  <c r="F207" i="3"/>
  <c r="F204" i="3"/>
  <c r="C204" i="3"/>
  <c r="D204" i="3"/>
  <c r="E204" i="3"/>
  <c r="B204" i="3"/>
  <c r="A204" i="3"/>
  <c r="F202" i="3"/>
  <c r="F203" i="3"/>
  <c r="F187" i="3"/>
  <c r="F189" i="3"/>
  <c r="F186" i="3"/>
  <c r="F168" i="3"/>
  <c r="F169" i="3"/>
  <c r="F167" i="3"/>
  <c r="B149" i="3"/>
  <c r="C149" i="3"/>
  <c r="D149" i="3"/>
  <c r="B150" i="3"/>
  <c r="C150" i="3"/>
  <c r="D150" i="3"/>
  <c r="E150" i="3"/>
  <c r="F150" i="3"/>
  <c r="C135" i="3"/>
  <c r="B135" i="3"/>
  <c r="A149" i="3"/>
  <c r="A150" i="3"/>
  <c r="A135" i="3"/>
  <c r="B161" i="3"/>
  <c r="C161" i="3"/>
  <c r="D161" i="3"/>
  <c r="E161" i="3"/>
  <c r="F161" i="3"/>
  <c r="C160" i="3"/>
  <c r="D160" i="3"/>
  <c r="B160" i="3"/>
  <c r="A161" i="3"/>
  <c r="A160" i="3"/>
  <c r="B151" i="3"/>
  <c r="C151" i="3"/>
  <c r="B134" i="3"/>
  <c r="A151" i="3"/>
  <c r="A134" i="3"/>
  <c r="D133" i="3"/>
  <c r="E133" i="3"/>
  <c r="F133" i="3"/>
  <c r="D132" i="3"/>
  <c r="A133" i="3"/>
  <c r="A132" i="3"/>
  <c r="B128" i="3"/>
  <c r="C128" i="3"/>
  <c r="D128" i="3"/>
  <c r="E128" i="3"/>
  <c r="F128" i="3"/>
  <c r="C127" i="3"/>
  <c r="D127" i="3"/>
  <c r="B127" i="3"/>
  <c r="A128" i="3"/>
  <c r="A127" i="3"/>
  <c r="B105" i="3"/>
  <c r="C105" i="3"/>
  <c r="D105" i="3"/>
  <c r="B106" i="3"/>
  <c r="C106" i="3"/>
  <c r="D106" i="3"/>
  <c r="E106" i="3"/>
  <c r="F106" i="3"/>
  <c r="B112" i="3"/>
  <c r="C112" i="3"/>
  <c r="B117" i="3"/>
  <c r="C117" i="3"/>
  <c r="D117" i="3"/>
  <c r="B118" i="3"/>
  <c r="C118" i="3"/>
  <c r="D118" i="3"/>
  <c r="E118" i="3"/>
  <c r="F118" i="3"/>
  <c r="B121" i="3"/>
  <c r="C121" i="3"/>
  <c r="D121" i="3"/>
  <c r="B122" i="3"/>
  <c r="C122" i="3"/>
  <c r="D122" i="3"/>
  <c r="E122" i="3"/>
  <c r="F122" i="3"/>
  <c r="C102" i="3"/>
  <c r="B102" i="3"/>
  <c r="A121" i="3"/>
  <c r="A122" i="3"/>
  <c r="A105" i="3"/>
  <c r="A106" i="3"/>
  <c r="A112" i="3"/>
  <c r="A117" i="3"/>
  <c r="A118" i="3"/>
  <c r="A102" i="3"/>
  <c r="B90" i="3"/>
  <c r="C90" i="3"/>
  <c r="D90" i="3"/>
  <c r="E90" i="3"/>
  <c r="F90" i="3"/>
  <c r="C89" i="3"/>
  <c r="D89" i="3"/>
  <c r="B89" i="3"/>
  <c r="B79" i="3"/>
  <c r="C79" i="3"/>
  <c r="D79" i="3"/>
  <c r="B80" i="3"/>
  <c r="C80" i="3"/>
  <c r="D80" i="3"/>
  <c r="E80" i="3"/>
  <c r="F80" i="3"/>
  <c r="B85" i="3"/>
  <c r="C85" i="3"/>
  <c r="D85" i="3"/>
  <c r="B86" i="3"/>
  <c r="C86" i="3"/>
  <c r="D86" i="3"/>
  <c r="E86" i="3"/>
  <c r="F86" i="3"/>
  <c r="B91" i="3"/>
  <c r="C91" i="3"/>
  <c r="B93" i="3"/>
  <c r="C93" i="3"/>
  <c r="D93" i="3"/>
  <c r="B94" i="3"/>
  <c r="C94" i="3"/>
  <c r="D94" i="3"/>
  <c r="E94" i="3"/>
  <c r="F94" i="3"/>
  <c r="B96" i="3"/>
  <c r="C96" i="3"/>
  <c r="D96" i="3"/>
  <c r="B97" i="3"/>
  <c r="C76" i="3"/>
  <c r="A94" i="3"/>
  <c r="A96" i="3"/>
  <c r="A97" i="3"/>
  <c r="A93" i="3"/>
  <c r="A79" i="3"/>
  <c r="A80" i="3"/>
  <c r="A85" i="3"/>
  <c r="A86" i="3"/>
  <c r="A91" i="3"/>
  <c r="B76" i="3"/>
  <c r="A76" i="3"/>
  <c r="F56" i="3"/>
  <c r="A56" i="3"/>
  <c r="F55" i="3"/>
  <c r="A55" i="3"/>
  <c r="A54" i="3"/>
  <c r="B37" i="3"/>
  <c r="C37" i="3"/>
  <c r="D37" i="3"/>
  <c r="E37" i="3"/>
  <c r="F37" i="3"/>
  <c r="B38" i="3"/>
  <c r="C38" i="3"/>
  <c r="D38" i="3"/>
  <c r="E38" i="3"/>
  <c r="F38" i="3"/>
  <c r="C36" i="3"/>
  <c r="D36" i="3"/>
  <c r="B36" i="3"/>
  <c r="A37" i="3"/>
  <c r="A38" i="3"/>
  <c r="A36" i="3"/>
  <c r="F34" i="3"/>
  <c r="F35" i="3"/>
  <c r="F33" i="3"/>
  <c r="F21" i="3"/>
  <c r="F16" i="3"/>
  <c r="F15" i="3" s="1"/>
  <c r="E16" i="3"/>
  <c r="A16" i="3"/>
  <c r="B16" i="3"/>
  <c r="C16" i="3"/>
  <c r="D16" i="3"/>
  <c r="D15" i="3"/>
  <c r="A15" i="3"/>
  <c r="B15" i="3"/>
  <c r="C15" i="3"/>
  <c r="A12" i="3"/>
  <c r="C12" i="3"/>
  <c r="B12" i="3"/>
  <c r="G298" i="2"/>
  <c r="G297" i="2" s="1"/>
  <c r="G317" i="2"/>
  <c r="G316" i="2" s="1"/>
  <c r="G315" i="2" s="1"/>
  <c r="G314" i="2" s="1"/>
  <c r="F319" i="3" l="1"/>
  <c r="F318" i="3" s="1"/>
  <c r="G183" i="2"/>
  <c r="G296" i="2"/>
  <c r="F131" i="3"/>
  <c r="G289" i="2"/>
  <c r="G282" i="2" s="1"/>
  <c r="F185" i="3"/>
  <c r="F184" i="3" s="1"/>
  <c r="F12" i="3"/>
  <c r="F14" i="3"/>
  <c r="F13" i="3" s="1"/>
  <c r="F27" i="3"/>
  <c r="F26" i="3" s="1"/>
  <c r="F25" i="3" s="1"/>
  <c r="F24" i="3" s="1"/>
  <c r="F132" i="3"/>
  <c r="F166" i="3"/>
  <c r="F165" i="3" s="1"/>
  <c r="F54" i="3"/>
  <c r="F183" i="3" l="1"/>
  <c r="G295" i="2"/>
  <c r="G294" i="2" s="1"/>
  <c r="F129" i="3" s="1"/>
  <c r="F130" i="3"/>
  <c r="G358" i="2"/>
  <c r="G352" i="2"/>
  <c r="G281" i="2" l="1"/>
  <c r="F93" i="3"/>
  <c r="G351" i="2"/>
  <c r="F92" i="3" s="1"/>
  <c r="F99" i="3"/>
  <c r="G357" i="2"/>
  <c r="F98" i="3" s="1"/>
  <c r="G396" i="2"/>
  <c r="G395" i="2" s="1"/>
  <c r="G382" i="2" s="1"/>
  <c r="F152" i="3"/>
  <c r="G438" i="2" l="1"/>
  <c r="G424" i="2"/>
  <c r="G423" i="2" s="1"/>
  <c r="G378" i="2"/>
  <c r="G374" i="2"/>
  <c r="G364" i="2"/>
  <c r="G363" i="2" s="1"/>
  <c r="G355" i="2"/>
  <c r="G354" i="2" s="1"/>
  <c r="G348" i="2"/>
  <c r="G342" i="2"/>
  <c r="G341" i="2" s="1"/>
  <c r="G327" i="2"/>
  <c r="G326" i="2" s="1"/>
  <c r="G322" i="2"/>
  <c r="G310" i="2"/>
  <c r="G309" i="2" s="1"/>
  <c r="G308" i="2" s="1"/>
  <c r="G307" i="2" s="1"/>
  <c r="G305" i="2"/>
  <c r="G304" i="2" s="1"/>
  <c r="G303" i="2" s="1"/>
  <c r="G302" i="2" s="1"/>
  <c r="G216" i="2"/>
  <c r="G215" i="2" s="1"/>
  <c r="F301" i="3"/>
  <c r="G373" i="2" l="1"/>
  <c r="F121" i="3"/>
  <c r="G350" i="2"/>
  <c r="F91" i="3" s="1"/>
  <c r="F95" i="3"/>
  <c r="G321" i="2"/>
  <c r="F47" i="3"/>
  <c r="G422" i="2"/>
  <c r="F315" i="3"/>
  <c r="G325" i="2"/>
  <c r="F52" i="3"/>
  <c r="F51" i="3" s="1"/>
  <c r="G362" i="2"/>
  <c r="F104" i="3"/>
  <c r="F79" i="3"/>
  <c r="F117" i="3"/>
  <c r="F114" i="3" s="1"/>
  <c r="F113" i="3" s="1"/>
  <c r="F85" i="3"/>
  <c r="G347" i="2"/>
  <c r="G214" i="2"/>
  <c r="G213" i="2" s="1"/>
  <c r="F96" i="3"/>
  <c r="F105" i="3"/>
  <c r="G437" i="2"/>
  <c r="G436" i="2" s="1"/>
  <c r="G435" i="2" s="1"/>
  <c r="G434" i="2" s="1"/>
  <c r="F36" i="3"/>
  <c r="F50" i="3" l="1"/>
  <c r="G421" i="2"/>
  <c r="G420" i="2" s="1"/>
  <c r="F314" i="3"/>
  <c r="G340" i="2"/>
  <c r="F78" i="3"/>
  <c r="G372" i="2"/>
  <c r="G320" i="2"/>
  <c r="G319" i="2" s="1"/>
  <c r="F46" i="3"/>
  <c r="G346" i="2"/>
  <c r="F83" i="3" s="1"/>
  <c r="F84" i="3"/>
  <c r="G361" i="2"/>
  <c r="F102" i="3" s="1"/>
  <c r="F103" i="3"/>
  <c r="A47" i="2"/>
  <c r="A13" i="2"/>
  <c r="A222" i="3" s="1"/>
  <c r="G279" i="2"/>
  <c r="F376" i="3" s="1"/>
  <c r="G277" i="2"/>
  <c r="G271" i="2"/>
  <c r="G265" i="2"/>
  <c r="G264" i="2" s="1"/>
  <c r="G258" i="2"/>
  <c r="G252" i="2"/>
  <c r="G251" i="2" s="1"/>
  <c r="G247" i="2"/>
  <c r="G246" i="2" s="1"/>
  <c r="G241" i="2"/>
  <c r="G240" i="2" s="1"/>
  <c r="G231" i="2"/>
  <c r="G230" i="2" s="1"/>
  <c r="G225" i="2"/>
  <c r="G211" i="2"/>
  <c r="F42" i="3" s="1"/>
  <c r="G204" i="2"/>
  <c r="G203" i="2" s="1"/>
  <c r="G202" i="2" s="1"/>
  <c r="G201" i="2" s="1"/>
  <c r="G197" i="2"/>
  <c r="F339" i="3" s="1"/>
  <c r="G195" i="2"/>
  <c r="G166" i="2"/>
  <c r="G157" i="2"/>
  <c r="G156" i="2" s="1"/>
  <c r="G152" i="2"/>
  <c r="F206" i="3"/>
  <c r="F201" i="3"/>
  <c r="G104" i="2"/>
  <c r="G96" i="2"/>
  <c r="G87" i="2"/>
  <c r="F304" i="3" s="1"/>
  <c r="F300" i="3" s="1"/>
  <c r="F299" i="3" s="1"/>
  <c r="G77" i="2"/>
  <c r="G60" i="2"/>
  <c r="G50" i="2"/>
  <c r="G37" i="2"/>
  <c r="G36" i="2" s="1"/>
  <c r="G32" i="2"/>
  <c r="G31" i="2" s="1"/>
  <c r="G30" i="2" s="1"/>
  <c r="G16" i="2"/>
  <c r="G15" i="2" s="1"/>
  <c r="G257" i="2" l="1"/>
  <c r="F289" i="3"/>
  <c r="G190" i="2"/>
  <c r="G192" i="2"/>
  <c r="F195" i="3"/>
  <c r="G371" i="2"/>
  <c r="G360" i="2" s="1"/>
  <c r="G59" i="2"/>
  <c r="G49" i="2"/>
  <c r="G48" i="2" s="1"/>
  <c r="G47" i="2" s="1"/>
  <c r="G95" i="2"/>
  <c r="G94" i="2" s="1"/>
  <c r="F349" i="3"/>
  <c r="G76" i="2"/>
  <c r="F295" i="3"/>
  <c r="G245" i="2"/>
  <c r="G244" i="2" s="1"/>
  <c r="F148" i="3"/>
  <c r="G270" i="2"/>
  <c r="F368" i="3"/>
  <c r="F45" i="3"/>
  <c r="F44" i="3" s="1"/>
  <c r="G301" i="2"/>
  <c r="G339" i="2"/>
  <c r="G338" i="2" s="1"/>
  <c r="F77" i="3"/>
  <c r="G35" i="2"/>
  <c r="G29" i="2" s="1"/>
  <c r="F355" i="3"/>
  <c r="F334" i="3"/>
  <c r="G224" i="2"/>
  <c r="F73" i="3"/>
  <c r="G250" i="2"/>
  <c r="F159" i="3"/>
  <c r="G151" i="2"/>
  <c r="F238" i="3"/>
  <c r="G229" i="2"/>
  <c r="F88" i="3"/>
  <c r="F272" i="3"/>
  <c r="F271" i="3" s="1"/>
  <c r="F270" i="3" s="1"/>
  <c r="G103" i="2"/>
  <c r="F173" i="3" s="1"/>
  <c r="F172" i="3" s="1"/>
  <c r="F163" i="3" s="1"/>
  <c r="F174" i="3"/>
  <c r="G239" i="2"/>
  <c r="F126" i="3"/>
  <c r="G263" i="2"/>
  <c r="F309" i="3"/>
  <c r="G276" i="2"/>
  <c r="G275" i="2" s="1"/>
  <c r="G274" i="2" s="1"/>
  <c r="G273" i="2" s="1"/>
  <c r="G208" i="2"/>
  <c r="G210" i="2"/>
  <c r="F41" i="3" s="1"/>
  <c r="G209" i="2"/>
  <c r="F40" i="3" s="1"/>
  <c r="G82" i="2"/>
  <c r="F310" i="3"/>
  <c r="F149" i="3"/>
  <c r="F89" i="3"/>
  <c r="G165" i="2"/>
  <c r="G160" i="2" s="1"/>
  <c r="F160" i="3"/>
  <c r="F127" i="3"/>
  <c r="G182" i="2"/>
  <c r="F288" i="3" l="1"/>
  <c r="G256" i="2"/>
  <c r="F194" i="3"/>
  <c r="F182" i="3" s="1"/>
  <c r="F354" i="3"/>
  <c r="G22" i="2"/>
  <c r="G191" i="2"/>
  <c r="F333" i="3" s="1"/>
  <c r="G228" i="2"/>
  <c r="G227" i="2" s="1"/>
  <c r="F87" i="3"/>
  <c r="F76" i="3" s="1"/>
  <c r="F75" i="3" s="1"/>
  <c r="G262" i="2"/>
  <c r="F308" i="3"/>
  <c r="G102" i="2"/>
  <c r="G300" i="2"/>
  <c r="G269" i="2"/>
  <c r="F367" i="3"/>
  <c r="F294" i="3"/>
  <c r="G200" i="2"/>
  <c r="F39" i="3"/>
  <c r="G223" i="2"/>
  <c r="F72" i="3"/>
  <c r="F237" i="3"/>
  <c r="F236" i="3" s="1"/>
  <c r="F235" i="3" s="1"/>
  <c r="G150" i="2"/>
  <c r="G149" i="2" s="1"/>
  <c r="G13" i="2"/>
  <c r="G12" i="2" s="1"/>
  <c r="G14" i="2"/>
  <c r="F125" i="3"/>
  <c r="F112" i="3" s="1"/>
  <c r="G58" i="2"/>
  <c r="G57" i="2" s="1"/>
  <c r="F147" i="3"/>
  <c r="G249" i="2"/>
  <c r="G243" i="2" s="1"/>
  <c r="G235" i="2" s="1"/>
  <c r="G234" i="2" s="1"/>
  <c r="G233" i="2" s="1"/>
  <c r="F158" i="3"/>
  <c r="F151" i="3" s="1"/>
  <c r="G81" i="2"/>
  <c r="G75" i="2" s="1"/>
  <c r="G46" i="2"/>
  <c r="F162" i="3" l="1"/>
  <c r="F135" i="3"/>
  <c r="F134" i="3" s="1"/>
  <c r="F348" i="3"/>
  <c r="F341" i="3" s="1"/>
  <c r="F101" i="3"/>
  <c r="G11" i="2"/>
  <c r="F293" i="3"/>
  <c r="G93" i="2"/>
  <c r="G56" i="2"/>
  <c r="G45" i="2" s="1"/>
  <c r="G222" i="2"/>
  <c r="G221" i="2" s="1"/>
  <c r="F71" i="3"/>
  <c r="F70" i="3" s="1"/>
  <c r="F69" i="3" s="1"/>
  <c r="G268" i="2"/>
  <c r="G267" i="2" s="1"/>
  <c r="F366" i="3"/>
  <c r="G255" i="2"/>
  <c r="G254" i="2" s="1"/>
  <c r="F287" i="3"/>
  <c r="F269" i="3" s="1"/>
  <c r="G92" i="2" l="1"/>
  <c r="G91" i="2" s="1"/>
  <c r="G199" i="2"/>
  <c r="G441" i="2" l="1"/>
  <c r="B357" i="3"/>
  <c r="C357" i="3"/>
  <c r="D357" i="3"/>
  <c r="E357" i="3"/>
  <c r="F357" i="3"/>
  <c r="B358" i="3"/>
  <c r="C358" i="3"/>
  <c r="D358" i="3"/>
  <c r="E358" i="3"/>
  <c r="F358" i="3"/>
  <c r="B359" i="3"/>
  <c r="C359" i="3"/>
  <c r="D359" i="3"/>
  <c r="E359" i="3"/>
  <c r="F359" i="3"/>
  <c r="C356" i="3"/>
  <c r="D356" i="3"/>
  <c r="B356" i="3"/>
  <c r="A357" i="3"/>
  <c r="A358" i="3"/>
  <c r="A359" i="3"/>
  <c r="A356" i="3"/>
  <c r="F356" i="3" l="1"/>
  <c r="B69" i="3" l="1"/>
  <c r="A69" i="3"/>
  <c r="F374" i="3" l="1"/>
  <c r="F373" i="3" s="1"/>
  <c r="F372" i="3" s="1"/>
  <c r="F371" i="3" s="1"/>
  <c r="F370" i="3" s="1"/>
  <c r="F365" i="3"/>
  <c r="F364" i="3" s="1"/>
  <c r="F352" i="3"/>
  <c r="F351" i="3" s="1"/>
  <c r="F350" i="3" s="1"/>
  <c r="F337" i="3" l="1"/>
  <c r="F332" i="3" s="1"/>
  <c r="F316" i="3" l="1"/>
  <c r="F313" i="3" s="1"/>
  <c r="F312" i="3" l="1"/>
  <c r="F164" i="3"/>
  <c r="F32" i="3" l="1"/>
  <c r="F31" i="3" s="1"/>
  <c r="F30" i="3" s="1"/>
  <c r="F29" i="3" s="1"/>
  <c r="F20" i="3"/>
  <c r="F19" i="3" s="1"/>
  <c r="F18" i="3" s="1"/>
  <c r="F17" i="3" s="1"/>
  <c r="F11" i="3" l="1"/>
  <c r="F268" i="3"/>
  <c r="F378" i="3" l="1"/>
</calcChain>
</file>

<file path=xl/sharedStrings.xml><?xml version="1.0" encoding="utf-8"?>
<sst xmlns="http://schemas.openxmlformats.org/spreadsheetml/2006/main" count="2114" uniqueCount="323">
  <si>
    <t>Наименование</t>
  </si>
  <si>
    <t>Рз</t>
  </si>
  <si>
    <t>Пр</t>
  </si>
  <si>
    <t>Обеспечение деятельности финансовых органов</t>
  </si>
  <si>
    <t>Другие общегосударственные вопросы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</si>
  <si>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</si>
  <si>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</si>
  <si>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</si>
  <si>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 </t>
  </si>
  <si>
    <t>Физическая культура и спорт</t>
  </si>
  <si>
    <t>Пенсионное обеспечение</t>
  </si>
  <si>
    <t>Охрана семьи и детства</t>
  </si>
  <si>
    <t>Дотации</t>
  </si>
  <si>
    <t>01</t>
  </si>
  <si>
    <t>02</t>
  </si>
  <si>
    <t>03</t>
  </si>
  <si>
    <t>04</t>
  </si>
  <si>
    <t>06</t>
  </si>
  <si>
    <t>09</t>
  </si>
  <si>
    <t>05</t>
  </si>
  <si>
    <t>08</t>
  </si>
  <si>
    <t>07</t>
  </si>
  <si>
    <t>Мин</t>
  </si>
  <si>
    <t>ЦСР</t>
  </si>
  <si>
    <t>Вр</t>
  </si>
  <si>
    <t>Комитет по физической культуре и спорту Администрации Волчихинского района Алтайского края</t>
  </si>
  <si>
    <t>Другие вопросы в области физической культуры и спорта</t>
  </si>
  <si>
    <t>Дотации на выравнивание уровня бюджетной обеспеченности из районного фонда финансовой поддержки</t>
  </si>
  <si>
    <t>057</t>
  </si>
  <si>
    <t>074</t>
  </si>
  <si>
    <t>092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</si>
  <si>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</si>
  <si>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</si>
  <si>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</si>
  <si>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</si>
  <si>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Социальная политика</t>
  </si>
  <si>
    <t>Межбюджетные трансферты</t>
  </si>
  <si>
    <t>Осуществление первичного воинского учета на территориях, где отсутствуют военные комиссариаты</t>
  </si>
  <si>
    <t>054</t>
  </si>
  <si>
    <t>Социальное обеспечение населения</t>
  </si>
  <si>
    <t>Мобилизационная и вневойсковая подготовка</t>
  </si>
  <si>
    <t>Защита населения и территорий от чрезвычайных ситуаций природного и техногенного характера, гражданская оборона</t>
  </si>
  <si>
    <t>Отдел Администрации Волчихинского района Алтайского края по культуре</t>
  </si>
  <si>
    <t>13</t>
  </si>
  <si>
    <t>Национальная оборона</t>
  </si>
  <si>
    <t>Культура</t>
  </si>
  <si>
    <t>Функционирование административных комиссий</t>
  </si>
  <si>
    <t>Субвенции</t>
  </si>
  <si>
    <t>Всего расходов</t>
  </si>
  <si>
    <t>Комитет Администрации Волчихинского района Алтайского края по образованию и делам молодежи</t>
  </si>
  <si>
    <t>Комитет Администрации Волчихинского района Алтайского края по финансам, налоговой и кредитной политике</t>
  </si>
  <si>
    <t>10</t>
  </si>
  <si>
    <t>Дотации на выравнивание уровня бюджетной обеспеченности поселений из краевого фонда финансовой поддержки</t>
  </si>
  <si>
    <t>14</t>
  </si>
  <si>
    <t>Социальное обеспечение и иные выплаты населению</t>
  </si>
  <si>
    <t>Итого</t>
  </si>
  <si>
    <t>Обслуживание государственного и муниципального долга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</si>
  <si>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</si>
  <si>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</si>
  <si>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</si>
  <si>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Уплата налогов, сборов и иных платежей</t>
  </si>
  <si>
    <t>Детские оздоровительные учреждения</t>
  </si>
  <si>
    <t>510</t>
  </si>
  <si>
    <t>Учреждения по обеспечению национальной безопасности и правоохранительной деятельности</t>
  </si>
  <si>
    <t>Процентные платежи по муниципальному долгу</t>
  </si>
  <si>
    <t>Дорожное хозяйство (дорожные фонды)</t>
  </si>
  <si>
    <t>Содержание, ремонт, реконструкция и строительство автомобильных дорог, являющихся муниципальной собственностью</t>
  </si>
  <si>
    <t>Иные межбюджетные трансферты</t>
  </si>
  <si>
    <r>
      <t>Расходы на выплаты персоналу в целях обеспечения выполнения функций государственными (муниципальными)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органами, казенными учреждениями, органами управления государственными внебюджетными фондами</t>
    </r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</si>
  <si>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</si>
  <si>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</si>
  <si>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</si>
  <si>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Обслуживание муниципального долга</t>
  </si>
  <si>
    <t>Доплаты к пенсиям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</si>
  <si>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</si>
  <si>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Расходы на обеспечение деятельности (оказание услуг) подведомственных учреждений в сфере образования</t>
  </si>
  <si>
    <t>Культура, кинематография</t>
  </si>
  <si>
    <t>Расходы на обеспечение деятельности (оказание услуг) подведомственных учреждений в сфере культуры</t>
  </si>
  <si>
    <t>Другие вопросы в области культуры, кинематографии</t>
  </si>
  <si>
    <t>Расходы на обеспечение деятельности (оказание услуг) иных подведомственных учреждений</t>
  </si>
  <si>
    <t>Обслуживание государственного внутреннего и муниципального долга</t>
  </si>
  <si>
    <t>Дотации на выравнивание уровня бюджетной обеспеченности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</si>
  <si>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</si>
  <si>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бюджетам муниципальных образований</t>
  </si>
  <si>
    <t>Дотация на выравнивание бюджетной обеспеченности субъектов Российской Федерации и муниципальных образований</t>
  </si>
  <si>
    <t>Учреждения культуры</t>
  </si>
  <si>
    <t>Функционирование комиссий по делам несовершеннолетних и защите их прав и органов опеки и попечительства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</si>
  <si>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</si>
  <si>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организаций (учреждений) дополнительного образования детей</t>
  </si>
  <si>
    <t>Обеспечение деятельности детских дошкольных организаций (учреждений)</t>
  </si>
  <si>
    <t>Обеспечение деятельности школ - детских садов, школ начальных, неполных средних и средних</t>
  </si>
  <si>
    <t>ПРИЛОЖЕНИЕ 5</t>
  </si>
  <si>
    <t>к решению Волчихинского</t>
  </si>
  <si>
    <t>районного Совета народных</t>
  </si>
  <si>
    <t>депутатов</t>
  </si>
  <si>
    <t>Сельское хозяйство и рыболовство</t>
  </si>
  <si>
    <t>Межбюджетные трансферты общего характера бюджетам бюджетной системы Российской Федерации</t>
  </si>
  <si>
    <t>02 1 00 10420</t>
  </si>
  <si>
    <t>ПРИЛОЖЕНИЕ 6</t>
  </si>
  <si>
    <t>02 1 00 00000</t>
  </si>
  <si>
    <t>Закупка товаров, работ и услуг для обеспечения государственных (муниципальных) нужд</t>
  </si>
  <si>
    <t>01 2 00 00000</t>
  </si>
  <si>
    <t>01 2 00 10110</t>
  </si>
  <si>
    <t>02 2 00 00000</t>
  </si>
  <si>
    <t>02 2 00 10530</t>
  </si>
  <si>
    <t>02 5 00 00000</t>
  </si>
  <si>
    <t>02 5 00 10820</t>
  </si>
  <si>
    <t>02 1 00 10390</t>
  </si>
  <si>
    <t>90 1 00 70900</t>
  </si>
  <si>
    <t>02 1 00 10400</t>
  </si>
  <si>
    <t>90 1 00 70910</t>
  </si>
  <si>
    <t>02 1 00 10490</t>
  </si>
  <si>
    <t>90 4 00 70700</t>
  </si>
  <si>
    <t>01 4 00 51180</t>
  </si>
  <si>
    <t>98 5 00 60510</t>
  </si>
  <si>
    <t>99 3 00 14070</t>
  </si>
  <si>
    <t>Выравнивание бюджетной обеспеченности поселений из районного фонда финансовой поддержки поселений</t>
  </si>
  <si>
    <t>98 1 00 60220</t>
  </si>
  <si>
    <t>01 4 00 70060</t>
  </si>
  <si>
    <t>02 5 00 10860</t>
  </si>
  <si>
    <t>91 2 00 67270</t>
  </si>
  <si>
    <t>01 4 00 70090</t>
  </si>
  <si>
    <t>90 4 00 16270</t>
  </si>
  <si>
    <t>90 4 00 70800</t>
  </si>
  <si>
    <t>Выравнивание бюджетной обеспеченности поселений из краевого фонда финансовой поддержки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</si>
  <si>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</si>
  <si>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Резервные фонды</t>
  </si>
  <si>
    <t>Резервные фонды местных администраций</t>
  </si>
  <si>
    <t>Резервные средства</t>
  </si>
  <si>
    <t>99 1 00 14100</t>
  </si>
  <si>
    <t>91 4 00 70400</t>
  </si>
  <si>
    <t>Дополнительное образование детей</t>
  </si>
  <si>
    <t>02 5 00 10810</t>
  </si>
  <si>
    <t>Учреждения по обеспечению хозяйственного обслуживания</t>
  </si>
  <si>
    <t>Обеспечение деятельности дошкольных образовательных организаций (учреждений)</t>
  </si>
  <si>
    <t>Обеспечение деятельности школ - детских садов, школ начальных, основных и средних</t>
  </si>
  <si>
    <t>Функционирование высшего должностного лица субъекта Российской Федерации и муниципального образования</t>
  </si>
  <si>
    <t>Судебная система</t>
  </si>
  <si>
    <t>Другие вопросы в области национальной экономики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</si>
  <si>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</si>
  <si>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</si>
  <si>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</si>
  <si>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Оценка недвижимости, признание прав и регулирование отношений по государственной собственности</t>
  </si>
  <si>
    <t>91 1 00 17380</t>
  </si>
  <si>
    <t>94 2 00 12010</t>
  </si>
  <si>
    <t>Расходы на финансовое обеспечение мероприятий, связанных с ликвидацией последствий чрезвычайных ситуаций и стихийных бедствий</t>
  </si>
  <si>
    <t>40 0 00 60990</t>
  </si>
  <si>
    <t>Благоустройство</t>
  </si>
  <si>
    <t>Жилищно-коммунальное хозяйство</t>
  </si>
  <si>
    <t>Коммунальное хозяйство</t>
  </si>
  <si>
    <t>Субсидии на проведение детской оздоровительной кампании</t>
  </si>
  <si>
    <t>90 1 00 S3210</t>
  </si>
  <si>
    <t>Обеспечение расчетов за топливно-энергетические ресурсы, потребляемые муниципальными учреждениями</t>
  </si>
  <si>
    <t>Сбор и удаление твердых отходов</t>
  </si>
  <si>
    <t>92 9 00 18090</t>
  </si>
  <si>
    <t>Субвенция на исполнение государственных полномочий по обращению с животными без владельцев</t>
  </si>
  <si>
    <t>Защита населения и территорий от чрезвычайных ситуаций природного и техногенного характера, пожарная безопасность</t>
  </si>
  <si>
    <t>Другие вопросы в области нацилнальной безопасности и правоохранительной деятельности</t>
  </si>
  <si>
    <t>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</si>
  <si>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91 2 00 S1030</t>
  </si>
  <si>
    <t>Администрация Волчихинского района Алтайского края</t>
  </si>
  <si>
    <t>Контрольно-счетная палата Волчихинского района Алтайского края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</si>
  <si>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</si>
  <si>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</si>
  <si>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10 0 00 60990</t>
  </si>
  <si>
    <t>67 0 00 60990</t>
  </si>
  <si>
    <t>Информационные услуги в части размещения печатных материалов в газете "Наши вести"</t>
  </si>
  <si>
    <t>99 9 00 98710</t>
  </si>
  <si>
    <t>Руководитель контрольно-счетной палаты муниципального образования и его заместители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</si>
  <si>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</si>
  <si>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01 4 00 51200</t>
  </si>
  <si>
    <t>Комитет экономики и муниципального имущества Администрации Волчихинского района Алтайского края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</si>
  <si>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t>
  </si>
  <si>
    <t>90 1 00 53032</t>
  </si>
  <si>
    <t>Субсидии бюджетным учреждениям на иные цели</t>
  </si>
  <si>
    <t>90 1 00 L3042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</si>
  <si>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Алтайского края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</si>
  <si>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</si>
  <si>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01 2 00 10160</t>
  </si>
  <si>
    <t>Сумма 2024 год, тыс. рублей</t>
  </si>
  <si>
    <t>Транспорт</t>
  </si>
  <si>
    <t>Иные вопросы в области национальной экономики</t>
  </si>
  <si>
    <t>91 0 00 00000</t>
  </si>
  <si>
    <t>Мероприятия в сфере транспорта и дорожного хозяйства</t>
  </si>
  <si>
    <t>91 2 00 00000</t>
  </si>
  <si>
    <t>Расходы на осуществление маршрутов регулярных перевозок на территории Волчихинского района</t>
  </si>
  <si>
    <t>91 2 00 60990</t>
  </si>
  <si>
    <t>43 0 00 60010</t>
  </si>
  <si>
    <t>ПРИЛОЖЕНИЕ 4</t>
  </si>
  <si>
    <t>Сумма 2025 год, тыс. рублей</t>
  </si>
  <si>
    <t xml:space="preserve">Субсидия на обеспечение бесплатным двухразовым питанием обучающихся с ограниченными возможностями здоровья муниципальных общеобразовательных организаций </t>
  </si>
  <si>
    <t>90 0 00 00000</t>
  </si>
  <si>
    <t>90 1 00 00000</t>
  </si>
  <si>
    <t>Иные вопросы в отраслях социальной сферы</t>
  </si>
  <si>
    <t>Иные вопросы в сфере образования</t>
  </si>
  <si>
    <t>МП "Обеспечение жильем молодых семей в Волчихинском районе" на 2020-2024 годы</t>
  </si>
  <si>
    <t>14 0 00 00000</t>
  </si>
  <si>
    <t>Государственная программа Алтайского края "Обеспечение доступным и комфортным жильем населения Алтайского края"</t>
  </si>
  <si>
    <t>90 4 00 00000</t>
  </si>
  <si>
    <t>Иные вопросы в сфере социальной политики</t>
  </si>
  <si>
    <t>02 1 00 S1190</t>
  </si>
  <si>
    <t>01 4 00 00000</t>
  </si>
  <si>
    <t>Руководство и управление в сфере установленных функций</t>
  </si>
  <si>
    <t>Расходы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</si>
  <si>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90 1 E2 50980</t>
  </si>
  <si>
    <t>99 0 00 00000</t>
  </si>
  <si>
    <t>Иные расходы органов государственной власти субъектов Российской Федерации</t>
  </si>
  <si>
    <t>99 1 00 00000</t>
  </si>
  <si>
    <t>02 0 00 00000</t>
  </si>
  <si>
    <t>Расходы на обеспечение деятельности (оказание услуг) подведомственных учреждений</t>
  </si>
  <si>
    <t>01 0 00 00000</t>
  </si>
  <si>
    <t>Руководство и управление в сфере установленных функций органов государственной власти субъектов Российской Федерации</t>
  </si>
  <si>
    <t>98 0 00 00000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</si>
  <si>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</si>
  <si>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98 5 00 00000</t>
  </si>
  <si>
    <t>Прочие межбюджетные трансферты общего характера</t>
  </si>
  <si>
    <t>98 1 00 00000</t>
  </si>
  <si>
    <t>Выравнивание бюджетной обеспеченности муниципальных образований</t>
  </si>
  <si>
    <t>99 3 00 00000</t>
  </si>
  <si>
    <t>Процентные платежи по долговым обязательствам</t>
  </si>
  <si>
    <t>99 9 00 00000</t>
  </si>
  <si>
    <t>Расходы на выполнение других обязательств государства</t>
  </si>
  <si>
    <t>91 1 00 00000</t>
  </si>
  <si>
    <t>Мероприятия по стимулированию инвестиционной активности</t>
  </si>
  <si>
    <t>94 0 00 00000</t>
  </si>
  <si>
    <t>Предупреждение и ликвидация чрезвычайных ситуаций и последствий стихийных бедствий</t>
  </si>
  <si>
    <t>94 2 00 00000</t>
  </si>
  <si>
    <t>Финансирование иных мероприятий по предупреждению и ликвидации чрезвычайных ситуаций и последствий стихийных бедствий</t>
  </si>
  <si>
    <t>10 0 00 00000</t>
  </si>
  <si>
    <t>Государственная программа Алтайского края "Обеспечение прав граждан и их безопасности"</t>
  </si>
  <si>
    <t>40 0 00 00000</t>
  </si>
  <si>
    <t>Государственная программа Алтайского края "Противодействие экстремизму и идеологии терроризма в Алтайском крае"</t>
  </si>
  <si>
    <t>67 0 00 00000</t>
  </si>
  <si>
    <t>Государственная программа Алтайского края "Комплексные меры противодействия злоупотреблению наркотиками и их незаконному обороту в Алтайском крае"</t>
  </si>
  <si>
    <t>91 4 00 00000</t>
  </si>
  <si>
    <t>Мероприятия в области сельского хозяйства</t>
  </si>
  <si>
    <t>92 0 00 00000</t>
  </si>
  <si>
    <t>Иные вопросы в области жилищно-коммунального хозяйства</t>
  </si>
  <si>
    <t>92 9 00 00000</t>
  </si>
  <si>
    <t>Иные расходы в области жилищно-коммунального хозяйства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</si>
  <si>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</si>
  <si>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43 0 00 00000</t>
  </si>
  <si>
    <t>Государственная программа Алтайского края "Обеспечение населения Алтайского края жилищно-коммунальными услугами"</t>
  </si>
  <si>
    <t>Субсидии за счет средств федерального бюджета, краевого бюджета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Алтайского края</t>
  </si>
  <si>
    <t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t>
  </si>
  <si>
    <t>14 1 00 L4970</t>
  </si>
  <si>
    <t>Субсидии на реализацию мероприятий по обеспечению жильем молодых семей</t>
  </si>
  <si>
    <t>14 1 00 00000</t>
  </si>
  <si>
    <t>Подпрограмма «Обеспечение жиль-ем молодых семей в Алтайском крае» государственной программы Алтайского края «Обеспечение до-ступным и комфортным жильем населения Алтайского края»</t>
  </si>
  <si>
    <t>Государственная программа Алтайского края «Комплексное развитие сельских территорий Алтайского края»</t>
  </si>
  <si>
    <t>52 0 00 00000</t>
  </si>
  <si>
    <t>Расходы на обеспечение комплексного развития сельских территорий (улучшение жилищных условий на сельских территориях)</t>
  </si>
  <si>
    <t>52 0 00 S0630</t>
  </si>
  <si>
    <t>Иные расходы в отраслях социальной сферы</t>
  </si>
  <si>
    <t>90 9 00 00000</t>
  </si>
  <si>
    <t>Субсидии на реализацию мероприятий, направленных на обеспечение стабильного водоснабжения населения Алтайского края</t>
  </si>
  <si>
    <t>43 1 00 S3020</t>
  </si>
  <si>
    <t>Подпрограмма "Развитие водоснабжения, водоотведения и очистки сточных вод в Алтайском крае" государственной программы Алтайского края "Обеспечение населения Алтайского края жилищно-коммунальными услугами"</t>
  </si>
  <si>
    <t>43 1 00 00000</t>
  </si>
  <si>
    <t>Субсидия на софинансирование части расходов местных бюджетов по оплате труда работников муниципальных учреждений</t>
  </si>
  <si>
    <t>02 5 00 S0430</t>
  </si>
  <si>
    <t>02 1 00 S0430</t>
  </si>
  <si>
    <t>02 2 00 S0430</t>
  </si>
  <si>
    <t>Прочие выплаты по обязательствам государства</t>
  </si>
  <si>
    <t>99 9 00 14710</t>
  </si>
  <si>
    <t>90 1 EВ 51790</t>
  </si>
  <si>
    <t>Сумма 2026 год, тыс. рублей</t>
  </si>
  <si>
    <t>Распределение бюджетных ассигнований по разделам и подразделам классификации расходов бюджета муниципального образования Волчихинский район на 2024 год и плановый период 2025 и 2026 годов</t>
  </si>
  <si>
    <t xml:space="preserve">Ведомственная структура расходов бюджета муниципального образования Волчихинский район на 2024 год и плановый период 2025 и 2026 годов </t>
  </si>
  <si>
    <t>Распределение бюджетных ассигнований по разделам, подразделам, целевым статьям, группам (группам и подгруппам) видов расходов бюджета муниципального образования Волчихинский район на 2024 год и плановый период 2025 и 2026 годов</t>
  </si>
  <si>
    <t>Массовый спорт</t>
  </si>
  <si>
    <t>Муниципальная программа "Развитие физической культуры и спорта в Волчихинском районе" на 2021-2024 годы</t>
  </si>
  <si>
    <t>70 0 00 00000</t>
  </si>
  <si>
    <t>Расходы на реализацию мероприятий муниципальных программ</t>
  </si>
  <si>
    <t>70 0 00 60990</t>
  </si>
  <si>
    <t>Муниципальная программа "Развитие культуры Волчихинского района Алтайского края " на 2021-2025 годы</t>
  </si>
  <si>
    <t>44 0 00 00000</t>
  </si>
  <si>
    <t>44 0 00 60990</t>
  </si>
  <si>
    <t>Содействие занятости населения</t>
  </si>
  <si>
    <t>90 4 00 16820</t>
  </si>
  <si>
    <t>МП "Комплексное развитие системы коммунальной инфраструктуры Волчихинского района" на 2022-2026 годы</t>
  </si>
  <si>
    <t>МП "Профилактика преступлений и иных правонарушений в Волчихинском районе Алтайского края на 2021-2024 годы"</t>
  </si>
  <si>
    <t>Организация и содержание мест захоронения</t>
  </si>
  <si>
    <t>92 9 00 18070</t>
  </si>
  <si>
    <t>90 1 00 S0940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</si>
  <si>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</si>
  <si>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МП "Профилактика терроризма и экстремизма на территории муниципального образования Волчихинский район на 2024-2026 годы"</t>
  </si>
  <si>
    <t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2024-2026 годы</t>
  </si>
  <si>
    <t>Софинансирование субсидии на софинансирование части расходов местных бюджетов по оплате труда работников муниципальных учреждений</t>
  </si>
  <si>
    <t>Обеспечение расчетов за топливно-энергетические ресурсы, потребляемые муниципальными учреждениями за счет средств местного бюджета</t>
  </si>
  <si>
    <t xml:space="preserve">Софинансирование за счет средств местного бюджета расходов на обеспечение бесплатным двухразовым питанием обучающихся с ограниченными возможностями здоровья муниципальных общеобразовательных организаций </t>
  </si>
  <si>
    <t>90 1 00 S0620</t>
  </si>
  <si>
    <t>Софинансирование субсидии на проведение детской оздоровительной кампании</t>
  </si>
  <si>
    <t>90 1 00 S3212</t>
  </si>
  <si>
    <t>Единовременное пособие педагогическим работникам из числа выпускников образовательных учреждений высшего (среднего) профессионального образования,впервые приступившим к работе по специальности в муниципальных общеобразовательных учреждениях Волчихинского района Алтайского края</t>
  </si>
  <si>
    <t>90 4 00 60010</t>
  </si>
  <si>
    <t>Поддержка дорожного хозяйства</t>
  </si>
  <si>
    <t>91 2 00 67280</t>
  </si>
  <si>
    <t>Софинансироваие субсидии на реализацию мероприятий, направленных на обеспечение стабильного водоснабжения населения Алтайского края</t>
  </si>
  <si>
    <t>Расходы, осуществляемые в целях соблюдения предельных (максимальных) индексов изменения размера вносимой гражданами платы за коммунальные услуги</t>
  </si>
  <si>
    <t>90 9 00 S1210</t>
  </si>
  <si>
    <t>Развитие водоснабжения в Волчихинском районе Алтайского края</t>
  </si>
  <si>
    <t>43 1 00 60010</t>
  </si>
  <si>
    <t>Софинансирование 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</si>
  <si>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Муниципальная программа "Развитие общественного здоровья на территории Волчихинского района на 2024-2025 годы"</t>
  </si>
  <si>
    <t>Расходы на реализацию мероприятий муниципальных целевых программ</t>
  </si>
  <si>
    <t>55 0 00 60990</t>
  </si>
  <si>
    <t>200</t>
  </si>
  <si>
    <t>91 2 00 S0261</t>
  </si>
  <si>
    <t>Субсидии на обеспечение бесплатным одноразовым горячим питанием детей из многодетных семей</t>
  </si>
  <si>
    <t>90 1 00 S6890</t>
  </si>
  <si>
    <t>Региональные проекты, входящие в национальные проекты</t>
  </si>
  <si>
    <t>44 1 00 00000</t>
  </si>
  <si>
    <t>Государственная поддержка отрасли культуры (государственная поддержка лучших сельских учреждений культуры)</t>
  </si>
  <si>
    <t>44 1 A2 55191</t>
  </si>
  <si>
    <t>Субсидии на ремонт объектов дошкольных общеобразовательных организаций</t>
  </si>
  <si>
    <t>90 1 00 S4130</t>
  </si>
  <si>
    <t>Софинансирование субсидии на ремонт объектов дошкольных общеобразовательных организаций</t>
  </si>
  <si>
    <t>Прочие межбюджетные трансферты муниципальным образованиям на реализацию проектов развития общественной инфраструктуры, основанных на инициативах граждан</t>
  </si>
  <si>
    <t>98 5 00 S1190</t>
  </si>
  <si>
    <t>Профессиональная подготовка, переподготовка и повышение квалификации</t>
  </si>
  <si>
    <t xml:space="preserve">Обеспечение расчетов за топливно-энергетические ресурсы, потребляемые муниципальными учреждениями </t>
  </si>
  <si>
    <t>от 23.05.2024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</si>
</sst>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s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2" borderId="1" xfId="0" quotePrefix="1" applyFont="1" applyFill="1" applyBorder="1" applyAlignment="1">
      <alignment horizontal="center" vertical="center" wrapText="1"/>
    </xf>
    <xf numFmtId="49" fontId="1" fillId="2" borderId="1" xfId="0" quotePrefix="1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5" fontId="1" fillId="0" borderId="1" xfId="0" quotePrefix="1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justify" vertical="center" wrapText="1"/>
    </xf>
    <xf numFmtId="165" fontId="2" fillId="0" borderId="0" xfId="0" applyNumberFormat="1" applyFont="1"/>
    <xf numFmtId="165" fontId="1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3" borderId="1" xfId="0" quotePrefix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 shrinkToFit="1"/>
    </xf>
    <xf numFmtId="0" fontId="1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1" fillId="0" borderId="1" xfId="0" applyNumberFormat="1" applyFont="1" applyBorder="1" applyAlignment="1">
      <alignment horizontal="justify" vertical="center" wrapText="1"/>
    </xf>
    <xf numFmtId="0" fontId="9" fillId="0" borderId="1" xfId="0" applyNumberFormat="1" applyFont="1" applyBorder="1" applyAlignment="1">
      <alignment horizontal="justify" vertical="center" wrapText="1"/>
    </xf>
    <xf numFmtId="0" fontId="1" fillId="0" borderId="1" xfId="0" applyNumberFormat="1" applyFont="1" applyBorder="1" applyAlignment="1">
      <alignment horizontal="justify" vertical="center" wrapText="1" shrinkToFit="1"/>
    </xf>
    <xf numFmtId="0" fontId="7" fillId="2" borderId="1" xfId="0" applyNumberFormat="1" applyFont="1" applyFill="1" applyBorder="1" applyAlignment="1">
      <alignment horizontal="justify" vertical="center" wrapText="1"/>
    </xf>
    <xf numFmtId="0" fontId="5" fillId="0" borderId="1" xfId="0" applyNumberFormat="1" applyFont="1" applyBorder="1" applyAlignment="1">
      <alignment horizontal="justify" vertical="center" wrapText="1"/>
    </xf>
    <xf numFmtId="0" fontId="1" fillId="3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3" fillId="0" borderId="1" xfId="0" applyNumberFormat="1" applyFont="1" applyBorder="1" applyAlignment="1">
      <alignment horizontal="justify" vertical="center" wrapText="1"/>
    </xf>
    <xf numFmtId="0" fontId="1" fillId="2" borderId="1" xfId="0" applyNumberFormat="1" applyFont="1" applyFill="1" applyBorder="1" applyAlignment="1">
      <alignment horizontal="justify" vertical="center" wrapText="1" shrinkToFit="1"/>
    </xf>
    <xf numFmtId="0" fontId="10" fillId="0" borderId="1" xfId="0" applyNumberFormat="1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 shrinkToFit="1"/>
    </xf>
    <xf numFmtId="0" fontId="1" fillId="0" borderId="1" xfId="0" applyFont="1" applyFill="1" applyBorder="1" applyAlignment="1">
      <alignment horizontal="justify" vertical="center" wrapText="1" shrinkToFit="1"/>
    </xf>
    <xf numFmtId="0" fontId="1" fillId="2" borderId="1" xfId="0" applyFont="1" applyFill="1" applyBorder="1" applyAlignment="1">
      <alignment horizontal="justify" vertical="center" wrapText="1" shrinkToFit="1"/>
    </xf>
    <xf numFmtId="0" fontId="1" fillId="0" borderId="1" xfId="0" applyFont="1" applyFill="1" applyBorder="1" applyAlignment="1">
      <alignment horizontal="justify" vertical="center" wrapText="1"/>
    </xf>
    <xf numFmtId="164" fontId="9" fillId="3" borderId="1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justify" vertical="center" wrapText="1"/>
    </xf>
    <xf numFmtId="164" fontId="9" fillId="0" borderId="1" xfId="0" applyNumberFormat="1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/>
    </xf>
    <xf numFmtId="164" fontId="10" fillId="0" borderId="1" xfId="0" applyNumberFormat="1" applyFont="1" applyBorder="1" applyAlignment="1">
      <alignment horizontal="justify" vertical="center" wrapText="1"/>
    </xf>
    <xf numFmtId="164" fontId="1" fillId="0" borderId="1" xfId="0" quotePrefix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shrinkToFi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workbookViewId="0">
      <selection activeCell="E6" sqref="E6"/>
    </sheetView>
  </sheetViews>
  <sheetFormatPr defaultRowHeight="15.75"/>
  <cols>
    <col min="1" max="1" width="54.7109375" style="1" customWidth="1"/>
    <col min="2" max="2" width="5.42578125" style="1" customWidth="1"/>
    <col min="3" max="3" width="5.7109375" style="1" customWidth="1"/>
    <col min="4" max="4" width="17.140625" style="1" customWidth="1"/>
    <col min="5" max="5" width="16.42578125" style="1" customWidth="1"/>
    <col min="6" max="6" width="18.28515625" style="1" customWidth="1"/>
    <col min="7" max="16384" width="9.140625" style="1"/>
  </cols>
  <sheetData>
    <row r="1" spans="1:6">
      <c r="E1" s="24" t="s">
        <v>188</v>
      </c>
    </row>
    <row r="2" spans="1:6">
      <c r="E2" s="11" t="s">
        <v>92</v>
      </c>
    </row>
    <row r="3" spans="1:6">
      <c r="E3" s="11" t="s">
        <v>93</v>
      </c>
    </row>
    <row r="4" spans="1:6">
      <c r="E4" s="11" t="s">
        <v>94</v>
      </c>
    </row>
    <row r="5" spans="1:6">
      <c r="E5" s="11" t="s">
        <v>322</v>
      </c>
    </row>
    <row r="6" spans="1:6">
      <c r="A6" s="2"/>
      <c r="B6" s="2"/>
      <c r="C6" s="2"/>
      <c r="D6" s="2"/>
    </row>
    <row r="7" spans="1:6" ht="49.5" customHeight="1">
      <c r="A7" s="64" t="s">
        <v>267</v>
      </c>
      <c r="B7" s="65"/>
      <c r="C7" s="65"/>
      <c r="D7" s="65"/>
      <c r="E7" s="65"/>
      <c r="F7" s="65"/>
    </row>
    <row r="8" spans="1:6">
      <c r="A8" s="2"/>
      <c r="B8" s="2"/>
      <c r="C8" s="2"/>
      <c r="D8" s="2"/>
    </row>
    <row r="9" spans="1:6" ht="60" customHeight="1">
      <c r="A9" s="3" t="s">
        <v>0</v>
      </c>
      <c r="B9" s="3" t="s">
        <v>1</v>
      </c>
      <c r="C9" s="3" t="s">
        <v>2</v>
      </c>
      <c r="D9" s="3" t="s">
        <v>179</v>
      </c>
      <c r="E9" s="3" t="s">
        <v>189</v>
      </c>
      <c r="F9" s="3" t="s">
        <v>266</v>
      </c>
    </row>
    <row r="10" spans="1:6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15" customHeight="1">
      <c r="A11" s="40" t="s">
        <v>31</v>
      </c>
      <c r="B11" s="5" t="s">
        <v>13</v>
      </c>
      <c r="C11" s="3"/>
      <c r="D11" s="9">
        <f>SUM(D12:D17)</f>
        <v>62115.7</v>
      </c>
      <c r="E11" s="9">
        <f t="shared" ref="E11:F11" si="0">SUM(E12:E17)</f>
        <v>37952.1</v>
      </c>
      <c r="F11" s="9">
        <f t="shared" si="0"/>
        <v>38304.699999999997</v>
      </c>
    </row>
    <row r="12" spans="1:6" ht="51" customHeight="1">
      <c r="A12" s="40" t="s">
        <v>136</v>
      </c>
      <c r="B12" s="5" t="s">
        <v>13</v>
      </c>
      <c r="C12" s="8" t="s">
        <v>14</v>
      </c>
      <c r="D12" s="9">
        <v>2400.4</v>
      </c>
      <c r="E12" s="9">
        <v>2000</v>
      </c>
      <c r="F12" s="9">
        <v>2000</v>
      </c>
    </row>
    <row r="13" spans="1:6" ht="69.75" customHeight="1">
      <c r="A13" s="58" t="s">
        <v>285</v>
      </c>
      <c r="B13" s="5" t="s">
        <v>13</v>
      </c>
      <c r="C13" s="5" t="s">
        <v>16</v>
      </c>
      <c r="D13" s="9">
        <v>25045.599999999999</v>
      </c>
      <c r="E13" s="9">
        <v>18102.599999999999</v>
      </c>
      <c r="F13" s="9">
        <v>18108.599999999999</v>
      </c>
    </row>
    <row r="14" spans="1:6" ht="19.5" customHeight="1">
      <c r="A14" s="58" t="s">
        <v>137</v>
      </c>
      <c r="B14" s="5" t="s">
        <v>13</v>
      </c>
      <c r="C14" s="5" t="s">
        <v>19</v>
      </c>
      <c r="D14" s="9">
        <v>2.5</v>
      </c>
      <c r="E14" s="9">
        <v>2.6</v>
      </c>
      <c r="F14" s="9">
        <v>50.7</v>
      </c>
    </row>
    <row r="15" spans="1:6" ht="48.75" customHeight="1">
      <c r="A15" s="58" t="s">
        <v>82</v>
      </c>
      <c r="B15" s="5" t="s">
        <v>13</v>
      </c>
      <c r="C15" s="5" t="s">
        <v>17</v>
      </c>
      <c r="D15" s="9">
        <v>10793.9</v>
      </c>
      <c r="E15" s="9">
        <v>9427.9</v>
      </c>
      <c r="F15" s="9">
        <v>9326.4</v>
      </c>
    </row>
    <row r="16" spans="1:6" ht="22.5" customHeight="1">
      <c r="A16" s="58" t="s">
        <v>126</v>
      </c>
      <c r="B16" s="5" t="s">
        <v>13</v>
      </c>
      <c r="C16" s="5">
        <v>11</v>
      </c>
      <c r="D16" s="9">
        <v>1834.6</v>
      </c>
      <c r="E16" s="9">
        <v>600</v>
      </c>
      <c r="F16" s="9">
        <v>1000</v>
      </c>
    </row>
    <row r="17" spans="1:6">
      <c r="A17" s="40" t="s">
        <v>4</v>
      </c>
      <c r="B17" s="5" t="s">
        <v>13</v>
      </c>
      <c r="C17" s="3">
        <v>13</v>
      </c>
      <c r="D17" s="9">
        <v>22038.7</v>
      </c>
      <c r="E17" s="9">
        <v>7819</v>
      </c>
      <c r="F17" s="9">
        <v>7819</v>
      </c>
    </row>
    <row r="18" spans="1:6">
      <c r="A18" s="40" t="s">
        <v>44</v>
      </c>
      <c r="B18" s="5" t="s">
        <v>14</v>
      </c>
      <c r="C18" s="3"/>
      <c r="D18" s="9">
        <f>D19</f>
        <v>1196.9000000000001</v>
      </c>
      <c r="E18" s="9">
        <f t="shared" ref="E18:F18" si="1">E19</f>
        <v>1321.1</v>
      </c>
      <c r="F18" s="9">
        <f t="shared" si="1"/>
        <v>1447.3</v>
      </c>
    </row>
    <row r="19" spans="1:6" ht="15" customHeight="1">
      <c r="A19" s="40" t="s">
        <v>40</v>
      </c>
      <c r="B19" s="5" t="s">
        <v>14</v>
      </c>
      <c r="C19" s="5" t="s">
        <v>15</v>
      </c>
      <c r="D19" s="9">
        <v>1196.9000000000001</v>
      </c>
      <c r="E19" s="9">
        <v>1321.1</v>
      </c>
      <c r="F19" s="9">
        <v>1447.3</v>
      </c>
    </row>
    <row r="20" spans="1:6" ht="33" customHeight="1">
      <c r="A20" s="40" t="s">
        <v>32</v>
      </c>
      <c r="B20" s="5" t="s">
        <v>15</v>
      </c>
      <c r="C20" s="3"/>
      <c r="D20" s="9">
        <f>SUM(D21:D22)</f>
        <v>8339</v>
      </c>
      <c r="E20" s="9">
        <f t="shared" ref="E20:F20" si="2">SUM(E21:E22)</f>
        <v>3756</v>
      </c>
      <c r="F20" s="9">
        <f t="shared" si="2"/>
        <v>3756</v>
      </c>
    </row>
    <row r="21" spans="1:6" ht="48.75" customHeight="1">
      <c r="A21" s="40" t="s">
        <v>156</v>
      </c>
      <c r="B21" s="5" t="s">
        <v>15</v>
      </c>
      <c r="C21" s="5">
        <v>10</v>
      </c>
      <c r="D21" s="9">
        <v>8039</v>
      </c>
      <c r="E21" s="9">
        <v>3656</v>
      </c>
      <c r="F21" s="9">
        <v>3656</v>
      </c>
    </row>
    <row r="22" spans="1:6" ht="30" customHeight="1">
      <c r="A22" s="40" t="s">
        <v>157</v>
      </c>
      <c r="B22" s="5" t="s">
        <v>15</v>
      </c>
      <c r="C22" s="5">
        <v>14</v>
      </c>
      <c r="D22" s="9">
        <v>300</v>
      </c>
      <c r="E22" s="9">
        <v>100</v>
      </c>
      <c r="F22" s="9">
        <v>100</v>
      </c>
    </row>
    <row r="23" spans="1:6" ht="19.5" customHeight="1">
      <c r="A23" s="40" t="s">
        <v>33</v>
      </c>
      <c r="B23" s="5" t="s">
        <v>16</v>
      </c>
      <c r="C23" s="5"/>
      <c r="D23" s="9">
        <f>SUM(D24:D27)</f>
        <v>21237.56</v>
      </c>
      <c r="E23" s="9">
        <f t="shared" ref="E23:F23" si="3">SUM(E24:E27)</f>
        <v>11356</v>
      </c>
      <c r="F23" s="9">
        <f t="shared" si="3"/>
        <v>11658</v>
      </c>
    </row>
    <row r="24" spans="1:6" ht="19.5" customHeight="1">
      <c r="A24" s="40" t="s">
        <v>95</v>
      </c>
      <c r="B24" s="5" t="s">
        <v>16</v>
      </c>
      <c r="C24" s="5" t="s">
        <v>19</v>
      </c>
      <c r="D24" s="9">
        <v>358</v>
      </c>
      <c r="E24" s="9">
        <v>358</v>
      </c>
      <c r="F24" s="9">
        <v>358</v>
      </c>
    </row>
    <row r="25" spans="1:6" ht="19.5" customHeight="1">
      <c r="A25" s="40" t="s">
        <v>180</v>
      </c>
      <c r="B25" s="5" t="s">
        <v>16</v>
      </c>
      <c r="C25" s="5" t="s">
        <v>20</v>
      </c>
      <c r="D25" s="9">
        <v>1500</v>
      </c>
      <c r="E25" s="9">
        <v>800</v>
      </c>
      <c r="F25" s="9">
        <v>800</v>
      </c>
    </row>
    <row r="26" spans="1:6" ht="21" customHeight="1">
      <c r="A26" s="40" t="s">
        <v>65</v>
      </c>
      <c r="B26" s="5" t="s">
        <v>16</v>
      </c>
      <c r="C26" s="5" t="s">
        <v>18</v>
      </c>
      <c r="D26" s="9">
        <v>18579.560000000001</v>
      </c>
      <c r="E26" s="9">
        <v>10048</v>
      </c>
      <c r="F26" s="9">
        <v>10350</v>
      </c>
    </row>
    <row r="27" spans="1:6" ht="21" customHeight="1">
      <c r="A27" s="32" t="s">
        <v>138</v>
      </c>
      <c r="B27" s="5" t="s">
        <v>16</v>
      </c>
      <c r="C27" s="5">
        <v>12</v>
      </c>
      <c r="D27" s="9">
        <v>800</v>
      </c>
      <c r="E27" s="9">
        <v>150</v>
      </c>
      <c r="F27" s="9">
        <v>150</v>
      </c>
    </row>
    <row r="28" spans="1:6" ht="21" customHeight="1">
      <c r="A28" s="40" t="s">
        <v>148</v>
      </c>
      <c r="B28" s="5" t="s">
        <v>19</v>
      </c>
      <c r="C28" s="5"/>
      <c r="D28" s="9">
        <f>D30+D29</f>
        <v>18737.7</v>
      </c>
      <c r="E28" s="9">
        <f t="shared" ref="E28:F28" si="4">E30+E29</f>
        <v>3978.3</v>
      </c>
      <c r="F28" s="9">
        <f t="shared" si="4"/>
        <v>3978.3</v>
      </c>
    </row>
    <row r="29" spans="1:6" ht="21" customHeight="1">
      <c r="A29" s="40" t="s">
        <v>149</v>
      </c>
      <c r="B29" s="5" t="s">
        <v>19</v>
      </c>
      <c r="C29" s="5" t="s">
        <v>14</v>
      </c>
      <c r="D29" s="9">
        <v>16197.7</v>
      </c>
      <c r="E29" s="9">
        <v>2448.3000000000002</v>
      </c>
      <c r="F29" s="9">
        <v>2448.3000000000002</v>
      </c>
    </row>
    <row r="30" spans="1:6" ht="21" customHeight="1">
      <c r="A30" s="40" t="s">
        <v>147</v>
      </c>
      <c r="B30" s="5" t="s">
        <v>19</v>
      </c>
      <c r="C30" s="5" t="s">
        <v>15</v>
      </c>
      <c r="D30" s="9">
        <v>2540</v>
      </c>
      <c r="E30" s="9">
        <v>1530</v>
      </c>
      <c r="F30" s="9">
        <v>1530</v>
      </c>
    </row>
    <row r="31" spans="1:6">
      <c r="A31" s="40" t="s">
        <v>34</v>
      </c>
      <c r="B31" s="5" t="s">
        <v>21</v>
      </c>
      <c r="C31" s="3"/>
      <c r="D31" s="9">
        <f>SUM(D32:D36)</f>
        <v>436881.23</v>
      </c>
      <c r="E31" s="9">
        <f t="shared" ref="E31:F31" si="5">SUM(E32:E36)</f>
        <v>367899.3</v>
      </c>
      <c r="F31" s="9">
        <f t="shared" si="5"/>
        <v>364248.3</v>
      </c>
    </row>
    <row r="32" spans="1:6">
      <c r="A32" s="40" t="s">
        <v>5</v>
      </c>
      <c r="B32" s="5" t="s">
        <v>21</v>
      </c>
      <c r="C32" s="5" t="s">
        <v>13</v>
      </c>
      <c r="D32" s="9">
        <v>78758.5</v>
      </c>
      <c r="E32" s="9">
        <v>56654</v>
      </c>
      <c r="F32" s="9">
        <v>56454</v>
      </c>
    </row>
    <row r="33" spans="1:6">
      <c r="A33" s="40" t="s">
        <v>6</v>
      </c>
      <c r="B33" s="5" t="s">
        <v>21</v>
      </c>
      <c r="C33" s="5" t="s">
        <v>14</v>
      </c>
      <c r="D33" s="9">
        <v>321838.59999999998</v>
      </c>
      <c r="E33" s="9">
        <v>284375.09999999998</v>
      </c>
      <c r="F33" s="9">
        <v>281724.09999999998</v>
      </c>
    </row>
    <row r="34" spans="1:6">
      <c r="A34" s="59" t="s">
        <v>131</v>
      </c>
      <c r="B34" s="5" t="s">
        <v>21</v>
      </c>
      <c r="C34" s="5" t="s">
        <v>15</v>
      </c>
      <c r="D34" s="9">
        <v>20438.13</v>
      </c>
      <c r="E34" s="9">
        <v>14718.7</v>
      </c>
      <c r="F34" s="9">
        <v>14418.7</v>
      </c>
    </row>
    <row r="35" spans="1:6" ht="31.5">
      <c r="A35" s="59" t="s">
        <v>320</v>
      </c>
      <c r="B35" s="5" t="s">
        <v>21</v>
      </c>
      <c r="C35" s="5" t="s">
        <v>19</v>
      </c>
      <c r="D35" s="9">
        <v>15.4</v>
      </c>
      <c r="E35" s="9">
        <v>0</v>
      </c>
      <c r="F35" s="9">
        <v>0</v>
      </c>
    </row>
    <row r="36" spans="1:6">
      <c r="A36" s="40" t="s">
        <v>7</v>
      </c>
      <c r="B36" s="5" t="s">
        <v>21</v>
      </c>
      <c r="C36" s="5" t="s">
        <v>18</v>
      </c>
      <c r="D36" s="9">
        <v>15830.6</v>
      </c>
      <c r="E36" s="9">
        <v>12151.5</v>
      </c>
      <c r="F36" s="9">
        <v>11651.5</v>
      </c>
    </row>
    <row r="37" spans="1:6">
      <c r="A37" s="40" t="s">
        <v>76</v>
      </c>
      <c r="B37" s="5" t="s">
        <v>20</v>
      </c>
      <c r="C37" s="3"/>
      <c r="D37" s="9">
        <f>SUM(D38:D39)</f>
        <v>57662.400000000001</v>
      </c>
      <c r="E37" s="9">
        <f t="shared" ref="E37:F37" si="6">SUM(E38:E39)</f>
        <v>33067.1</v>
      </c>
      <c r="F37" s="9">
        <f t="shared" si="6"/>
        <v>33067.1</v>
      </c>
    </row>
    <row r="38" spans="1:6">
      <c r="A38" s="40" t="s">
        <v>8</v>
      </c>
      <c r="B38" s="5" t="s">
        <v>20</v>
      </c>
      <c r="C38" s="5" t="s">
        <v>13</v>
      </c>
      <c r="D38" s="9">
        <v>44985.3</v>
      </c>
      <c r="E38" s="9">
        <v>24837.599999999999</v>
      </c>
      <c r="F38" s="9">
        <v>24837.599999999999</v>
      </c>
    </row>
    <row r="39" spans="1:6" ht="17.25" customHeight="1">
      <c r="A39" s="40" t="s">
        <v>78</v>
      </c>
      <c r="B39" s="5" t="s">
        <v>20</v>
      </c>
      <c r="C39" s="5" t="s">
        <v>16</v>
      </c>
      <c r="D39" s="9">
        <v>12677.1</v>
      </c>
      <c r="E39" s="9">
        <v>8229.5</v>
      </c>
      <c r="F39" s="9">
        <v>8229.5</v>
      </c>
    </row>
    <row r="40" spans="1:6">
      <c r="A40" s="40" t="s">
        <v>35</v>
      </c>
      <c r="B40" s="3">
        <v>10</v>
      </c>
      <c r="C40" s="3"/>
      <c r="D40" s="9">
        <f>SUM(D41:D43)</f>
        <v>24648.93</v>
      </c>
      <c r="E40" s="9">
        <f t="shared" ref="E40:F40" si="7">SUM(E41:E43)</f>
        <v>19355.599999999999</v>
      </c>
      <c r="F40" s="9">
        <f t="shared" si="7"/>
        <v>19355.599999999999</v>
      </c>
    </row>
    <row r="41" spans="1:6">
      <c r="A41" s="40" t="s">
        <v>10</v>
      </c>
      <c r="B41" s="3">
        <v>10</v>
      </c>
      <c r="C41" s="5" t="s">
        <v>13</v>
      </c>
      <c r="D41" s="9">
        <v>1030</v>
      </c>
      <c r="E41" s="9">
        <v>1030</v>
      </c>
      <c r="F41" s="9">
        <v>1030</v>
      </c>
    </row>
    <row r="42" spans="1:6">
      <c r="A42" s="40" t="s">
        <v>39</v>
      </c>
      <c r="B42" s="3">
        <v>10</v>
      </c>
      <c r="C42" s="5" t="s">
        <v>15</v>
      </c>
      <c r="D42" s="9">
        <v>6000.93</v>
      </c>
      <c r="E42" s="9">
        <v>782.6</v>
      </c>
      <c r="F42" s="9">
        <v>782.6</v>
      </c>
    </row>
    <row r="43" spans="1:6">
      <c r="A43" s="40" t="s">
        <v>11</v>
      </c>
      <c r="B43" s="3">
        <v>10</v>
      </c>
      <c r="C43" s="5" t="s">
        <v>16</v>
      </c>
      <c r="D43" s="9">
        <v>17618</v>
      </c>
      <c r="E43" s="9">
        <v>17543</v>
      </c>
      <c r="F43" s="9">
        <v>17543</v>
      </c>
    </row>
    <row r="44" spans="1:6">
      <c r="A44" s="40" t="s">
        <v>9</v>
      </c>
      <c r="B44" s="3">
        <v>11</v>
      </c>
      <c r="C44" s="5"/>
      <c r="D44" s="9">
        <f>SUM(D45:D46)</f>
        <v>4505.8999999999996</v>
      </c>
      <c r="E44" s="9">
        <f>SUM(E46:E46)</f>
        <v>2917.9</v>
      </c>
      <c r="F44" s="9">
        <f>SUM(F46:F46)</f>
        <v>2917.9</v>
      </c>
    </row>
    <row r="45" spans="1:6">
      <c r="A45" s="40" t="s">
        <v>270</v>
      </c>
      <c r="B45" s="3">
        <v>11</v>
      </c>
      <c r="C45" s="5" t="s">
        <v>14</v>
      </c>
      <c r="D45" s="9">
        <v>360</v>
      </c>
      <c r="E45" s="9">
        <v>0</v>
      </c>
      <c r="F45" s="9">
        <v>0</v>
      </c>
    </row>
    <row r="46" spans="1:6" ht="31.5">
      <c r="A46" s="40" t="s">
        <v>26</v>
      </c>
      <c r="B46" s="3">
        <v>11</v>
      </c>
      <c r="C46" s="5" t="s">
        <v>19</v>
      </c>
      <c r="D46" s="9">
        <v>4145.8999999999996</v>
      </c>
      <c r="E46" s="9">
        <v>2917.9</v>
      </c>
      <c r="F46" s="9">
        <v>2917.9</v>
      </c>
    </row>
    <row r="47" spans="1:6" ht="31.5">
      <c r="A47" s="40" t="s">
        <v>56</v>
      </c>
      <c r="B47" s="3">
        <v>13</v>
      </c>
      <c r="C47" s="5"/>
      <c r="D47" s="9">
        <f>D48</f>
        <v>5</v>
      </c>
      <c r="E47" s="9">
        <f t="shared" ref="E47:F47" si="8">E48</f>
        <v>3</v>
      </c>
      <c r="F47" s="9">
        <f t="shared" si="8"/>
        <v>0</v>
      </c>
    </row>
    <row r="48" spans="1:6" ht="31.5">
      <c r="A48" s="58" t="s">
        <v>80</v>
      </c>
      <c r="B48" s="5">
        <v>13</v>
      </c>
      <c r="C48" s="5" t="s">
        <v>13</v>
      </c>
      <c r="D48" s="9">
        <v>5</v>
      </c>
      <c r="E48" s="9">
        <v>3</v>
      </c>
      <c r="F48" s="9">
        <v>0</v>
      </c>
    </row>
    <row r="49" spans="1:6" ht="31.5" customHeight="1">
      <c r="A49" s="60" t="s">
        <v>96</v>
      </c>
      <c r="B49" s="3">
        <v>14</v>
      </c>
      <c r="C49" s="3"/>
      <c r="D49" s="9">
        <f>SUM(D50:D50)</f>
        <v>2754.2</v>
      </c>
      <c r="E49" s="9">
        <f t="shared" ref="E49:F49" si="9">SUM(E50:E50)</f>
        <v>2494.6</v>
      </c>
      <c r="F49" s="9">
        <f t="shared" si="9"/>
        <v>2534.6</v>
      </c>
    </row>
    <row r="50" spans="1:6" ht="47.25">
      <c r="A50" s="58" t="s">
        <v>84</v>
      </c>
      <c r="B50" s="3">
        <v>14</v>
      </c>
      <c r="C50" s="5" t="s">
        <v>13</v>
      </c>
      <c r="D50" s="9">
        <v>2754.2</v>
      </c>
      <c r="E50" s="9">
        <v>2494.6</v>
      </c>
      <c r="F50" s="9">
        <v>2534.6</v>
      </c>
    </row>
    <row r="51" spans="1:6">
      <c r="A51" s="40" t="s">
        <v>55</v>
      </c>
      <c r="B51" s="3"/>
      <c r="C51" s="3"/>
      <c r="D51" s="9">
        <f>D11+D18+D20+D31+D37+D40+D44+D47+D49+D23+D28</f>
        <v>638084.52</v>
      </c>
      <c r="E51" s="9">
        <f>E11+E18+E20+E31+E37+E40+E44+E47+E49+E23+E28</f>
        <v>484100.99999999994</v>
      </c>
      <c r="F51" s="9">
        <f>F11+F18+F20+F31+F37+F40+F44+F47+F49+F23+F28</f>
        <v>481267.79999999993</v>
      </c>
    </row>
  </sheetData>
  <mergeCells count="1">
    <mergeCell ref="A7:F7"/>
  </mergeCells>
  <phoneticPr fontId="4" type="noConversion"/>
  <pageMargins left="0.78740157480314965" right="0.39370078740157483" top="0.78740157480314965" bottom="0.78740157480314965" header="0.31496062992125984" footer="0.31496062992125984"/>
  <pageSetup paperSize="9" scale="76" fitToHeight="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1"/>
  <sheetViews>
    <sheetView workbookViewId="0">
      <selection activeCell="H6" sqref="H6"/>
    </sheetView>
  </sheetViews>
  <sheetFormatPr defaultRowHeight="15.75"/>
  <cols>
    <col min="1" max="1" width="50.5703125" style="1" customWidth="1"/>
    <col min="2" max="2" width="5.42578125" style="1" customWidth="1"/>
    <col min="3" max="3" width="5" style="1" customWidth="1"/>
    <col min="4" max="4" width="4.42578125" style="1" customWidth="1"/>
    <col min="5" max="5" width="17" style="1" customWidth="1"/>
    <col min="6" max="6" width="6.140625" style="1" customWidth="1"/>
    <col min="7" max="7" width="15.28515625" style="1" customWidth="1"/>
    <col min="8" max="8" width="15" style="1" customWidth="1"/>
    <col min="9" max="9" width="14.28515625" style="1" customWidth="1"/>
    <col min="10" max="16384" width="9.140625" style="1"/>
  </cols>
  <sheetData>
    <row r="1" spans="1:9">
      <c r="B1" s="10"/>
      <c r="C1" s="10"/>
      <c r="D1" s="10"/>
      <c r="E1" s="10"/>
      <c r="H1" s="11" t="s">
        <v>91</v>
      </c>
    </row>
    <row r="2" spans="1:9">
      <c r="B2" s="10"/>
      <c r="C2" s="10"/>
      <c r="D2" s="10"/>
      <c r="E2" s="10"/>
      <c r="H2" s="11" t="s">
        <v>92</v>
      </c>
    </row>
    <row r="3" spans="1:9">
      <c r="B3" s="10"/>
      <c r="C3" s="10"/>
      <c r="D3" s="10"/>
      <c r="E3" s="10"/>
      <c r="H3" s="11" t="s">
        <v>93</v>
      </c>
    </row>
    <row r="4" spans="1:9">
      <c r="B4" s="10"/>
      <c r="C4" s="10"/>
      <c r="D4" s="10"/>
      <c r="E4" s="10"/>
      <c r="H4" s="11" t="s">
        <v>94</v>
      </c>
    </row>
    <row r="5" spans="1:9">
      <c r="B5" s="10"/>
      <c r="C5" s="10"/>
      <c r="D5" s="10"/>
      <c r="E5" s="10"/>
      <c r="H5" s="11" t="s">
        <v>322</v>
      </c>
    </row>
    <row r="6" spans="1:9">
      <c r="A6" s="2"/>
      <c r="B6" s="2"/>
      <c r="C6" s="2"/>
      <c r="D6" s="2"/>
      <c r="E6" s="2"/>
      <c r="F6" s="2"/>
      <c r="G6" s="2"/>
    </row>
    <row r="7" spans="1:9" ht="47.25" customHeight="1">
      <c r="A7" s="64" t="s">
        <v>268</v>
      </c>
      <c r="B7" s="65"/>
      <c r="C7" s="65"/>
      <c r="D7" s="65"/>
      <c r="E7" s="65"/>
      <c r="F7" s="65"/>
      <c r="G7" s="65"/>
      <c r="H7" s="65"/>
      <c r="I7" s="65"/>
    </row>
    <row r="8" spans="1:9" ht="9.75" customHeight="1">
      <c r="A8" s="2"/>
      <c r="B8" s="2"/>
      <c r="C8" s="2"/>
      <c r="D8" s="2"/>
      <c r="E8" s="2"/>
      <c r="F8" s="2"/>
      <c r="G8" s="2"/>
    </row>
    <row r="9" spans="1:9" ht="47.25">
      <c r="A9" s="3" t="s">
        <v>0</v>
      </c>
      <c r="B9" s="3" t="s">
        <v>22</v>
      </c>
      <c r="C9" s="3" t="s">
        <v>1</v>
      </c>
      <c r="D9" s="3" t="s">
        <v>2</v>
      </c>
      <c r="E9" s="3" t="s">
        <v>23</v>
      </c>
      <c r="F9" s="3" t="s">
        <v>24</v>
      </c>
      <c r="G9" s="3" t="s">
        <v>179</v>
      </c>
      <c r="H9" s="3" t="s">
        <v>189</v>
      </c>
      <c r="I9" s="3" t="s">
        <v>266</v>
      </c>
    </row>
    <row r="10" spans="1:9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9" ht="47.25" customHeight="1">
      <c r="A11" s="39" t="s">
        <v>25</v>
      </c>
      <c r="B11" s="5" t="s">
        <v>38</v>
      </c>
      <c r="C11" s="3"/>
      <c r="D11" s="3"/>
      <c r="E11" s="7"/>
      <c r="F11" s="3"/>
      <c r="G11" s="9">
        <f>SUM(G12+G22)</f>
        <v>10009.9</v>
      </c>
      <c r="H11" s="9">
        <f t="shared" ref="H11:I11" si="0">SUM(H12+H22)</f>
        <v>6817.9</v>
      </c>
      <c r="I11" s="9">
        <f t="shared" si="0"/>
        <v>6517.9</v>
      </c>
    </row>
    <row r="12" spans="1:9" ht="16.5" customHeight="1">
      <c r="A12" s="39" t="s">
        <v>34</v>
      </c>
      <c r="B12" s="5" t="s">
        <v>38</v>
      </c>
      <c r="C12" s="5" t="s">
        <v>21</v>
      </c>
      <c r="D12" s="5"/>
      <c r="E12" s="7"/>
      <c r="F12" s="5"/>
      <c r="G12" s="9">
        <f>G13</f>
        <v>5504</v>
      </c>
      <c r="H12" s="9">
        <f t="shared" ref="H12:I15" si="1">H13</f>
        <v>3900</v>
      </c>
      <c r="I12" s="9">
        <f t="shared" si="1"/>
        <v>3600</v>
      </c>
    </row>
    <row r="13" spans="1:9" ht="17.25" customHeight="1">
      <c r="A13" s="39" t="str">
        <f>Лист1!A34</f>
        <v>Дополнительное образование детей</v>
      </c>
      <c r="B13" s="5" t="s">
        <v>38</v>
      </c>
      <c r="C13" s="5" t="s">
        <v>21</v>
      </c>
      <c r="D13" s="5" t="s">
        <v>15</v>
      </c>
      <c r="E13" s="7"/>
      <c r="F13" s="5"/>
      <c r="G13" s="9">
        <f>G15</f>
        <v>5504</v>
      </c>
      <c r="H13" s="9">
        <f>H15</f>
        <v>3900</v>
      </c>
      <c r="I13" s="9">
        <f>I15</f>
        <v>3600</v>
      </c>
    </row>
    <row r="14" spans="1:9" ht="33" customHeight="1">
      <c r="A14" s="41" t="s">
        <v>209</v>
      </c>
      <c r="B14" s="5" t="s">
        <v>38</v>
      </c>
      <c r="C14" s="5" t="s">
        <v>21</v>
      </c>
      <c r="D14" s="5" t="s">
        <v>15</v>
      </c>
      <c r="E14" s="7" t="s">
        <v>208</v>
      </c>
      <c r="F14" s="5"/>
      <c r="G14" s="9">
        <f>G15</f>
        <v>5504</v>
      </c>
      <c r="H14" s="9">
        <f t="shared" ref="H14:I14" si="2">H15</f>
        <v>3900</v>
      </c>
      <c r="I14" s="9">
        <f t="shared" si="2"/>
        <v>3600</v>
      </c>
    </row>
    <row r="15" spans="1:9" ht="49.5" customHeight="1">
      <c r="A15" s="39" t="s">
        <v>75</v>
      </c>
      <c r="B15" s="5" t="s">
        <v>38</v>
      </c>
      <c r="C15" s="5" t="s">
        <v>21</v>
      </c>
      <c r="D15" s="5" t="s">
        <v>15</v>
      </c>
      <c r="E15" s="7" t="s">
        <v>99</v>
      </c>
      <c r="F15" s="5"/>
      <c r="G15" s="9">
        <f>G16+G20</f>
        <v>5504</v>
      </c>
      <c r="H15" s="9">
        <f t="shared" si="1"/>
        <v>3900</v>
      </c>
      <c r="I15" s="9">
        <f t="shared" si="1"/>
        <v>3600</v>
      </c>
    </row>
    <row r="16" spans="1:9" ht="32.25" customHeight="1">
      <c r="A16" s="39" t="s">
        <v>88</v>
      </c>
      <c r="B16" s="5" t="s">
        <v>38</v>
      </c>
      <c r="C16" s="5" t="s">
        <v>21</v>
      </c>
      <c r="D16" s="5" t="s">
        <v>15</v>
      </c>
      <c r="E16" s="7" t="s">
        <v>97</v>
      </c>
      <c r="F16" s="5"/>
      <c r="G16" s="9">
        <f>SUM(G17:G19)</f>
        <v>3004</v>
      </c>
      <c r="H16" s="9">
        <f t="shared" ref="H16:I16" si="3">SUM(H17:H19)</f>
        <v>3900</v>
      </c>
      <c r="I16" s="9">
        <f t="shared" si="3"/>
        <v>3600</v>
      </c>
    </row>
    <row r="17" spans="1:9" ht="78" customHeight="1">
      <c r="A17" s="22" t="s">
        <v>68</v>
      </c>
      <c r="B17" s="5" t="s">
        <v>38</v>
      </c>
      <c r="C17" s="5" t="s">
        <v>21</v>
      </c>
      <c r="D17" s="5" t="s">
        <v>15</v>
      </c>
      <c r="E17" s="7" t="s">
        <v>97</v>
      </c>
      <c r="F17" s="5">
        <v>100</v>
      </c>
      <c r="G17" s="9">
        <v>2064</v>
      </c>
      <c r="H17" s="9">
        <v>3010</v>
      </c>
      <c r="I17" s="9">
        <v>3010</v>
      </c>
    </row>
    <row r="18" spans="1:9" ht="33" customHeight="1">
      <c r="A18" s="22" t="s">
        <v>100</v>
      </c>
      <c r="B18" s="5" t="s">
        <v>38</v>
      </c>
      <c r="C18" s="5" t="s">
        <v>21</v>
      </c>
      <c r="D18" s="5" t="s">
        <v>15</v>
      </c>
      <c r="E18" s="7" t="s">
        <v>97</v>
      </c>
      <c r="F18" s="5">
        <v>200</v>
      </c>
      <c r="G18" s="9">
        <v>908</v>
      </c>
      <c r="H18" s="9">
        <v>858</v>
      </c>
      <c r="I18" s="9">
        <v>558</v>
      </c>
    </row>
    <row r="19" spans="1:9" ht="19.5" customHeight="1">
      <c r="A19" s="41" t="s">
        <v>60</v>
      </c>
      <c r="B19" s="5" t="s">
        <v>38</v>
      </c>
      <c r="C19" s="5" t="s">
        <v>21</v>
      </c>
      <c r="D19" s="5" t="s">
        <v>15</v>
      </c>
      <c r="E19" s="7" t="s">
        <v>97</v>
      </c>
      <c r="F19" s="5">
        <v>850</v>
      </c>
      <c r="G19" s="9">
        <v>32</v>
      </c>
      <c r="H19" s="9">
        <v>32</v>
      </c>
      <c r="I19" s="9">
        <v>32</v>
      </c>
    </row>
    <row r="20" spans="1:9" ht="59.25" customHeight="1">
      <c r="A20" s="41" t="s">
        <v>259</v>
      </c>
      <c r="B20" s="5" t="s">
        <v>38</v>
      </c>
      <c r="C20" s="5" t="s">
        <v>21</v>
      </c>
      <c r="D20" s="5" t="s">
        <v>15</v>
      </c>
      <c r="E20" s="7" t="s">
        <v>261</v>
      </c>
      <c r="F20" s="5"/>
      <c r="G20" s="9">
        <f>G21</f>
        <v>2500</v>
      </c>
      <c r="H20" s="9">
        <f>H21</f>
        <v>0</v>
      </c>
      <c r="I20" s="9">
        <f>I21</f>
        <v>0</v>
      </c>
    </row>
    <row r="21" spans="1:9" ht="85.5" customHeight="1">
      <c r="A21" s="22" t="s">
        <v>68</v>
      </c>
      <c r="B21" s="5" t="s">
        <v>38</v>
      </c>
      <c r="C21" s="5" t="s">
        <v>21</v>
      </c>
      <c r="D21" s="5" t="s">
        <v>15</v>
      </c>
      <c r="E21" s="7" t="s">
        <v>261</v>
      </c>
      <c r="F21" s="5">
        <v>100</v>
      </c>
      <c r="G21" s="9">
        <v>2500</v>
      </c>
      <c r="H21" s="9">
        <v>0</v>
      </c>
      <c r="I21" s="9">
        <v>0</v>
      </c>
    </row>
    <row r="22" spans="1:9" ht="18" customHeight="1">
      <c r="A22" s="39" t="s">
        <v>9</v>
      </c>
      <c r="B22" s="5" t="s">
        <v>38</v>
      </c>
      <c r="C22" s="5">
        <v>11</v>
      </c>
      <c r="D22" s="5"/>
      <c r="E22" s="8"/>
      <c r="F22" s="5"/>
      <c r="G22" s="9">
        <f>G29+G23</f>
        <v>4505.8999999999996</v>
      </c>
      <c r="H22" s="9">
        <f t="shared" ref="H22:I22" si="4">H29</f>
        <v>2917.9</v>
      </c>
      <c r="I22" s="9">
        <f t="shared" si="4"/>
        <v>2917.9</v>
      </c>
    </row>
    <row r="23" spans="1:9" ht="18" customHeight="1">
      <c r="A23" s="40" t="s">
        <v>270</v>
      </c>
      <c r="B23" s="5" t="s">
        <v>38</v>
      </c>
      <c r="C23" s="5">
        <v>11</v>
      </c>
      <c r="D23" s="8" t="s">
        <v>14</v>
      </c>
      <c r="E23" s="8"/>
      <c r="F23" s="5"/>
      <c r="G23" s="9">
        <f>G24</f>
        <v>360</v>
      </c>
      <c r="H23" s="9">
        <f t="shared" ref="H23:I23" si="5">H24</f>
        <v>0</v>
      </c>
      <c r="I23" s="9">
        <f t="shared" si="5"/>
        <v>0</v>
      </c>
    </row>
    <row r="24" spans="1:9" ht="57" customHeight="1">
      <c r="A24" s="22" t="s">
        <v>271</v>
      </c>
      <c r="B24" s="5" t="s">
        <v>38</v>
      </c>
      <c r="C24" s="5">
        <v>11</v>
      </c>
      <c r="D24" s="8" t="s">
        <v>14</v>
      </c>
      <c r="E24" s="7" t="s">
        <v>272</v>
      </c>
      <c r="F24" s="5"/>
      <c r="G24" s="9">
        <f t="shared" ref="G24:I24" si="6">G25</f>
        <v>360</v>
      </c>
      <c r="H24" s="9">
        <f t="shared" si="6"/>
        <v>0</v>
      </c>
      <c r="I24" s="9">
        <f t="shared" si="6"/>
        <v>0</v>
      </c>
    </row>
    <row r="25" spans="1:9" ht="39" customHeight="1">
      <c r="A25" s="22" t="s">
        <v>273</v>
      </c>
      <c r="B25" s="5" t="s">
        <v>38</v>
      </c>
      <c r="C25" s="5">
        <v>11</v>
      </c>
      <c r="D25" s="8" t="s">
        <v>14</v>
      </c>
      <c r="E25" s="7" t="s">
        <v>274</v>
      </c>
      <c r="F25" s="5"/>
      <c r="G25" s="9">
        <f>G27+G26+G28</f>
        <v>360</v>
      </c>
      <c r="H25" s="9">
        <f>H27</f>
        <v>0</v>
      </c>
      <c r="I25" s="9">
        <f>I27</f>
        <v>0</v>
      </c>
    </row>
    <row r="26" spans="1:9" ht="79.5" customHeight="1">
      <c r="A26" s="22" t="s">
        <v>68</v>
      </c>
      <c r="B26" s="5" t="s">
        <v>38</v>
      </c>
      <c r="C26" s="5">
        <v>11</v>
      </c>
      <c r="D26" s="8" t="s">
        <v>14</v>
      </c>
      <c r="E26" s="7" t="s">
        <v>274</v>
      </c>
      <c r="F26" s="5">
        <v>100</v>
      </c>
      <c r="G26" s="9">
        <v>2</v>
      </c>
      <c r="H26" s="9">
        <v>0</v>
      </c>
      <c r="I26" s="9">
        <v>0</v>
      </c>
    </row>
    <row r="27" spans="1:9" ht="41.25" customHeight="1">
      <c r="A27" s="22" t="s">
        <v>100</v>
      </c>
      <c r="B27" s="5" t="s">
        <v>38</v>
      </c>
      <c r="C27" s="5">
        <v>11</v>
      </c>
      <c r="D27" s="8" t="s">
        <v>14</v>
      </c>
      <c r="E27" s="7" t="s">
        <v>274</v>
      </c>
      <c r="F27" s="5">
        <v>200</v>
      </c>
      <c r="G27" s="9">
        <v>333</v>
      </c>
      <c r="H27" s="9">
        <v>0</v>
      </c>
      <c r="I27" s="9">
        <v>0</v>
      </c>
    </row>
    <row r="28" spans="1:9" ht="41.25" customHeight="1">
      <c r="A28" s="22" t="s">
        <v>54</v>
      </c>
      <c r="B28" s="5" t="s">
        <v>38</v>
      </c>
      <c r="C28" s="5">
        <v>11</v>
      </c>
      <c r="D28" s="8" t="s">
        <v>14</v>
      </c>
      <c r="E28" s="7" t="s">
        <v>274</v>
      </c>
      <c r="F28" s="5">
        <v>200</v>
      </c>
      <c r="G28" s="9">
        <v>25</v>
      </c>
      <c r="H28" s="9">
        <v>0</v>
      </c>
      <c r="I28" s="9">
        <v>0</v>
      </c>
    </row>
    <row r="29" spans="1:9" ht="34.5" customHeight="1">
      <c r="A29" s="22" t="s">
        <v>26</v>
      </c>
      <c r="B29" s="5" t="s">
        <v>38</v>
      </c>
      <c r="C29" s="5">
        <v>11</v>
      </c>
      <c r="D29" s="8" t="s">
        <v>19</v>
      </c>
      <c r="E29" s="7"/>
      <c r="F29" s="5"/>
      <c r="G29" s="9">
        <f>G30+G35+G41</f>
        <v>4145.8999999999996</v>
      </c>
      <c r="H29" s="9">
        <f t="shared" ref="H29:I29" si="7">H30+H35</f>
        <v>2917.9</v>
      </c>
      <c r="I29" s="9">
        <f t="shared" si="7"/>
        <v>2917.9</v>
      </c>
    </row>
    <row r="30" spans="1:9" ht="53.25" customHeight="1">
      <c r="A30" s="39" t="s">
        <v>211</v>
      </c>
      <c r="B30" s="5" t="s">
        <v>38</v>
      </c>
      <c r="C30" s="5">
        <v>11</v>
      </c>
      <c r="D30" s="8" t="s">
        <v>19</v>
      </c>
      <c r="E30" s="8" t="s">
        <v>210</v>
      </c>
      <c r="F30" s="5"/>
      <c r="G30" s="9">
        <f>G31</f>
        <v>914.2</v>
      </c>
      <c r="H30" s="9">
        <f t="shared" ref="H30:I30" si="8">H31</f>
        <v>761</v>
      </c>
      <c r="I30" s="9">
        <f t="shared" si="8"/>
        <v>761</v>
      </c>
    </row>
    <row r="31" spans="1:9" ht="33.75" customHeight="1">
      <c r="A31" s="39" t="s">
        <v>58</v>
      </c>
      <c r="B31" s="5" t="s">
        <v>38</v>
      </c>
      <c r="C31" s="5">
        <v>11</v>
      </c>
      <c r="D31" s="5" t="s">
        <v>19</v>
      </c>
      <c r="E31" s="7" t="s">
        <v>101</v>
      </c>
      <c r="F31" s="3"/>
      <c r="G31" s="9">
        <f>G32</f>
        <v>914.2</v>
      </c>
      <c r="H31" s="9">
        <f t="shared" ref="H31:I31" si="9">H32</f>
        <v>761</v>
      </c>
      <c r="I31" s="9">
        <f t="shared" si="9"/>
        <v>761</v>
      </c>
    </row>
    <row r="32" spans="1:9" ht="31.5" customHeight="1">
      <c r="A32" s="39" t="s">
        <v>59</v>
      </c>
      <c r="B32" s="5" t="s">
        <v>38</v>
      </c>
      <c r="C32" s="5">
        <v>11</v>
      </c>
      <c r="D32" s="5" t="s">
        <v>19</v>
      </c>
      <c r="E32" s="7" t="s">
        <v>102</v>
      </c>
      <c r="F32" s="5"/>
      <c r="G32" s="9">
        <f>G33+G34</f>
        <v>914.2</v>
      </c>
      <c r="H32" s="9">
        <f t="shared" ref="H32:I32" si="10">H33+H34</f>
        <v>761</v>
      </c>
      <c r="I32" s="9">
        <f t="shared" si="10"/>
        <v>761</v>
      </c>
    </row>
    <row r="33" spans="1:9" ht="78.75" customHeight="1">
      <c r="A33" s="22" t="s">
        <v>68</v>
      </c>
      <c r="B33" s="5" t="s">
        <v>38</v>
      </c>
      <c r="C33" s="5">
        <v>11</v>
      </c>
      <c r="D33" s="5" t="s">
        <v>19</v>
      </c>
      <c r="E33" s="7" t="s">
        <v>102</v>
      </c>
      <c r="F33" s="5">
        <v>100</v>
      </c>
      <c r="G33" s="9">
        <v>914.2</v>
      </c>
      <c r="H33" s="9">
        <v>761</v>
      </c>
      <c r="I33" s="9">
        <v>761</v>
      </c>
    </row>
    <row r="34" spans="1:9" ht="30.75" customHeight="1">
      <c r="A34" s="22" t="s">
        <v>100</v>
      </c>
      <c r="B34" s="5" t="s">
        <v>38</v>
      </c>
      <c r="C34" s="5">
        <v>11</v>
      </c>
      <c r="D34" s="5" t="s">
        <v>19</v>
      </c>
      <c r="E34" s="7" t="s">
        <v>102</v>
      </c>
      <c r="F34" s="5">
        <v>200</v>
      </c>
      <c r="G34" s="9">
        <v>0</v>
      </c>
      <c r="H34" s="9">
        <v>0</v>
      </c>
      <c r="I34" s="9">
        <v>0</v>
      </c>
    </row>
    <row r="35" spans="1:9" ht="39.75" customHeight="1">
      <c r="A35" s="41" t="s">
        <v>209</v>
      </c>
      <c r="B35" s="5" t="s">
        <v>38</v>
      </c>
      <c r="C35" s="5">
        <v>11</v>
      </c>
      <c r="D35" s="5" t="s">
        <v>19</v>
      </c>
      <c r="E35" s="7" t="s">
        <v>208</v>
      </c>
      <c r="F35" s="5"/>
      <c r="G35" s="9">
        <f>G36</f>
        <v>3056.3</v>
      </c>
      <c r="H35" s="9">
        <f t="shared" ref="H35:I36" si="11">H36</f>
        <v>2156.9</v>
      </c>
      <c r="I35" s="9">
        <f t="shared" si="11"/>
        <v>2156.9</v>
      </c>
    </row>
    <row r="36" spans="1:9" ht="41.25" customHeight="1">
      <c r="A36" s="41" t="s">
        <v>79</v>
      </c>
      <c r="B36" s="5" t="s">
        <v>38</v>
      </c>
      <c r="C36" s="5">
        <v>11</v>
      </c>
      <c r="D36" s="5" t="s">
        <v>19</v>
      </c>
      <c r="E36" s="7" t="s">
        <v>105</v>
      </c>
      <c r="F36" s="5"/>
      <c r="G36" s="9">
        <f>G37</f>
        <v>3056.3</v>
      </c>
      <c r="H36" s="9">
        <f t="shared" si="11"/>
        <v>2156.9</v>
      </c>
      <c r="I36" s="9">
        <f t="shared" si="11"/>
        <v>2156.9</v>
      </c>
    </row>
    <row r="37" spans="1:9" ht="30.75" customHeight="1">
      <c r="A37" s="22" t="s">
        <v>133</v>
      </c>
      <c r="B37" s="5" t="s">
        <v>38</v>
      </c>
      <c r="C37" s="5">
        <v>11</v>
      </c>
      <c r="D37" s="5" t="s">
        <v>19</v>
      </c>
      <c r="E37" s="7" t="s">
        <v>132</v>
      </c>
      <c r="F37" s="5"/>
      <c r="G37" s="9">
        <f>G38+G39+G40</f>
        <v>3056.3</v>
      </c>
      <c r="H37" s="9">
        <f t="shared" ref="H37:I37" si="12">H38+H39+H40</f>
        <v>2156.9</v>
      </c>
      <c r="I37" s="9">
        <f t="shared" si="12"/>
        <v>2156.9</v>
      </c>
    </row>
    <row r="38" spans="1:9" ht="93" customHeight="1">
      <c r="A38" s="22" t="s">
        <v>68</v>
      </c>
      <c r="B38" s="5" t="s">
        <v>38</v>
      </c>
      <c r="C38" s="5">
        <v>11</v>
      </c>
      <c r="D38" s="5" t="s">
        <v>19</v>
      </c>
      <c r="E38" s="7" t="s">
        <v>132</v>
      </c>
      <c r="F38" s="5">
        <v>100</v>
      </c>
      <c r="G38" s="9">
        <v>1559</v>
      </c>
      <c r="H38" s="9">
        <v>1310</v>
      </c>
      <c r="I38" s="9">
        <v>1310</v>
      </c>
    </row>
    <row r="39" spans="1:9" ht="30.75" customHeight="1">
      <c r="A39" s="22" t="s">
        <v>100</v>
      </c>
      <c r="B39" s="5" t="s">
        <v>38</v>
      </c>
      <c r="C39" s="5">
        <v>11</v>
      </c>
      <c r="D39" s="5" t="s">
        <v>19</v>
      </c>
      <c r="E39" s="7" t="s">
        <v>132</v>
      </c>
      <c r="F39" s="5">
        <v>200</v>
      </c>
      <c r="G39" s="9">
        <v>1385.3</v>
      </c>
      <c r="H39" s="9">
        <v>734.9</v>
      </c>
      <c r="I39" s="9">
        <v>734.9</v>
      </c>
    </row>
    <row r="40" spans="1:9" ht="30.75" customHeight="1">
      <c r="A40" s="41" t="s">
        <v>60</v>
      </c>
      <c r="B40" s="5" t="s">
        <v>38</v>
      </c>
      <c r="C40" s="5">
        <v>11</v>
      </c>
      <c r="D40" s="5" t="s">
        <v>19</v>
      </c>
      <c r="E40" s="7" t="s">
        <v>132</v>
      </c>
      <c r="F40" s="5">
        <v>850</v>
      </c>
      <c r="G40" s="9">
        <v>112</v>
      </c>
      <c r="H40" s="9">
        <v>112</v>
      </c>
      <c r="I40" s="9">
        <v>112</v>
      </c>
    </row>
    <row r="41" spans="1:9" ht="30.75" customHeight="1">
      <c r="A41" s="22" t="s">
        <v>206</v>
      </c>
      <c r="B41" s="5" t="s">
        <v>38</v>
      </c>
      <c r="C41" s="5">
        <v>11</v>
      </c>
      <c r="D41" s="5" t="s">
        <v>19</v>
      </c>
      <c r="E41" s="7" t="s">
        <v>205</v>
      </c>
      <c r="F41" s="5"/>
      <c r="G41" s="9">
        <f>G42</f>
        <v>175.4</v>
      </c>
      <c r="H41" s="9">
        <v>0</v>
      </c>
      <c r="I41" s="9">
        <v>0</v>
      </c>
    </row>
    <row r="42" spans="1:9" ht="30.75" customHeight="1">
      <c r="A42" s="41" t="s">
        <v>126</v>
      </c>
      <c r="B42" s="5" t="s">
        <v>38</v>
      </c>
      <c r="C42" s="5">
        <v>11</v>
      </c>
      <c r="D42" s="5" t="s">
        <v>19</v>
      </c>
      <c r="E42" s="7" t="s">
        <v>207</v>
      </c>
      <c r="F42" s="5"/>
      <c r="G42" s="9">
        <f>G43</f>
        <v>175.4</v>
      </c>
      <c r="H42" s="9">
        <v>0</v>
      </c>
      <c r="I42" s="9">
        <v>0</v>
      </c>
    </row>
    <row r="43" spans="1:9" ht="30.75" customHeight="1">
      <c r="A43" s="62" t="s">
        <v>127</v>
      </c>
      <c r="B43" s="5" t="s">
        <v>38</v>
      </c>
      <c r="C43" s="5">
        <v>11</v>
      </c>
      <c r="D43" s="5" t="s">
        <v>19</v>
      </c>
      <c r="E43" s="18" t="s">
        <v>129</v>
      </c>
      <c r="F43" s="17"/>
      <c r="G43" s="9">
        <f>G44</f>
        <v>175.4</v>
      </c>
      <c r="H43" s="9">
        <v>0</v>
      </c>
      <c r="I43" s="9">
        <v>0</v>
      </c>
    </row>
    <row r="44" spans="1:9" ht="30.75" customHeight="1">
      <c r="A44" s="22" t="s">
        <v>100</v>
      </c>
      <c r="B44" s="5" t="s">
        <v>38</v>
      </c>
      <c r="C44" s="5">
        <v>11</v>
      </c>
      <c r="D44" s="5" t="s">
        <v>19</v>
      </c>
      <c r="E44" s="18" t="s">
        <v>129</v>
      </c>
      <c r="F44" s="17">
        <v>200</v>
      </c>
      <c r="G44" s="9">
        <v>175.4</v>
      </c>
      <c r="H44" s="9">
        <v>0</v>
      </c>
      <c r="I44" s="9">
        <v>0</v>
      </c>
    </row>
    <row r="45" spans="1:9" ht="31.5" customHeight="1">
      <c r="A45" s="39" t="s">
        <v>42</v>
      </c>
      <c r="B45" s="5" t="s">
        <v>28</v>
      </c>
      <c r="C45" s="5"/>
      <c r="D45" s="5"/>
      <c r="E45" s="8"/>
      <c r="F45" s="5"/>
      <c r="G45" s="9">
        <f>G46+G56</f>
        <v>61204.799999999996</v>
      </c>
      <c r="H45" s="9">
        <f t="shared" ref="H45:I45" si="13">H46+H56</f>
        <v>40055.800000000003</v>
      </c>
      <c r="I45" s="9">
        <f t="shared" si="13"/>
        <v>40055.800000000003</v>
      </c>
    </row>
    <row r="46" spans="1:9" ht="20.25" customHeight="1">
      <c r="A46" s="39" t="s">
        <v>34</v>
      </c>
      <c r="B46" s="5" t="s">
        <v>28</v>
      </c>
      <c r="C46" s="5" t="s">
        <v>21</v>
      </c>
      <c r="D46" s="5"/>
      <c r="E46" s="8"/>
      <c r="F46" s="5"/>
      <c r="G46" s="9">
        <f>G47</f>
        <v>14934.099999999999</v>
      </c>
      <c r="H46" s="9">
        <f t="shared" ref="H46:I47" si="14">H47</f>
        <v>10818.7</v>
      </c>
      <c r="I46" s="9">
        <f t="shared" si="14"/>
        <v>10818.7</v>
      </c>
    </row>
    <row r="47" spans="1:9" ht="18" customHeight="1">
      <c r="A47" s="39" t="str">
        <f>Лист1!A34</f>
        <v>Дополнительное образование детей</v>
      </c>
      <c r="B47" s="5" t="s">
        <v>28</v>
      </c>
      <c r="C47" s="5" t="s">
        <v>21</v>
      </c>
      <c r="D47" s="5" t="s">
        <v>15</v>
      </c>
      <c r="E47" s="8"/>
      <c r="F47" s="5"/>
      <c r="G47" s="9">
        <f>G48</f>
        <v>14934.099999999999</v>
      </c>
      <c r="H47" s="9">
        <f t="shared" si="14"/>
        <v>10818.7</v>
      </c>
      <c r="I47" s="9">
        <f t="shared" si="14"/>
        <v>10818.7</v>
      </c>
    </row>
    <row r="48" spans="1:9" ht="33.75" customHeight="1">
      <c r="A48" s="41" t="s">
        <v>209</v>
      </c>
      <c r="B48" s="5" t="s">
        <v>28</v>
      </c>
      <c r="C48" s="5" t="s">
        <v>21</v>
      </c>
      <c r="D48" s="5" t="s">
        <v>15</v>
      </c>
      <c r="E48" s="7" t="s">
        <v>208</v>
      </c>
      <c r="F48" s="5"/>
      <c r="G48" s="9">
        <f>G49</f>
        <v>14934.099999999999</v>
      </c>
      <c r="H48" s="9">
        <f t="shared" ref="H48:I48" si="15">H49</f>
        <v>10818.7</v>
      </c>
      <c r="I48" s="9">
        <f t="shared" si="15"/>
        <v>10818.7</v>
      </c>
    </row>
    <row r="49" spans="1:9" ht="49.5" customHeight="1">
      <c r="A49" s="39" t="s">
        <v>75</v>
      </c>
      <c r="B49" s="5" t="s">
        <v>28</v>
      </c>
      <c r="C49" s="5" t="s">
        <v>21</v>
      </c>
      <c r="D49" s="5" t="s">
        <v>15</v>
      </c>
      <c r="E49" s="7" t="s">
        <v>99</v>
      </c>
      <c r="F49" s="5"/>
      <c r="G49" s="9">
        <f>G50+G54</f>
        <v>14934.099999999999</v>
      </c>
      <c r="H49" s="9">
        <f t="shared" ref="H49:I49" si="16">H50</f>
        <v>10818.7</v>
      </c>
      <c r="I49" s="9">
        <f t="shared" si="16"/>
        <v>10818.7</v>
      </c>
    </row>
    <row r="50" spans="1:9" ht="36" customHeight="1">
      <c r="A50" s="39" t="s">
        <v>88</v>
      </c>
      <c r="B50" s="5" t="s">
        <v>28</v>
      </c>
      <c r="C50" s="5" t="s">
        <v>21</v>
      </c>
      <c r="D50" s="5" t="s">
        <v>15</v>
      </c>
      <c r="E50" s="7" t="s">
        <v>97</v>
      </c>
      <c r="F50" s="5"/>
      <c r="G50" s="9">
        <f>G51+G52+G53</f>
        <v>5762.5999999999995</v>
      </c>
      <c r="H50" s="9">
        <f t="shared" ref="H50:I50" si="17">H51+H52+H53</f>
        <v>10818.7</v>
      </c>
      <c r="I50" s="9">
        <f t="shared" si="17"/>
        <v>10818.7</v>
      </c>
    </row>
    <row r="51" spans="1:9" ht="84.75" customHeight="1">
      <c r="A51" s="22" t="s">
        <v>68</v>
      </c>
      <c r="B51" s="5" t="s">
        <v>28</v>
      </c>
      <c r="C51" s="5" t="s">
        <v>21</v>
      </c>
      <c r="D51" s="5" t="s">
        <v>15</v>
      </c>
      <c r="E51" s="7" t="s">
        <v>97</v>
      </c>
      <c r="F51" s="5">
        <v>100</v>
      </c>
      <c r="G51" s="9">
        <v>4200.8999999999996</v>
      </c>
      <c r="H51" s="9">
        <v>9757</v>
      </c>
      <c r="I51" s="9">
        <v>9757</v>
      </c>
    </row>
    <row r="52" spans="1:9" ht="32.25" customHeight="1">
      <c r="A52" s="22" t="s">
        <v>100</v>
      </c>
      <c r="B52" s="5" t="s">
        <v>28</v>
      </c>
      <c r="C52" s="5" t="s">
        <v>21</v>
      </c>
      <c r="D52" s="5" t="s">
        <v>15</v>
      </c>
      <c r="E52" s="7" t="s">
        <v>97</v>
      </c>
      <c r="F52" s="5">
        <v>200</v>
      </c>
      <c r="G52" s="9">
        <v>1516.7</v>
      </c>
      <c r="H52" s="9">
        <v>1016.7</v>
      </c>
      <c r="I52" s="9">
        <v>1016.7</v>
      </c>
    </row>
    <row r="53" spans="1:9" ht="17.25" customHeight="1">
      <c r="A53" s="41" t="s">
        <v>60</v>
      </c>
      <c r="B53" s="5" t="s">
        <v>28</v>
      </c>
      <c r="C53" s="5" t="s">
        <v>21</v>
      </c>
      <c r="D53" s="5" t="s">
        <v>15</v>
      </c>
      <c r="E53" s="7" t="s">
        <v>97</v>
      </c>
      <c r="F53" s="5">
        <v>850</v>
      </c>
      <c r="G53" s="9">
        <v>45</v>
      </c>
      <c r="H53" s="9">
        <v>45</v>
      </c>
      <c r="I53" s="9">
        <v>45</v>
      </c>
    </row>
    <row r="54" spans="1:9" ht="56.25" customHeight="1">
      <c r="A54" s="41" t="s">
        <v>259</v>
      </c>
      <c r="B54" s="5" t="s">
        <v>28</v>
      </c>
      <c r="C54" s="5" t="s">
        <v>21</v>
      </c>
      <c r="D54" s="5" t="s">
        <v>15</v>
      </c>
      <c r="E54" s="7" t="s">
        <v>261</v>
      </c>
      <c r="F54" s="5"/>
      <c r="G54" s="9">
        <f>G55</f>
        <v>9171.5</v>
      </c>
      <c r="H54" s="9">
        <f t="shared" ref="H54:I54" si="18">H55</f>
        <v>0</v>
      </c>
      <c r="I54" s="9">
        <f t="shared" si="18"/>
        <v>0</v>
      </c>
    </row>
    <row r="55" spans="1:9" ht="87.75" customHeight="1">
      <c r="A55" s="22" t="s">
        <v>68</v>
      </c>
      <c r="B55" s="5" t="s">
        <v>28</v>
      </c>
      <c r="C55" s="5" t="s">
        <v>21</v>
      </c>
      <c r="D55" s="5" t="s">
        <v>15</v>
      </c>
      <c r="E55" s="7" t="s">
        <v>261</v>
      </c>
      <c r="F55" s="5">
        <v>100</v>
      </c>
      <c r="G55" s="9">
        <v>9171.5</v>
      </c>
      <c r="H55" s="9">
        <v>0</v>
      </c>
      <c r="I55" s="9">
        <v>0</v>
      </c>
    </row>
    <row r="56" spans="1:9" ht="18.75" customHeight="1">
      <c r="A56" s="39" t="s">
        <v>76</v>
      </c>
      <c r="B56" s="5" t="s">
        <v>28</v>
      </c>
      <c r="C56" s="5" t="s">
        <v>20</v>
      </c>
      <c r="D56" s="5"/>
      <c r="E56" s="8"/>
      <c r="F56" s="5"/>
      <c r="G56" s="9">
        <f>G57+G75</f>
        <v>46270.7</v>
      </c>
      <c r="H56" s="9">
        <f>H57+H75</f>
        <v>29237.1</v>
      </c>
      <c r="I56" s="9">
        <f>I57+I75</f>
        <v>29237.1</v>
      </c>
    </row>
    <row r="57" spans="1:9" ht="17.25" customHeight="1">
      <c r="A57" s="39" t="s">
        <v>45</v>
      </c>
      <c r="B57" s="5" t="s">
        <v>28</v>
      </c>
      <c r="C57" s="5" t="s">
        <v>20</v>
      </c>
      <c r="D57" s="5" t="s">
        <v>13</v>
      </c>
      <c r="E57" s="8"/>
      <c r="F57" s="5"/>
      <c r="G57" s="9">
        <f>G58+G68</f>
        <v>35501.599999999999</v>
      </c>
      <c r="H57" s="9">
        <f t="shared" ref="H57:I57" si="19">H58</f>
        <v>21037.599999999999</v>
      </c>
      <c r="I57" s="9">
        <f t="shared" si="19"/>
        <v>21037.599999999999</v>
      </c>
    </row>
    <row r="58" spans="1:9" ht="37.5" customHeight="1">
      <c r="A58" s="41" t="s">
        <v>209</v>
      </c>
      <c r="B58" s="5" t="s">
        <v>28</v>
      </c>
      <c r="C58" s="5" t="s">
        <v>20</v>
      </c>
      <c r="D58" s="5" t="s">
        <v>13</v>
      </c>
      <c r="E58" s="7" t="s">
        <v>208</v>
      </c>
      <c r="F58" s="5"/>
      <c r="G58" s="9">
        <f>G59</f>
        <v>28420.6</v>
      </c>
      <c r="H58" s="9">
        <f t="shared" ref="H58:I58" si="20">H59</f>
        <v>21037.599999999999</v>
      </c>
      <c r="I58" s="9">
        <f t="shared" si="20"/>
        <v>21037.599999999999</v>
      </c>
    </row>
    <row r="59" spans="1:9" ht="50.25" customHeight="1">
      <c r="A59" s="39" t="s">
        <v>77</v>
      </c>
      <c r="B59" s="5" t="s">
        <v>28</v>
      </c>
      <c r="C59" s="5" t="s">
        <v>20</v>
      </c>
      <c r="D59" s="5" t="s">
        <v>13</v>
      </c>
      <c r="E59" s="7" t="s">
        <v>103</v>
      </c>
      <c r="F59" s="3"/>
      <c r="G59" s="9">
        <f>G60+G64+G66</f>
        <v>28420.6</v>
      </c>
      <c r="H59" s="9">
        <f t="shared" ref="H59:I59" si="21">H60</f>
        <v>21037.599999999999</v>
      </c>
      <c r="I59" s="9">
        <f t="shared" si="21"/>
        <v>21037.599999999999</v>
      </c>
    </row>
    <row r="60" spans="1:9" ht="20.25" customHeight="1">
      <c r="A60" s="39" t="s">
        <v>85</v>
      </c>
      <c r="B60" s="5" t="s">
        <v>28</v>
      </c>
      <c r="C60" s="5" t="s">
        <v>20</v>
      </c>
      <c r="D60" s="5" t="s">
        <v>13</v>
      </c>
      <c r="E60" s="7" t="s">
        <v>104</v>
      </c>
      <c r="F60" s="3"/>
      <c r="G60" s="9">
        <f>G61+G62+G63</f>
        <v>14045.599999999999</v>
      </c>
      <c r="H60" s="9">
        <f t="shared" ref="H60:I60" si="22">H61+H62+H63</f>
        <v>21037.599999999999</v>
      </c>
      <c r="I60" s="9">
        <f t="shared" si="22"/>
        <v>21037.599999999999</v>
      </c>
    </row>
    <row r="61" spans="1:9" ht="83.25" customHeight="1">
      <c r="A61" s="22" t="s">
        <v>68</v>
      </c>
      <c r="B61" s="5" t="s">
        <v>28</v>
      </c>
      <c r="C61" s="5" t="s">
        <v>20</v>
      </c>
      <c r="D61" s="5" t="s">
        <v>13</v>
      </c>
      <c r="E61" s="7" t="s">
        <v>104</v>
      </c>
      <c r="F61" s="3">
        <v>100</v>
      </c>
      <c r="G61" s="21">
        <v>11682.9</v>
      </c>
      <c r="H61" s="21">
        <v>18114.599999999999</v>
      </c>
      <c r="I61" s="21">
        <v>18114.599999999999</v>
      </c>
    </row>
    <row r="62" spans="1:9" ht="34.5" customHeight="1">
      <c r="A62" s="22" t="s">
        <v>100</v>
      </c>
      <c r="B62" s="5" t="s">
        <v>28</v>
      </c>
      <c r="C62" s="5" t="s">
        <v>20</v>
      </c>
      <c r="D62" s="5" t="s">
        <v>13</v>
      </c>
      <c r="E62" s="7" t="s">
        <v>104</v>
      </c>
      <c r="F62" s="3">
        <v>200</v>
      </c>
      <c r="G62" s="21">
        <v>2276.4</v>
      </c>
      <c r="H62" s="21">
        <v>2836.7</v>
      </c>
      <c r="I62" s="21">
        <v>2836.7</v>
      </c>
    </row>
    <row r="63" spans="1:9" ht="18.75" customHeight="1">
      <c r="A63" s="41" t="s">
        <v>60</v>
      </c>
      <c r="B63" s="5" t="s">
        <v>28</v>
      </c>
      <c r="C63" s="5" t="s">
        <v>20</v>
      </c>
      <c r="D63" s="5" t="s">
        <v>13</v>
      </c>
      <c r="E63" s="7" t="s">
        <v>104</v>
      </c>
      <c r="F63" s="3">
        <v>850</v>
      </c>
      <c r="G63" s="21">
        <v>86.3</v>
      </c>
      <c r="H63" s="21">
        <v>86.3</v>
      </c>
      <c r="I63" s="21">
        <v>86.3</v>
      </c>
    </row>
    <row r="64" spans="1:9" ht="46.5" customHeight="1">
      <c r="A64" s="41" t="s">
        <v>259</v>
      </c>
      <c r="B64" s="5" t="s">
        <v>28</v>
      </c>
      <c r="C64" s="5" t="s">
        <v>20</v>
      </c>
      <c r="D64" s="5" t="s">
        <v>13</v>
      </c>
      <c r="E64" s="7" t="s">
        <v>262</v>
      </c>
      <c r="F64" s="5"/>
      <c r="G64" s="9">
        <f>G65</f>
        <v>13973.5</v>
      </c>
      <c r="H64" s="9">
        <f t="shared" ref="H64:I64" si="23">H65</f>
        <v>0</v>
      </c>
      <c r="I64" s="9">
        <f t="shared" si="23"/>
        <v>0</v>
      </c>
    </row>
    <row r="65" spans="1:9" ht="99.75" customHeight="1">
      <c r="A65" s="22" t="s">
        <v>68</v>
      </c>
      <c r="B65" s="5" t="s">
        <v>28</v>
      </c>
      <c r="C65" s="5" t="s">
        <v>20</v>
      </c>
      <c r="D65" s="5" t="s">
        <v>13</v>
      </c>
      <c r="E65" s="7" t="s">
        <v>262</v>
      </c>
      <c r="F65" s="5">
        <v>100</v>
      </c>
      <c r="G65" s="9">
        <v>13973.5</v>
      </c>
      <c r="H65" s="9">
        <v>0</v>
      </c>
      <c r="I65" s="9">
        <v>0</v>
      </c>
    </row>
    <row r="66" spans="1:9" ht="76.5" customHeight="1">
      <c r="A66" s="41" t="s">
        <v>288</v>
      </c>
      <c r="B66" s="5" t="s">
        <v>28</v>
      </c>
      <c r="C66" s="5" t="s">
        <v>20</v>
      </c>
      <c r="D66" s="5" t="s">
        <v>13</v>
      </c>
      <c r="E66" s="7" t="s">
        <v>262</v>
      </c>
      <c r="F66" s="5"/>
      <c r="G66" s="9">
        <f>G67</f>
        <v>401.5</v>
      </c>
      <c r="H66" s="9">
        <f t="shared" ref="H66:I66" si="24">H67</f>
        <v>0</v>
      </c>
      <c r="I66" s="9">
        <f t="shared" si="24"/>
        <v>0</v>
      </c>
    </row>
    <row r="67" spans="1:9" ht="99.75" customHeight="1">
      <c r="A67" s="22" t="s">
        <v>68</v>
      </c>
      <c r="B67" s="5" t="s">
        <v>28</v>
      </c>
      <c r="C67" s="5" t="s">
        <v>20</v>
      </c>
      <c r="D67" s="5" t="s">
        <v>13</v>
      </c>
      <c r="E67" s="7" t="s">
        <v>262</v>
      </c>
      <c r="F67" s="5">
        <v>100</v>
      </c>
      <c r="G67" s="9">
        <v>401.5</v>
      </c>
      <c r="H67" s="9">
        <v>0</v>
      </c>
      <c r="I67" s="9">
        <v>0</v>
      </c>
    </row>
    <row r="68" spans="1:9" ht="52.5" customHeight="1">
      <c r="A68" s="41" t="s">
        <v>275</v>
      </c>
      <c r="B68" s="5" t="s">
        <v>28</v>
      </c>
      <c r="C68" s="5" t="s">
        <v>20</v>
      </c>
      <c r="D68" s="5" t="s">
        <v>13</v>
      </c>
      <c r="E68" s="7" t="s">
        <v>276</v>
      </c>
      <c r="F68" s="5"/>
      <c r="G68" s="9">
        <f>G69+G72</f>
        <v>7081</v>
      </c>
      <c r="H68" s="9">
        <f>H71</f>
        <v>0</v>
      </c>
      <c r="I68" s="9">
        <f>I71</f>
        <v>0</v>
      </c>
    </row>
    <row r="69" spans="1:9" ht="38.25" customHeight="1">
      <c r="A69" s="41" t="s">
        <v>273</v>
      </c>
      <c r="B69" s="5" t="s">
        <v>28</v>
      </c>
      <c r="C69" s="5" t="s">
        <v>20</v>
      </c>
      <c r="D69" s="5" t="s">
        <v>13</v>
      </c>
      <c r="E69" s="7" t="s">
        <v>277</v>
      </c>
      <c r="F69" s="5"/>
      <c r="G69" s="9">
        <f>G71+G70</f>
        <v>6980</v>
      </c>
      <c r="H69" s="9">
        <f>H71</f>
        <v>0</v>
      </c>
      <c r="I69" s="9">
        <f>I71</f>
        <v>0</v>
      </c>
    </row>
    <row r="70" spans="1:9" ht="91.5" customHeight="1">
      <c r="A70" s="22" t="s">
        <v>68</v>
      </c>
      <c r="B70" s="5" t="s">
        <v>28</v>
      </c>
      <c r="C70" s="5" t="s">
        <v>20</v>
      </c>
      <c r="D70" s="5" t="s">
        <v>13</v>
      </c>
      <c r="E70" s="7" t="s">
        <v>277</v>
      </c>
      <c r="F70" s="5">
        <v>100</v>
      </c>
      <c r="G70" s="9">
        <v>28</v>
      </c>
      <c r="H70" s="9">
        <v>0</v>
      </c>
      <c r="I70" s="9">
        <v>0</v>
      </c>
    </row>
    <row r="71" spans="1:9" ht="39" customHeight="1">
      <c r="A71" s="22" t="s">
        <v>100</v>
      </c>
      <c r="B71" s="5" t="s">
        <v>28</v>
      </c>
      <c r="C71" s="5" t="s">
        <v>20</v>
      </c>
      <c r="D71" s="5" t="s">
        <v>13</v>
      </c>
      <c r="E71" s="7" t="s">
        <v>277</v>
      </c>
      <c r="F71" s="5">
        <v>200</v>
      </c>
      <c r="G71" s="9">
        <v>6952</v>
      </c>
      <c r="H71" s="9">
        <v>0</v>
      </c>
      <c r="I71" s="9">
        <v>0</v>
      </c>
    </row>
    <row r="72" spans="1:9" ht="39" customHeight="1">
      <c r="A72" s="22" t="s">
        <v>311</v>
      </c>
      <c r="B72" s="5" t="s">
        <v>28</v>
      </c>
      <c r="C72" s="5" t="s">
        <v>20</v>
      </c>
      <c r="D72" s="5" t="s">
        <v>13</v>
      </c>
      <c r="E72" s="7" t="s">
        <v>312</v>
      </c>
      <c r="F72" s="5"/>
      <c r="G72" s="9">
        <f>G73</f>
        <v>101</v>
      </c>
      <c r="H72" s="9">
        <v>0</v>
      </c>
      <c r="I72" s="9">
        <v>0</v>
      </c>
    </row>
    <row r="73" spans="1:9" ht="47.25">
      <c r="A73" s="22" t="s">
        <v>313</v>
      </c>
      <c r="B73" s="5" t="s">
        <v>28</v>
      </c>
      <c r="C73" s="5" t="s">
        <v>20</v>
      </c>
      <c r="D73" s="5" t="s">
        <v>13</v>
      </c>
      <c r="E73" s="7" t="s">
        <v>314</v>
      </c>
      <c r="F73" s="5"/>
      <c r="G73" s="9">
        <f>G74</f>
        <v>101</v>
      </c>
      <c r="H73" s="9">
        <v>0</v>
      </c>
      <c r="I73" s="9">
        <v>0</v>
      </c>
    </row>
    <row r="74" spans="1:9" ht="39" customHeight="1">
      <c r="A74" s="22" t="s">
        <v>100</v>
      </c>
      <c r="B74" s="5" t="s">
        <v>28</v>
      </c>
      <c r="C74" s="5" t="s">
        <v>20</v>
      </c>
      <c r="D74" s="5" t="s">
        <v>13</v>
      </c>
      <c r="E74" s="7" t="s">
        <v>314</v>
      </c>
      <c r="F74" s="5">
        <v>200</v>
      </c>
      <c r="G74" s="9">
        <v>101</v>
      </c>
      <c r="H74" s="9">
        <v>0</v>
      </c>
      <c r="I74" s="9">
        <v>0</v>
      </c>
    </row>
    <row r="75" spans="1:9" ht="31.5" customHeight="1">
      <c r="A75" s="39" t="s">
        <v>78</v>
      </c>
      <c r="B75" s="5" t="s">
        <v>28</v>
      </c>
      <c r="C75" s="5" t="s">
        <v>20</v>
      </c>
      <c r="D75" s="5" t="s">
        <v>16</v>
      </c>
      <c r="E75" s="7"/>
      <c r="F75" s="5"/>
      <c r="G75" s="9">
        <f>G76+G81</f>
        <v>10769.1</v>
      </c>
      <c r="H75" s="9">
        <f t="shared" ref="H75:I75" si="25">H76+H81</f>
        <v>8199.5</v>
      </c>
      <c r="I75" s="9">
        <f t="shared" si="25"/>
        <v>8199.5</v>
      </c>
    </row>
    <row r="76" spans="1:9" ht="65.25" customHeight="1">
      <c r="A76" s="39" t="s">
        <v>211</v>
      </c>
      <c r="B76" s="5" t="s">
        <v>28</v>
      </c>
      <c r="C76" s="5" t="s">
        <v>20</v>
      </c>
      <c r="D76" s="5" t="s">
        <v>16</v>
      </c>
      <c r="E76" s="8" t="s">
        <v>210</v>
      </c>
      <c r="F76" s="5"/>
      <c r="G76" s="9">
        <f>G77</f>
        <v>914.2</v>
      </c>
      <c r="H76" s="9">
        <f t="shared" ref="H76:I76" si="26">H77</f>
        <v>761</v>
      </c>
      <c r="I76" s="9">
        <f t="shared" si="26"/>
        <v>761</v>
      </c>
    </row>
    <row r="77" spans="1:9" ht="42" customHeight="1">
      <c r="A77" s="39" t="s">
        <v>58</v>
      </c>
      <c r="B77" s="5" t="s">
        <v>28</v>
      </c>
      <c r="C77" s="5" t="s">
        <v>20</v>
      </c>
      <c r="D77" s="5" t="s">
        <v>16</v>
      </c>
      <c r="E77" s="7" t="s">
        <v>101</v>
      </c>
      <c r="F77" s="3"/>
      <c r="G77" s="9">
        <f>G78</f>
        <v>914.2</v>
      </c>
      <c r="H77" s="9">
        <f t="shared" ref="H77:I77" si="27">H78</f>
        <v>761</v>
      </c>
      <c r="I77" s="9">
        <f t="shared" si="27"/>
        <v>761</v>
      </c>
    </row>
    <row r="78" spans="1:9" ht="33" customHeight="1">
      <c r="A78" s="39" t="s">
        <v>59</v>
      </c>
      <c r="B78" s="5" t="s">
        <v>28</v>
      </c>
      <c r="C78" s="5" t="s">
        <v>20</v>
      </c>
      <c r="D78" s="5" t="s">
        <v>16</v>
      </c>
      <c r="E78" s="7" t="s">
        <v>102</v>
      </c>
      <c r="F78" s="3"/>
      <c r="G78" s="9">
        <f>G79+G80</f>
        <v>914.2</v>
      </c>
      <c r="H78" s="9">
        <f t="shared" ref="H78:I78" si="28">H79+H80</f>
        <v>761</v>
      </c>
      <c r="I78" s="9">
        <f t="shared" si="28"/>
        <v>761</v>
      </c>
    </row>
    <row r="79" spans="1:9" ht="77.25" customHeight="1">
      <c r="A79" s="22" t="s">
        <v>68</v>
      </c>
      <c r="B79" s="5" t="s">
        <v>28</v>
      </c>
      <c r="C79" s="5" t="s">
        <v>20</v>
      </c>
      <c r="D79" s="5" t="s">
        <v>16</v>
      </c>
      <c r="E79" s="7" t="s">
        <v>102</v>
      </c>
      <c r="F79" s="3">
        <v>100</v>
      </c>
      <c r="G79" s="9">
        <v>914.2</v>
      </c>
      <c r="H79" s="9">
        <v>761</v>
      </c>
      <c r="I79" s="9">
        <v>761</v>
      </c>
    </row>
    <row r="80" spans="1:9" ht="38.25" customHeight="1">
      <c r="A80" s="22" t="s">
        <v>100</v>
      </c>
      <c r="B80" s="5" t="s">
        <v>28</v>
      </c>
      <c r="C80" s="5" t="s">
        <v>20</v>
      </c>
      <c r="D80" s="5" t="s">
        <v>16</v>
      </c>
      <c r="E80" s="7" t="s">
        <v>102</v>
      </c>
      <c r="F80" s="5">
        <v>200</v>
      </c>
      <c r="G80" s="9">
        <v>0</v>
      </c>
      <c r="H80" s="9">
        <v>0</v>
      </c>
      <c r="I80" s="9">
        <v>0</v>
      </c>
    </row>
    <row r="81" spans="1:9" ht="43.5" customHeight="1">
      <c r="A81" s="41" t="s">
        <v>209</v>
      </c>
      <c r="B81" s="5" t="s">
        <v>28</v>
      </c>
      <c r="C81" s="5" t="s">
        <v>20</v>
      </c>
      <c r="D81" s="5" t="s">
        <v>16</v>
      </c>
      <c r="E81" s="7" t="s">
        <v>208</v>
      </c>
      <c r="F81" s="5"/>
      <c r="G81" s="9">
        <f>G82</f>
        <v>9854.9</v>
      </c>
      <c r="H81" s="9">
        <f>H82</f>
        <v>7438.5</v>
      </c>
      <c r="I81" s="9">
        <f>I82</f>
        <v>7438.5</v>
      </c>
    </row>
    <row r="82" spans="1:9" ht="38.25" customHeight="1">
      <c r="A82" s="41" t="s">
        <v>79</v>
      </c>
      <c r="B82" s="5" t="s">
        <v>28</v>
      </c>
      <c r="C82" s="5" t="s">
        <v>20</v>
      </c>
      <c r="D82" s="5" t="s">
        <v>16</v>
      </c>
      <c r="E82" s="7" t="s">
        <v>105</v>
      </c>
      <c r="F82" s="5"/>
      <c r="G82" s="9">
        <f>G87+G83</f>
        <v>9854.9</v>
      </c>
      <c r="H82" s="9">
        <f t="shared" ref="H82:I82" si="29">H87+H83</f>
        <v>7438.5</v>
      </c>
      <c r="I82" s="9">
        <f t="shared" si="29"/>
        <v>7438.5</v>
      </c>
    </row>
    <row r="83" spans="1:9" ht="38.25" customHeight="1">
      <c r="A83" s="52" t="s">
        <v>133</v>
      </c>
      <c r="B83" s="5" t="s">
        <v>28</v>
      </c>
      <c r="C83" s="5" t="s">
        <v>20</v>
      </c>
      <c r="D83" s="5" t="s">
        <v>16</v>
      </c>
      <c r="E83" s="7" t="s">
        <v>132</v>
      </c>
      <c r="F83" s="5"/>
      <c r="G83" s="9">
        <f>G84+G85+G86</f>
        <v>6772.2</v>
      </c>
      <c r="H83" s="9">
        <f t="shared" ref="H83:I83" si="30">H84+H85+H86</f>
        <v>4979.3999999999996</v>
      </c>
      <c r="I83" s="9">
        <f t="shared" si="30"/>
        <v>4979.3999999999996</v>
      </c>
    </row>
    <row r="84" spans="1:9" ht="89.25" customHeight="1">
      <c r="A84" s="22" t="s">
        <v>68</v>
      </c>
      <c r="B84" s="5" t="s">
        <v>28</v>
      </c>
      <c r="C84" s="5" t="s">
        <v>20</v>
      </c>
      <c r="D84" s="5" t="s">
        <v>16</v>
      </c>
      <c r="E84" s="7" t="s">
        <v>132</v>
      </c>
      <c r="F84" s="5">
        <v>100</v>
      </c>
      <c r="G84" s="9">
        <v>6484.8</v>
      </c>
      <c r="H84" s="9">
        <v>4697</v>
      </c>
      <c r="I84" s="9">
        <v>4697</v>
      </c>
    </row>
    <row r="85" spans="1:9" ht="38.25" customHeight="1">
      <c r="A85" s="22" t="s">
        <v>100</v>
      </c>
      <c r="B85" s="5" t="s">
        <v>28</v>
      </c>
      <c r="C85" s="5" t="s">
        <v>20</v>
      </c>
      <c r="D85" s="5" t="s">
        <v>16</v>
      </c>
      <c r="E85" s="7" t="s">
        <v>132</v>
      </c>
      <c r="F85" s="5">
        <v>200</v>
      </c>
      <c r="G85" s="9">
        <v>278.39999999999998</v>
      </c>
      <c r="H85" s="9">
        <v>273.39999999999998</v>
      </c>
      <c r="I85" s="9">
        <v>273.39999999999998</v>
      </c>
    </row>
    <row r="86" spans="1:9" ht="32.25" customHeight="1">
      <c r="A86" s="41" t="s">
        <v>60</v>
      </c>
      <c r="B86" s="5" t="s">
        <v>28</v>
      </c>
      <c r="C86" s="5" t="s">
        <v>20</v>
      </c>
      <c r="D86" s="5" t="s">
        <v>16</v>
      </c>
      <c r="E86" s="7" t="s">
        <v>132</v>
      </c>
      <c r="F86" s="5">
        <v>850</v>
      </c>
      <c r="G86" s="9">
        <v>9</v>
      </c>
      <c r="H86" s="9">
        <v>9</v>
      </c>
      <c r="I86" s="9">
        <v>9</v>
      </c>
    </row>
    <row r="87" spans="1:9" ht="93.75" customHeight="1">
      <c r="A87" s="40" t="s">
        <v>57</v>
      </c>
      <c r="B87" s="5" t="s">
        <v>28</v>
      </c>
      <c r="C87" s="5" t="s">
        <v>20</v>
      </c>
      <c r="D87" s="5" t="s">
        <v>16</v>
      </c>
      <c r="E87" s="7" t="s">
        <v>106</v>
      </c>
      <c r="F87" s="5"/>
      <c r="G87" s="9">
        <f>G88+G89+G90</f>
        <v>3082.7</v>
      </c>
      <c r="H87" s="9">
        <f t="shared" ref="H87:I87" si="31">H88+H89+H90</f>
        <v>2459.1</v>
      </c>
      <c r="I87" s="9">
        <f t="shared" si="31"/>
        <v>2459.1</v>
      </c>
    </row>
    <row r="88" spans="1:9" ht="80.25" customHeight="1">
      <c r="A88" s="22" t="s">
        <v>68</v>
      </c>
      <c r="B88" s="5" t="s">
        <v>28</v>
      </c>
      <c r="C88" s="5" t="s">
        <v>20</v>
      </c>
      <c r="D88" s="5" t="s">
        <v>16</v>
      </c>
      <c r="E88" s="7" t="s">
        <v>106</v>
      </c>
      <c r="F88" s="5">
        <v>100</v>
      </c>
      <c r="G88" s="9">
        <v>2549.5</v>
      </c>
      <c r="H88" s="9">
        <v>2125.9</v>
      </c>
      <c r="I88" s="9">
        <v>2125.9</v>
      </c>
    </row>
    <row r="89" spans="1:9" ht="39.75" customHeight="1">
      <c r="A89" s="22" t="s">
        <v>100</v>
      </c>
      <c r="B89" s="5" t="s">
        <v>28</v>
      </c>
      <c r="C89" s="5" t="s">
        <v>20</v>
      </c>
      <c r="D89" s="5" t="s">
        <v>16</v>
      </c>
      <c r="E89" s="7" t="s">
        <v>106</v>
      </c>
      <c r="F89" s="5">
        <v>200</v>
      </c>
      <c r="G89" s="9">
        <v>533.20000000000005</v>
      </c>
      <c r="H89" s="9">
        <v>333.2</v>
      </c>
      <c r="I89" s="9">
        <v>333.2</v>
      </c>
    </row>
    <row r="90" spans="1:9" ht="24" customHeight="1">
      <c r="A90" s="41" t="s">
        <v>60</v>
      </c>
      <c r="B90" s="5" t="s">
        <v>28</v>
      </c>
      <c r="C90" s="5" t="s">
        <v>20</v>
      </c>
      <c r="D90" s="5" t="s">
        <v>16</v>
      </c>
      <c r="E90" s="7" t="s">
        <v>106</v>
      </c>
      <c r="F90" s="5">
        <v>850</v>
      </c>
      <c r="G90" s="9">
        <v>0</v>
      </c>
      <c r="H90" s="9">
        <v>0</v>
      </c>
      <c r="I90" s="9">
        <v>0</v>
      </c>
    </row>
    <row r="91" spans="1:9" ht="52.5" customHeight="1">
      <c r="A91" s="39" t="s">
        <v>49</v>
      </c>
      <c r="B91" s="5" t="s">
        <v>29</v>
      </c>
      <c r="C91" s="5"/>
      <c r="D91" s="5"/>
      <c r="E91" s="8"/>
      <c r="F91" s="5"/>
      <c r="G91" s="9">
        <f>G92+G182</f>
        <v>424322.40799999994</v>
      </c>
      <c r="H91" s="9">
        <f>H92+H182</f>
        <v>371023.1</v>
      </c>
      <c r="I91" s="9">
        <f>I92+I182</f>
        <v>367672.1</v>
      </c>
    </row>
    <row r="92" spans="1:9" ht="22.5" customHeight="1">
      <c r="A92" s="39" t="s">
        <v>34</v>
      </c>
      <c r="B92" s="5" t="s">
        <v>29</v>
      </c>
      <c r="C92" s="5" t="s">
        <v>21</v>
      </c>
      <c r="D92" s="5"/>
      <c r="E92" s="7"/>
      <c r="F92" s="5"/>
      <c r="G92" s="9">
        <f>G93+G108+G149</f>
        <v>405754.10799999995</v>
      </c>
      <c r="H92" s="9">
        <f>H93+H108+H149</f>
        <v>352697.5</v>
      </c>
      <c r="I92" s="9">
        <f>I93+I108+I149</f>
        <v>349346.5</v>
      </c>
    </row>
    <row r="93" spans="1:9" ht="18" customHeight="1">
      <c r="A93" s="39" t="s">
        <v>5</v>
      </c>
      <c r="B93" s="5" t="s">
        <v>29</v>
      </c>
      <c r="C93" s="5" t="s">
        <v>21</v>
      </c>
      <c r="D93" s="5" t="s">
        <v>13</v>
      </c>
      <c r="E93" s="7"/>
      <c r="F93" s="5"/>
      <c r="G93" s="9">
        <f>G94+G102</f>
        <v>68568</v>
      </c>
      <c r="H93" s="9">
        <f t="shared" ref="H93:I93" si="32">H94+H102</f>
        <v>56654</v>
      </c>
      <c r="I93" s="9">
        <f t="shared" si="32"/>
        <v>56454</v>
      </c>
    </row>
    <row r="94" spans="1:9" ht="41.25" customHeight="1">
      <c r="A94" s="41" t="s">
        <v>209</v>
      </c>
      <c r="B94" s="5" t="s">
        <v>29</v>
      </c>
      <c r="C94" s="5" t="s">
        <v>21</v>
      </c>
      <c r="D94" s="5" t="s">
        <v>13</v>
      </c>
      <c r="E94" s="7" t="s">
        <v>208</v>
      </c>
      <c r="F94" s="5"/>
      <c r="G94" s="9">
        <f>G95</f>
        <v>25900</v>
      </c>
      <c r="H94" s="9">
        <f t="shared" ref="H94:I94" si="33">H95</f>
        <v>14972</v>
      </c>
      <c r="I94" s="9">
        <f t="shared" si="33"/>
        <v>14772</v>
      </c>
    </row>
    <row r="95" spans="1:9" ht="55.5" customHeight="1">
      <c r="A95" s="39" t="s">
        <v>75</v>
      </c>
      <c r="B95" s="5" t="s">
        <v>29</v>
      </c>
      <c r="C95" s="5" t="s">
        <v>21</v>
      </c>
      <c r="D95" s="5" t="s">
        <v>13</v>
      </c>
      <c r="E95" s="7" t="s">
        <v>99</v>
      </c>
      <c r="F95" s="5"/>
      <c r="G95" s="9">
        <f>G96+G100</f>
        <v>25900</v>
      </c>
      <c r="H95" s="9">
        <f t="shared" ref="H95:I95" si="34">H96</f>
        <v>14972</v>
      </c>
      <c r="I95" s="9">
        <f t="shared" si="34"/>
        <v>14772</v>
      </c>
    </row>
    <row r="96" spans="1:9" ht="31.5" customHeight="1">
      <c r="A96" s="39" t="s">
        <v>134</v>
      </c>
      <c r="B96" s="5" t="s">
        <v>29</v>
      </c>
      <c r="C96" s="5" t="s">
        <v>21</v>
      </c>
      <c r="D96" s="5" t="s">
        <v>13</v>
      </c>
      <c r="E96" s="7" t="s">
        <v>107</v>
      </c>
      <c r="F96" s="5"/>
      <c r="G96" s="9">
        <f>G97+G98+G99</f>
        <v>16900</v>
      </c>
      <c r="H96" s="9">
        <f t="shared" ref="H96:I96" si="35">H97+H98+H99</f>
        <v>14972</v>
      </c>
      <c r="I96" s="9">
        <f t="shared" si="35"/>
        <v>14772</v>
      </c>
    </row>
    <row r="97" spans="1:9" ht="78.75">
      <c r="A97" s="22" t="s">
        <v>68</v>
      </c>
      <c r="B97" s="5" t="s">
        <v>29</v>
      </c>
      <c r="C97" s="5" t="s">
        <v>21</v>
      </c>
      <c r="D97" s="5" t="s">
        <v>13</v>
      </c>
      <c r="E97" s="7" t="s">
        <v>107</v>
      </c>
      <c r="F97" s="5">
        <v>100</v>
      </c>
      <c r="G97" s="9">
        <v>6000</v>
      </c>
      <c r="H97" s="9">
        <v>6000</v>
      </c>
      <c r="I97" s="9">
        <v>6000</v>
      </c>
    </row>
    <row r="98" spans="1:9" ht="43.5" customHeight="1">
      <c r="A98" s="22" t="s">
        <v>100</v>
      </c>
      <c r="B98" s="5" t="s">
        <v>29</v>
      </c>
      <c r="C98" s="5" t="s">
        <v>21</v>
      </c>
      <c r="D98" s="5" t="s">
        <v>13</v>
      </c>
      <c r="E98" s="7" t="s">
        <v>107</v>
      </c>
      <c r="F98" s="5">
        <v>200</v>
      </c>
      <c r="G98" s="9">
        <v>10200</v>
      </c>
      <c r="H98" s="9">
        <v>8272</v>
      </c>
      <c r="I98" s="9">
        <v>8072</v>
      </c>
    </row>
    <row r="99" spans="1:9" ht="21.75" customHeight="1">
      <c r="A99" s="41" t="s">
        <v>60</v>
      </c>
      <c r="B99" s="5" t="s">
        <v>29</v>
      </c>
      <c r="C99" s="5" t="s">
        <v>21</v>
      </c>
      <c r="D99" s="5" t="s">
        <v>13</v>
      </c>
      <c r="E99" s="7" t="s">
        <v>107</v>
      </c>
      <c r="F99" s="5">
        <v>850</v>
      </c>
      <c r="G99" s="9">
        <v>700</v>
      </c>
      <c r="H99" s="9">
        <v>700</v>
      </c>
      <c r="I99" s="9">
        <v>700</v>
      </c>
    </row>
    <row r="100" spans="1:9" ht="51" customHeight="1">
      <c r="A100" s="41" t="s">
        <v>259</v>
      </c>
      <c r="B100" s="5" t="s">
        <v>29</v>
      </c>
      <c r="C100" s="5" t="s">
        <v>21</v>
      </c>
      <c r="D100" s="5" t="s">
        <v>13</v>
      </c>
      <c r="E100" s="7" t="s">
        <v>261</v>
      </c>
      <c r="F100" s="5"/>
      <c r="G100" s="9">
        <f>G101</f>
        <v>9000</v>
      </c>
      <c r="H100" s="9">
        <f t="shared" ref="H100:I100" si="36">H101</f>
        <v>0</v>
      </c>
      <c r="I100" s="9">
        <f t="shared" si="36"/>
        <v>0</v>
      </c>
    </row>
    <row r="101" spans="1:9" ht="87.75" customHeight="1">
      <c r="A101" s="22" t="s">
        <v>68</v>
      </c>
      <c r="B101" s="5" t="s">
        <v>29</v>
      </c>
      <c r="C101" s="5" t="s">
        <v>21</v>
      </c>
      <c r="D101" s="5" t="s">
        <v>13</v>
      </c>
      <c r="E101" s="7" t="s">
        <v>261</v>
      </c>
      <c r="F101" s="5">
        <v>100</v>
      </c>
      <c r="G101" s="9">
        <v>9000</v>
      </c>
      <c r="H101" s="9">
        <v>0</v>
      </c>
      <c r="I101" s="9">
        <v>0</v>
      </c>
    </row>
    <row r="102" spans="1:9" ht="21.75" customHeight="1">
      <c r="A102" s="41" t="s">
        <v>193</v>
      </c>
      <c r="B102" s="5" t="s">
        <v>29</v>
      </c>
      <c r="C102" s="5" t="s">
        <v>21</v>
      </c>
      <c r="D102" s="5" t="s">
        <v>13</v>
      </c>
      <c r="E102" s="7" t="s">
        <v>191</v>
      </c>
      <c r="F102" s="5"/>
      <c r="G102" s="9">
        <f>G103</f>
        <v>42668</v>
      </c>
      <c r="H102" s="9">
        <f t="shared" ref="H102:H103" si="37">H103</f>
        <v>41682</v>
      </c>
      <c r="I102" s="9">
        <f t="shared" ref="I102:I103" si="38">I103</f>
        <v>41682</v>
      </c>
    </row>
    <row r="103" spans="1:9" ht="21.75" customHeight="1">
      <c r="A103" s="41" t="s">
        <v>194</v>
      </c>
      <c r="B103" s="5" t="s">
        <v>29</v>
      </c>
      <c r="C103" s="5" t="s">
        <v>21</v>
      </c>
      <c r="D103" s="5" t="s">
        <v>13</v>
      </c>
      <c r="E103" s="7" t="s">
        <v>192</v>
      </c>
      <c r="F103" s="5"/>
      <c r="G103" s="9">
        <f>G104</f>
        <v>42668</v>
      </c>
      <c r="H103" s="9">
        <f t="shared" si="37"/>
        <v>41682</v>
      </c>
      <c r="I103" s="9">
        <f t="shared" si="38"/>
        <v>41682</v>
      </c>
    </row>
    <row r="104" spans="1:9" ht="69.75" customHeight="1">
      <c r="A104" s="39" t="s">
        <v>69</v>
      </c>
      <c r="B104" s="5" t="s">
        <v>29</v>
      </c>
      <c r="C104" s="5" t="s">
        <v>21</v>
      </c>
      <c r="D104" s="5" t="s">
        <v>13</v>
      </c>
      <c r="E104" s="7" t="s">
        <v>108</v>
      </c>
      <c r="F104" s="5"/>
      <c r="G104" s="9">
        <f>G105+G106+G107</f>
        <v>42668</v>
      </c>
      <c r="H104" s="9">
        <f t="shared" ref="H104:I104" si="39">H105+H106+H107</f>
        <v>41682</v>
      </c>
      <c r="I104" s="9">
        <f t="shared" si="39"/>
        <v>41682</v>
      </c>
    </row>
    <row r="105" spans="1:9" ht="87" customHeight="1">
      <c r="A105" s="26" t="s">
        <v>68</v>
      </c>
      <c r="B105" s="27" t="s">
        <v>29</v>
      </c>
      <c r="C105" s="27" t="s">
        <v>21</v>
      </c>
      <c r="D105" s="27" t="s">
        <v>13</v>
      </c>
      <c r="E105" s="28" t="s">
        <v>108</v>
      </c>
      <c r="F105" s="27">
        <v>100</v>
      </c>
      <c r="G105" s="21">
        <v>42175</v>
      </c>
      <c r="H105" s="21">
        <v>41189</v>
      </c>
      <c r="I105" s="21">
        <v>41189</v>
      </c>
    </row>
    <row r="106" spans="1:9" ht="40.5" customHeight="1">
      <c r="A106" s="26" t="s">
        <v>100</v>
      </c>
      <c r="B106" s="27" t="s">
        <v>29</v>
      </c>
      <c r="C106" s="27" t="s">
        <v>21</v>
      </c>
      <c r="D106" s="27" t="s">
        <v>13</v>
      </c>
      <c r="E106" s="28" t="s">
        <v>108</v>
      </c>
      <c r="F106" s="27">
        <v>200</v>
      </c>
      <c r="G106" s="21">
        <v>493</v>
      </c>
      <c r="H106" s="21">
        <v>493</v>
      </c>
      <c r="I106" s="21">
        <v>493</v>
      </c>
    </row>
    <row r="107" spans="1:9" ht="35.25" customHeight="1">
      <c r="A107" s="53" t="s">
        <v>54</v>
      </c>
      <c r="B107" s="27" t="s">
        <v>29</v>
      </c>
      <c r="C107" s="27" t="s">
        <v>21</v>
      </c>
      <c r="D107" s="27" t="s">
        <v>13</v>
      </c>
      <c r="E107" s="28" t="s">
        <v>108</v>
      </c>
      <c r="F107" s="27">
        <v>300</v>
      </c>
      <c r="G107" s="21">
        <v>0</v>
      </c>
      <c r="H107" s="21">
        <v>0</v>
      </c>
      <c r="I107" s="21">
        <v>0</v>
      </c>
    </row>
    <row r="108" spans="1:9" ht="19.5" customHeight="1">
      <c r="A108" s="39" t="s">
        <v>6</v>
      </c>
      <c r="B108" s="5" t="s">
        <v>29</v>
      </c>
      <c r="C108" s="5" t="s">
        <v>21</v>
      </c>
      <c r="D108" s="5" t="s">
        <v>14</v>
      </c>
      <c r="E108" s="7"/>
      <c r="F108" s="5"/>
      <c r="G108" s="9">
        <f>G109+G121</f>
        <v>321838.60899999994</v>
      </c>
      <c r="H108" s="9">
        <f>H109+H121</f>
        <v>284375.09999999998</v>
      </c>
      <c r="I108" s="9">
        <f>I109+I121</f>
        <v>281724.09999999998</v>
      </c>
    </row>
    <row r="109" spans="1:9" ht="34.5" customHeight="1">
      <c r="A109" s="41" t="s">
        <v>209</v>
      </c>
      <c r="B109" s="5" t="s">
        <v>29</v>
      </c>
      <c r="C109" s="5" t="s">
        <v>21</v>
      </c>
      <c r="D109" s="5" t="s">
        <v>14</v>
      </c>
      <c r="E109" s="7" t="s">
        <v>208</v>
      </c>
      <c r="F109" s="5"/>
      <c r="G109" s="9">
        <f>G110</f>
        <v>52440.208999999988</v>
      </c>
      <c r="H109" s="9">
        <f t="shared" ref="H109:I109" si="40">H110</f>
        <v>29233.8</v>
      </c>
      <c r="I109" s="9">
        <f t="shared" si="40"/>
        <v>26724.5</v>
      </c>
    </row>
    <row r="110" spans="1:9" ht="45" customHeight="1">
      <c r="A110" s="39" t="s">
        <v>75</v>
      </c>
      <c r="B110" s="5" t="s">
        <v>29</v>
      </c>
      <c r="C110" s="5" t="s">
        <v>21</v>
      </c>
      <c r="D110" s="5" t="s">
        <v>14</v>
      </c>
      <c r="E110" s="7" t="s">
        <v>99</v>
      </c>
      <c r="F110" s="5"/>
      <c r="G110" s="9">
        <f>G111+G116+G119</f>
        <v>52440.208999999988</v>
      </c>
      <c r="H110" s="9">
        <f>H111+H116</f>
        <v>29233.8</v>
      </c>
      <c r="I110" s="9">
        <f>I111+I116</f>
        <v>26724.5</v>
      </c>
    </row>
    <row r="111" spans="1:9" ht="47.25" customHeight="1">
      <c r="A111" s="39" t="s">
        <v>135</v>
      </c>
      <c r="B111" s="5" t="s">
        <v>29</v>
      </c>
      <c r="C111" s="5" t="s">
        <v>21</v>
      </c>
      <c r="D111" s="5" t="s">
        <v>14</v>
      </c>
      <c r="E111" s="7" t="s">
        <v>109</v>
      </c>
      <c r="F111" s="5"/>
      <c r="G111" s="9">
        <f>G112+G113+G115+G114</f>
        <v>38587.443999999996</v>
      </c>
      <c r="H111" s="9">
        <f t="shared" ref="H111:I111" si="41">H112+H113+H115+H114</f>
        <v>29233.8</v>
      </c>
      <c r="I111" s="9">
        <f t="shared" si="41"/>
        <v>26724.5</v>
      </c>
    </row>
    <row r="112" spans="1:9" ht="78.75" customHeight="1">
      <c r="A112" s="22" t="s">
        <v>68</v>
      </c>
      <c r="B112" s="5" t="s">
        <v>29</v>
      </c>
      <c r="C112" s="5" t="s">
        <v>21</v>
      </c>
      <c r="D112" s="5" t="s">
        <v>14</v>
      </c>
      <c r="E112" s="7" t="s">
        <v>109</v>
      </c>
      <c r="F112" s="5">
        <v>100</v>
      </c>
      <c r="G112" s="9">
        <v>2101.1469999999999</v>
      </c>
      <c r="H112" s="9">
        <v>4450</v>
      </c>
      <c r="I112" s="9">
        <v>4450</v>
      </c>
    </row>
    <row r="113" spans="1:9" ht="30.75" customHeight="1">
      <c r="A113" s="22" t="s">
        <v>100</v>
      </c>
      <c r="B113" s="5" t="s">
        <v>29</v>
      </c>
      <c r="C113" s="5" t="s">
        <v>21</v>
      </c>
      <c r="D113" s="5" t="s">
        <v>14</v>
      </c>
      <c r="E113" s="7" t="s">
        <v>109</v>
      </c>
      <c r="F113" s="5">
        <v>200</v>
      </c>
      <c r="G113" s="9">
        <v>33386.296999999999</v>
      </c>
      <c r="H113" s="9">
        <v>21683.8</v>
      </c>
      <c r="I113" s="9">
        <v>19174.5</v>
      </c>
    </row>
    <row r="114" spans="1:9" ht="89.25" customHeight="1">
      <c r="A114" s="22" t="s">
        <v>177</v>
      </c>
      <c r="B114" s="5" t="s">
        <v>29</v>
      </c>
      <c r="C114" s="5" t="s">
        <v>21</v>
      </c>
      <c r="D114" s="5" t="s">
        <v>14</v>
      </c>
      <c r="E114" s="7" t="s">
        <v>109</v>
      </c>
      <c r="F114" s="5">
        <v>611</v>
      </c>
      <c r="G114" s="9">
        <v>2000</v>
      </c>
      <c r="H114" s="9">
        <v>2000</v>
      </c>
      <c r="I114" s="9">
        <v>2000</v>
      </c>
    </row>
    <row r="115" spans="1:9" ht="24" customHeight="1">
      <c r="A115" s="41" t="s">
        <v>60</v>
      </c>
      <c r="B115" s="5" t="s">
        <v>29</v>
      </c>
      <c r="C115" s="5" t="s">
        <v>21</v>
      </c>
      <c r="D115" s="5" t="s">
        <v>14</v>
      </c>
      <c r="E115" s="7" t="s">
        <v>109</v>
      </c>
      <c r="F115" s="5">
        <v>850</v>
      </c>
      <c r="G115" s="9">
        <v>1100</v>
      </c>
      <c r="H115" s="9">
        <v>1100</v>
      </c>
      <c r="I115" s="9">
        <v>1100</v>
      </c>
    </row>
    <row r="116" spans="1:9" ht="49.5" customHeight="1">
      <c r="A116" s="22" t="s">
        <v>152</v>
      </c>
      <c r="B116" s="5" t="s">
        <v>29</v>
      </c>
      <c r="C116" s="5" t="s">
        <v>21</v>
      </c>
      <c r="D116" s="5" t="s">
        <v>14</v>
      </c>
      <c r="E116" s="7" t="s">
        <v>200</v>
      </c>
      <c r="F116" s="5"/>
      <c r="G116" s="9">
        <f>G117+G118</f>
        <v>13690.3</v>
      </c>
      <c r="H116" s="9">
        <f t="shared" ref="H116:I116" si="42">H117</f>
        <v>0</v>
      </c>
      <c r="I116" s="9">
        <f t="shared" si="42"/>
        <v>0</v>
      </c>
    </row>
    <row r="117" spans="1:9" ht="37.5" customHeight="1">
      <c r="A117" s="22" t="s">
        <v>100</v>
      </c>
      <c r="B117" s="5" t="s">
        <v>29</v>
      </c>
      <c r="C117" s="5" t="s">
        <v>21</v>
      </c>
      <c r="D117" s="5" t="s">
        <v>14</v>
      </c>
      <c r="E117" s="7" t="s">
        <v>200</v>
      </c>
      <c r="F117" s="5">
        <v>200</v>
      </c>
      <c r="G117" s="9">
        <v>12367.05</v>
      </c>
      <c r="H117" s="9">
        <v>0</v>
      </c>
      <c r="I117" s="9">
        <v>0</v>
      </c>
    </row>
    <row r="118" spans="1:9" ht="77.25" customHeight="1">
      <c r="A118" s="22" t="s">
        <v>177</v>
      </c>
      <c r="B118" s="5" t="s">
        <v>29</v>
      </c>
      <c r="C118" s="5" t="s">
        <v>21</v>
      </c>
      <c r="D118" s="5" t="s">
        <v>14</v>
      </c>
      <c r="E118" s="7" t="s">
        <v>200</v>
      </c>
      <c r="F118" s="5">
        <v>611</v>
      </c>
      <c r="G118" s="9">
        <v>1323.25</v>
      </c>
      <c r="H118" s="9">
        <v>0</v>
      </c>
      <c r="I118" s="9">
        <v>0</v>
      </c>
    </row>
    <row r="119" spans="1:9" ht="62.25" customHeight="1">
      <c r="A119" s="22" t="s">
        <v>289</v>
      </c>
      <c r="B119" s="5" t="s">
        <v>29</v>
      </c>
      <c r="C119" s="5" t="s">
        <v>21</v>
      </c>
      <c r="D119" s="5" t="s">
        <v>14</v>
      </c>
      <c r="E119" s="7" t="s">
        <v>200</v>
      </c>
      <c r="F119" s="5"/>
      <c r="G119" s="9">
        <f>G120</f>
        <v>162.465</v>
      </c>
      <c r="H119" s="9">
        <v>0</v>
      </c>
      <c r="I119" s="9">
        <v>0</v>
      </c>
    </row>
    <row r="120" spans="1:9" ht="37.5" customHeight="1">
      <c r="A120" s="22" t="s">
        <v>100</v>
      </c>
      <c r="B120" s="5" t="s">
        <v>29</v>
      </c>
      <c r="C120" s="5" t="s">
        <v>21</v>
      </c>
      <c r="D120" s="5" t="s">
        <v>14</v>
      </c>
      <c r="E120" s="7" t="s">
        <v>200</v>
      </c>
      <c r="F120" s="5">
        <v>200</v>
      </c>
      <c r="G120" s="9">
        <v>162.465</v>
      </c>
      <c r="H120" s="9">
        <v>0</v>
      </c>
      <c r="I120" s="9">
        <v>0</v>
      </c>
    </row>
    <row r="121" spans="1:9" ht="24" customHeight="1">
      <c r="A121" s="41" t="s">
        <v>193</v>
      </c>
      <c r="B121" s="5" t="s">
        <v>29</v>
      </c>
      <c r="C121" s="5" t="s">
        <v>21</v>
      </c>
      <c r="D121" s="5" t="s">
        <v>14</v>
      </c>
      <c r="E121" s="7" t="s">
        <v>191</v>
      </c>
      <c r="F121" s="5"/>
      <c r="G121" s="9">
        <f>G122+G146</f>
        <v>269398.39999999997</v>
      </c>
      <c r="H121" s="9">
        <f t="shared" ref="H121:I121" si="43">H122+H146</f>
        <v>255141.3</v>
      </c>
      <c r="I121" s="9">
        <f t="shared" si="43"/>
        <v>254999.6</v>
      </c>
    </row>
    <row r="122" spans="1:9" ht="24" customHeight="1">
      <c r="A122" s="41" t="s">
        <v>194</v>
      </c>
      <c r="B122" s="5" t="s">
        <v>29</v>
      </c>
      <c r="C122" s="5" t="s">
        <v>21</v>
      </c>
      <c r="D122" s="5" t="s">
        <v>14</v>
      </c>
      <c r="E122" s="7" t="s">
        <v>192</v>
      </c>
      <c r="F122" s="5"/>
      <c r="G122" s="9">
        <f>G123+G128+G133+G141+G126+G144+G136+G138</f>
        <v>269098.39999999997</v>
      </c>
      <c r="H122" s="9">
        <f t="shared" ref="H122:I122" si="44">H123+H128+H133+H141+H126+H144</f>
        <v>255141.3</v>
      </c>
      <c r="I122" s="9">
        <f t="shared" si="44"/>
        <v>254999.6</v>
      </c>
    </row>
    <row r="123" spans="1:9" ht="97.5" customHeight="1">
      <c r="A123" s="41" t="s">
        <v>172</v>
      </c>
      <c r="B123" s="5" t="s">
        <v>29</v>
      </c>
      <c r="C123" s="5" t="s">
        <v>21</v>
      </c>
      <c r="D123" s="5" t="s">
        <v>14</v>
      </c>
      <c r="E123" s="7" t="s">
        <v>173</v>
      </c>
      <c r="F123" s="5"/>
      <c r="G123" s="9">
        <f>G124+G125</f>
        <v>15429</v>
      </c>
      <c r="H123" s="9">
        <f t="shared" ref="H123:I123" si="45">H124+H125</f>
        <v>15429</v>
      </c>
      <c r="I123" s="9">
        <f t="shared" si="45"/>
        <v>15429</v>
      </c>
    </row>
    <row r="124" spans="1:9" ht="90.75" customHeight="1">
      <c r="A124" s="41" t="s">
        <v>125</v>
      </c>
      <c r="B124" s="5" t="s">
        <v>29</v>
      </c>
      <c r="C124" s="5" t="s">
        <v>21</v>
      </c>
      <c r="D124" s="5" t="s">
        <v>14</v>
      </c>
      <c r="E124" s="7" t="s">
        <v>173</v>
      </c>
      <c r="F124" s="5">
        <v>100</v>
      </c>
      <c r="G124" s="9">
        <v>14354.8</v>
      </c>
      <c r="H124" s="9">
        <v>14354.8</v>
      </c>
      <c r="I124" s="9">
        <v>14354.8</v>
      </c>
    </row>
    <row r="125" spans="1:9" ht="24" customHeight="1">
      <c r="A125" s="41" t="s">
        <v>174</v>
      </c>
      <c r="B125" s="5" t="s">
        <v>29</v>
      </c>
      <c r="C125" s="5" t="s">
        <v>21</v>
      </c>
      <c r="D125" s="5" t="s">
        <v>14</v>
      </c>
      <c r="E125" s="7" t="s">
        <v>173</v>
      </c>
      <c r="F125" s="5">
        <v>612</v>
      </c>
      <c r="G125" s="9">
        <v>1074.2</v>
      </c>
      <c r="H125" s="9">
        <v>1074.2</v>
      </c>
      <c r="I125" s="9">
        <v>1074.2</v>
      </c>
    </row>
    <row r="126" spans="1:9" ht="81.75" customHeight="1">
      <c r="A126" s="41" t="s">
        <v>203</v>
      </c>
      <c r="B126" s="5" t="s">
        <v>29</v>
      </c>
      <c r="C126" s="5" t="s">
        <v>21</v>
      </c>
      <c r="D126" s="5" t="s">
        <v>14</v>
      </c>
      <c r="E126" s="7" t="s">
        <v>204</v>
      </c>
      <c r="F126" s="5"/>
      <c r="G126" s="9">
        <f>G127</f>
        <v>500</v>
      </c>
      <c r="H126" s="9">
        <f>H127</f>
        <v>0</v>
      </c>
      <c r="I126" s="9">
        <v>0</v>
      </c>
    </row>
    <row r="127" spans="1:9" ht="42" customHeight="1">
      <c r="A127" s="41" t="s">
        <v>100</v>
      </c>
      <c r="B127" s="5" t="s">
        <v>29</v>
      </c>
      <c r="C127" s="5" t="s">
        <v>21</v>
      </c>
      <c r="D127" s="5" t="s">
        <v>14</v>
      </c>
      <c r="E127" s="7" t="s">
        <v>204</v>
      </c>
      <c r="F127" s="5">
        <v>200</v>
      </c>
      <c r="G127" s="9">
        <v>500</v>
      </c>
      <c r="H127" s="9">
        <v>0</v>
      </c>
      <c r="I127" s="9">
        <v>0</v>
      </c>
    </row>
    <row r="128" spans="1:9" ht="119.25" customHeight="1">
      <c r="A128" s="39" t="s">
        <v>70</v>
      </c>
      <c r="B128" s="5" t="s">
        <v>29</v>
      </c>
      <c r="C128" s="5" t="s">
        <v>21</v>
      </c>
      <c r="D128" s="5" t="s">
        <v>14</v>
      </c>
      <c r="E128" s="7" t="s">
        <v>110</v>
      </c>
      <c r="F128" s="3"/>
      <c r="G128" s="9">
        <f>G129+G130+G131+G132</f>
        <v>238464</v>
      </c>
      <c r="H128" s="9">
        <f t="shared" ref="H128:I128" si="46">H129+H130+H131+H132</f>
        <v>228642</v>
      </c>
      <c r="I128" s="9">
        <f t="shared" si="46"/>
        <v>228642</v>
      </c>
    </row>
    <row r="129" spans="1:9" ht="99.75" customHeight="1">
      <c r="A129" s="22" t="s">
        <v>68</v>
      </c>
      <c r="B129" s="5" t="s">
        <v>29</v>
      </c>
      <c r="C129" s="5" t="s">
        <v>21</v>
      </c>
      <c r="D129" s="5" t="s">
        <v>14</v>
      </c>
      <c r="E129" s="7" t="s">
        <v>110</v>
      </c>
      <c r="F129" s="3">
        <v>100</v>
      </c>
      <c r="G129" s="9">
        <v>233150</v>
      </c>
      <c r="H129" s="9">
        <v>212168.3</v>
      </c>
      <c r="I129" s="9">
        <v>212168.3</v>
      </c>
    </row>
    <row r="130" spans="1:9" ht="39.75" customHeight="1">
      <c r="A130" s="22" t="s">
        <v>100</v>
      </c>
      <c r="B130" s="5" t="s">
        <v>29</v>
      </c>
      <c r="C130" s="5" t="s">
        <v>21</v>
      </c>
      <c r="D130" s="5" t="s">
        <v>14</v>
      </c>
      <c r="E130" s="7" t="s">
        <v>110</v>
      </c>
      <c r="F130" s="5">
        <v>200</v>
      </c>
      <c r="G130" s="9">
        <v>4957</v>
      </c>
      <c r="H130" s="9">
        <v>4926</v>
      </c>
      <c r="I130" s="9">
        <v>4926</v>
      </c>
    </row>
    <row r="131" spans="1:9" ht="33" customHeight="1">
      <c r="A131" s="53" t="s">
        <v>54</v>
      </c>
      <c r="B131" s="5" t="s">
        <v>29</v>
      </c>
      <c r="C131" s="5" t="s">
        <v>21</v>
      </c>
      <c r="D131" s="5" t="s">
        <v>14</v>
      </c>
      <c r="E131" s="7" t="s">
        <v>110</v>
      </c>
      <c r="F131" s="5">
        <v>300</v>
      </c>
      <c r="G131" s="9">
        <v>158</v>
      </c>
      <c r="H131" s="9">
        <v>158</v>
      </c>
      <c r="I131" s="9">
        <v>158</v>
      </c>
    </row>
    <row r="132" spans="1:9" ht="87" customHeight="1">
      <c r="A132" s="22" t="s">
        <v>177</v>
      </c>
      <c r="B132" s="5" t="s">
        <v>29</v>
      </c>
      <c r="C132" s="5" t="s">
        <v>21</v>
      </c>
      <c r="D132" s="5" t="s">
        <v>14</v>
      </c>
      <c r="E132" s="7" t="s">
        <v>110</v>
      </c>
      <c r="F132" s="5">
        <v>611</v>
      </c>
      <c r="G132" s="9">
        <v>199</v>
      </c>
      <c r="H132" s="9">
        <v>11389.7</v>
      </c>
      <c r="I132" s="9">
        <v>11389.7</v>
      </c>
    </row>
    <row r="133" spans="1:9" ht="79.5" customHeight="1">
      <c r="A133" s="39" t="s">
        <v>190</v>
      </c>
      <c r="B133" s="5" t="s">
        <v>29</v>
      </c>
      <c r="C133" s="5" t="s">
        <v>21</v>
      </c>
      <c r="D133" s="5" t="s">
        <v>14</v>
      </c>
      <c r="E133" s="7" t="s">
        <v>284</v>
      </c>
      <c r="F133" s="5"/>
      <c r="G133" s="9">
        <f>G134+G135</f>
        <v>1395</v>
      </c>
      <c r="H133" s="9">
        <f t="shared" ref="H133:I133" si="47">H134+H135</f>
        <v>1395</v>
      </c>
      <c r="I133" s="9">
        <f t="shared" si="47"/>
        <v>1395</v>
      </c>
    </row>
    <row r="134" spans="1:9" ht="33" customHeight="1">
      <c r="A134" s="22" t="s">
        <v>100</v>
      </c>
      <c r="B134" s="5" t="s">
        <v>29</v>
      </c>
      <c r="C134" s="5" t="s">
        <v>21</v>
      </c>
      <c r="D134" s="5" t="s">
        <v>14</v>
      </c>
      <c r="E134" s="7" t="s">
        <v>284</v>
      </c>
      <c r="F134" s="5">
        <v>200</v>
      </c>
      <c r="G134" s="9">
        <v>1363</v>
      </c>
      <c r="H134" s="9">
        <v>1363</v>
      </c>
      <c r="I134" s="9">
        <v>1363</v>
      </c>
    </row>
    <row r="135" spans="1:9" ht="33" customHeight="1">
      <c r="A135" s="41" t="s">
        <v>174</v>
      </c>
      <c r="B135" s="5" t="s">
        <v>29</v>
      </c>
      <c r="C135" s="5" t="s">
        <v>21</v>
      </c>
      <c r="D135" s="5" t="s">
        <v>14</v>
      </c>
      <c r="E135" s="7" t="s">
        <v>284</v>
      </c>
      <c r="F135" s="5">
        <v>612</v>
      </c>
      <c r="G135" s="9">
        <v>32</v>
      </c>
      <c r="H135" s="9">
        <v>32</v>
      </c>
      <c r="I135" s="9">
        <v>32</v>
      </c>
    </row>
    <row r="136" spans="1:9" ht="101.25" customHeight="1">
      <c r="A136" s="41" t="s">
        <v>290</v>
      </c>
      <c r="B136" s="5" t="s">
        <v>29</v>
      </c>
      <c r="C136" s="5" t="s">
        <v>21</v>
      </c>
      <c r="D136" s="5" t="s">
        <v>14</v>
      </c>
      <c r="E136" s="7" t="s">
        <v>284</v>
      </c>
      <c r="F136" s="5"/>
      <c r="G136" s="9">
        <f>G137</f>
        <v>14.1</v>
      </c>
      <c r="H136" s="9">
        <v>0</v>
      </c>
      <c r="I136" s="9">
        <v>0</v>
      </c>
    </row>
    <row r="137" spans="1:9" ht="33" customHeight="1">
      <c r="A137" s="22" t="s">
        <v>100</v>
      </c>
      <c r="B137" s="5" t="s">
        <v>29</v>
      </c>
      <c r="C137" s="5" t="s">
        <v>21</v>
      </c>
      <c r="D137" s="5" t="s">
        <v>14</v>
      </c>
      <c r="E137" s="7" t="s">
        <v>284</v>
      </c>
      <c r="F137" s="5">
        <v>200</v>
      </c>
      <c r="G137" s="9">
        <v>14.1</v>
      </c>
      <c r="H137" s="9">
        <v>0</v>
      </c>
      <c r="I137" s="9">
        <v>0</v>
      </c>
    </row>
    <row r="138" spans="1:9" ht="47.25">
      <c r="A138" s="22" t="s">
        <v>309</v>
      </c>
      <c r="B138" s="5" t="s">
        <v>29</v>
      </c>
      <c r="C138" s="5" t="s">
        <v>21</v>
      </c>
      <c r="D138" s="5" t="s">
        <v>14</v>
      </c>
      <c r="E138" s="7" t="s">
        <v>310</v>
      </c>
      <c r="F138" s="5"/>
      <c r="G138" s="9">
        <f>G139+G140</f>
        <v>3084</v>
      </c>
      <c r="H138" s="9">
        <f t="shared" ref="H138:I138" si="48">H139+H140</f>
        <v>0</v>
      </c>
      <c r="I138" s="9">
        <f t="shared" si="48"/>
        <v>0</v>
      </c>
    </row>
    <row r="139" spans="1:9" ht="31.5">
      <c r="A139" s="22" t="s">
        <v>100</v>
      </c>
      <c r="B139" s="5" t="s">
        <v>29</v>
      </c>
      <c r="C139" s="5" t="s">
        <v>21</v>
      </c>
      <c r="D139" s="5" t="s">
        <v>14</v>
      </c>
      <c r="E139" s="7" t="s">
        <v>310</v>
      </c>
      <c r="F139" s="5">
        <v>200</v>
      </c>
      <c r="G139" s="9">
        <v>3014</v>
      </c>
      <c r="H139" s="9">
        <v>0</v>
      </c>
      <c r="I139" s="9">
        <v>0</v>
      </c>
    </row>
    <row r="140" spans="1:9" ht="33" customHeight="1">
      <c r="A140" s="41" t="s">
        <v>174</v>
      </c>
      <c r="B140" s="5" t="s">
        <v>29</v>
      </c>
      <c r="C140" s="5" t="s">
        <v>21</v>
      </c>
      <c r="D140" s="5" t="s">
        <v>14</v>
      </c>
      <c r="E140" s="7" t="s">
        <v>310</v>
      </c>
      <c r="F140" s="5">
        <v>612</v>
      </c>
      <c r="G140" s="9">
        <v>70</v>
      </c>
      <c r="H140" s="9">
        <v>0</v>
      </c>
      <c r="I140" s="9">
        <v>0</v>
      </c>
    </row>
    <row r="141" spans="1:9" ht="81" customHeight="1">
      <c r="A141" s="22" t="s">
        <v>176</v>
      </c>
      <c r="B141" s="5" t="s">
        <v>29</v>
      </c>
      <c r="C141" s="5" t="s">
        <v>21</v>
      </c>
      <c r="D141" s="5" t="s">
        <v>14</v>
      </c>
      <c r="E141" s="7" t="s">
        <v>175</v>
      </c>
      <c r="F141" s="5"/>
      <c r="G141" s="9">
        <f>G142+G143</f>
        <v>9765</v>
      </c>
      <c r="H141" s="9">
        <f t="shared" ref="H141:I141" si="49">H142+H143</f>
        <v>9228</v>
      </c>
      <c r="I141" s="9">
        <f t="shared" si="49"/>
        <v>8992.9</v>
      </c>
    </row>
    <row r="142" spans="1:9" ht="33" customHeight="1">
      <c r="A142" s="22" t="s">
        <v>100</v>
      </c>
      <c r="B142" s="5" t="s">
        <v>29</v>
      </c>
      <c r="C142" s="5" t="s">
        <v>21</v>
      </c>
      <c r="D142" s="5" t="s">
        <v>14</v>
      </c>
      <c r="E142" s="7" t="s">
        <v>175</v>
      </c>
      <c r="F142" s="5">
        <v>200</v>
      </c>
      <c r="G142" s="9">
        <v>9219</v>
      </c>
      <c r="H142" s="9">
        <v>8682</v>
      </c>
      <c r="I142" s="9">
        <v>8446.9</v>
      </c>
    </row>
    <row r="143" spans="1:9" ht="28.5" customHeight="1">
      <c r="A143" s="41" t="s">
        <v>174</v>
      </c>
      <c r="B143" s="5" t="s">
        <v>29</v>
      </c>
      <c r="C143" s="5" t="s">
        <v>21</v>
      </c>
      <c r="D143" s="5" t="s">
        <v>14</v>
      </c>
      <c r="E143" s="7" t="s">
        <v>175</v>
      </c>
      <c r="F143" s="5">
        <v>612</v>
      </c>
      <c r="G143" s="9">
        <v>546</v>
      </c>
      <c r="H143" s="9">
        <v>546</v>
      </c>
      <c r="I143" s="9">
        <v>546</v>
      </c>
    </row>
    <row r="144" spans="1:9" ht="109.5" customHeight="1">
      <c r="A144" s="22" t="s">
        <v>243</v>
      </c>
      <c r="B144" s="5" t="s">
        <v>29</v>
      </c>
      <c r="C144" s="5" t="s">
        <v>21</v>
      </c>
      <c r="D144" s="5" t="s">
        <v>14</v>
      </c>
      <c r="E144" s="7" t="s">
        <v>265</v>
      </c>
      <c r="F144" s="5"/>
      <c r="G144" s="9">
        <f>G145</f>
        <v>447.3</v>
      </c>
      <c r="H144" s="9">
        <f>H145</f>
        <v>447.3</v>
      </c>
      <c r="I144" s="9">
        <f>I145</f>
        <v>540.70000000000005</v>
      </c>
    </row>
    <row r="145" spans="1:9" ht="94.5" customHeight="1">
      <c r="A145" s="22" t="s">
        <v>68</v>
      </c>
      <c r="B145" s="5" t="s">
        <v>29</v>
      </c>
      <c r="C145" s="5" t="s">
        <v>21</v>
      </c>
      <c r="D145" s="5" t="s">
        <v>14</v>
      </c>
      <c r="E145" s="7" t="s">
        <v>265</v>
      </c>
      <c r="F145" s="5">
        <v>100</v>
      </c>
      <c r="G145" s="9">
        <v>447.3</v>
      </c>
      <c r="H145" s="9">
        <v>447.3</v>
      </c>
      <c r="I145" s="9">
        <v>540.70000000000005</v>
      </c>
    </row>
    <row r="146" spans="1:9" ht="29.25" customHeight="1">
      <c r="A146" s="39" t="s">
        <v>199</v>
      </c>
      <c r="B146" s="5" t="s">
        <v>29</v>
      </c>
      <c r="C146" s="5" t="s">
        <v>21</v>
      </c>
      <c r="D146" s="5" t="s">
        <v>14</v>
      </c>
      <c r="E146" s="8" t="s">
        <v>198</v>
      </c>
      <c r="F146" s="5"/>
      <c r="G146" s="9">
        <f>G147</f>
        <v>300</v>
      </c>
      <c r="H146" s="9">
        <f t="shared" ref="H146:I146" si="50">H147</f>
        <v>0</v>
      </c>
      <c r="I146" s="9">
        <f t="shared" si="50"/>
        <v>0</v>
      </c>
    </row>
    <row r="147" spans="1:9" ht="33" customHeight="1">
      <c r="A147" s="41" t="s">
        <v>278</v>
      </c>
      <c r="B147" s="5" t="s">
        <v>29</v>
      </c>
      <c r="C147" s="5" t="s">
        <v>21</v>
      </c>
      <c r="D147" s="5" t="s">
        <v>14</v>
      </c>
      <c r="E147" s="8" t="s">
        <v>279</v>
      </c>
      <c r="F147" s="5"/>
      <c r="G147" s="9">
        <f>G148</f>
        <v>300</v>
      </c>
      <c r="H147" s="9">
        <v>0</v>
      </c>
      <c r="I147" s="9">
        <v>0</v>
      </c>
    </row>
    <row r="148" spans="1:9" ht="94.5" customHeight="1">
      <c r="A148" s="41" t="s">
        <v>125</v>
      </c>
      <c r="B148" s="5" t="s">
        <v>29</v>
      </c>
      <c r="C148" s="5" t="s">
        <v>21</v>
      </c>
      <c r="D148" s="5" t="s">
        <v>14</v>
      </c>
      <c r="E148" s="8" t="s">
        <v>279</v>
      </c>
      <c r="F148" s="5">
        <v>100</v>
      </c>
      <c r="G148" s="9">
        <v>300</v>
      </c>
      <c r="H148" s="9">
        <v>0</v>
      </c>
      <c r="I148" s="9">
        <v>0</v>
      </c>
    </row>
    <row r="149" spans="1:9" ht="31.5" customHeight="1">
      <c r="A149" s="53" t="s">
        <v>7</v>
      </c>
      <c r="B149" s="5" t="s">
        <v>29</v>
      </c>
      <c r="C149" s="5" t="s">
        <v>21</v>
      </c>
      <c r="D149" s="5" t="s">
        <v>18</v>
      </c>
      <c r="E149" s="8"/>
      <c r="F149" s="3"/>
      <c r="G149" s="9">
        <f>G150+G160+G170+G178</f>
        <v>15347.499</v>
      </c>
      <c r="H149" s="9">
        <f t="shared" ref="H149:I149" si="51">H150+H160+H170</f>
        <v>11668.4</v>
      </c>
      <c r="I149" s="9">
        <f t="shared" si="51"/>
        <v>11168.4</v>
      </c>
    </row>
    <row r="150" spans="1:9" ht="54.75" customHeight="1">
      <c r="A150" s="39" t="s">
        <v>211</v>
      </c>
      <c r="B150" s="5" t="s">
        <v>29</v>
      </c>
      <c r="C150" s="5" t="s">
        <v>21</v>
      </c>
      <c r="D150" s="5" t="s">
        <v>18</v>
      </c>
      <c r="E150" s="8" t="s">
        <v>210</v>
      </c>
      <c r="F150" s="3"/>
      <c r="G150" s="9">
        <f>G151+G156</f>
        <v>4196.1000000000004</v>
      </c>
      <c r="H150" s="9">
        <f t="shared" ref="H150:I150" si="52">H151+H156</f>
        <v>3957.9</v>
      </c>
      <c r="I150" s="9">
        <f t="shared" si="52"/>
        <v>3757.9</v>
      </c>
    </row>
    <row r="151" spans="1:9" ht="39.75" customHeight="1">
      <c r="A151" s="39" t="s">
        <v>58</v>
      </c>
      <c r="B151" s="5" t="s">
        <v>29</v>
      </c>
      <c r="C151" s="5" t="s">
        <v>21</v>
      </c>
      <c r="D151" s="5" t="s">
        <v>18</v>
      </c>
      <c r="E151" s="7" t="s">
        <v>101</v>
      </c>
      <c r="F151" s="5"/>
      <c r="G151" s="9">
        <f>G152</f>
        <v>3027.2</v>
      </c>
      <c r="H151" s="9">
        <f t="shared" ref="H151:I151" si="53">H152</f>
        <v>2789</v>
      </c>
      <c r="I151" s="9">
        <f t="shared" si="53"/>
        <v>2589</v>
      </c>
    </row>
    <row r="152" spans="1:9" ht="33.75" customHeight="1">
      <c r="A152" s="39" t="s">
        <v>59</v>
      </c>
      <c r="B152" s="5" t="s">
        <v>29</v>
      </c>
      <c r="C152" s="5" t="s">
        <v>21</v>
      </c>
      <c r="D152" s="5" t="s">
        <v>18</v>
      </c>
      <c r="E152" s="7" t="s">
        <v>102</v>
      </c>
      <c r="F152" s="5"/>
      <c r="G152" s="9">
        <f>G153+G154+G155</f>
        <v>3027.2</v>
      </c>
      <c r="H152" s="9">
        <f t="shared" ref="H152:I152" si="54">H153+H154+H155</f>
        <v>2789</v>
      </c>
      <c r="I152" s="9">
        <f t="shared" si="54"/>
        <v>2589</v>
      </c>
    </row>
    <row r="153" spans="1:9" ht="87" customHeight="1">
      <c r="A153" s="22" t="s">
        <v>68</v>
      </c>
      <c r="B153" s="5" t="s">
        <v>29</v>
      </c>
      <c r="C153" s="5" t="s">
        <v>21</v>
      </c>
      <c r="D153" s="5" t="s">
        <v>18</v>
      </c>
      <c r="E153" s="7" t="s">
        <v>102</v>
      </c>
      <c r="F153" s="5">
        <v>100</v>
      </c>
      <c r="G153" s="9">
        <v>2827.2</v>
      </c>
      <c r="H153" s="9">
        <v>2444</v>
      </c>
      <c r="I153" s="9">
        <v>2444</v>
      </c>
    </row>
    <row r="154" spans="1:9" ht="42" customHeight="1">
      <c r="A154" s="22" t="s">
        <v>100</v>
      </c>
      <c r="B154" s="5" t="s">
        <v>29</v>
      </c>
      <c r="C154" s="5" t="s">
        <v>21</v>
      </c>
      <c r="D154" s="5" t="s">
        <v>18</v>
      </c>
      <c r="E154" s="7" t="s">
        <v>102</v>
      </c>
      <c r="F154" s="5">
        <v>200</v>
      </c>
      <c r="G154" s="9">
        <v>200</v>
      </c>
      <c r="H154" s="9">
        <v>345</v>
      </c>
      <c r="I154" s="9">
        <v>145</v>
      </c>
    </row>
    <row r="155" spans="1:9" ht="25.5" customHeight="1">
      <c r="A155" s="41" t="s">
        <v>60</v>
      </c>
      <c r="B155" s="5" t="s">
        <v>29</v>
      </c>
      <c r="C155" s="5" t="s">
        <v>21</v>
      </c>
      <c r="D155" s="5" t="s">
        <v>18</v>
      </c>
      <c r="E155" s="7" t="s">
        <v>102</v>
      </c>
      <c r="F155" s="5">
        <v>850</v>
      </c>
      <c r="G155" s="9">
        <v>0</v>
      </c>
      <c r="H155" s="9">
        <v>0</v>
      </c>
      <c r="I155" s="9">
        <v>0</v>
      </c>
    </row>
    <row r="156" spans="1:9" ht="34.5" customHeight="1">
      <c r="A156" s="41" t="s">
        <v>202</v>
      </c>
      <c r="B156" s="5" t="s">
        <v>29</v>
      </c>
      <c r="C156" s="5" t="s">
        <v>21</v>
      </c>
      <c r="D156" s="5" t="s">
        <v>18</v>
      </c>
      <c r="E156" s="7" t="s">
        <v>201</v>
      </c>
      <c r="F156" s="5"/>
      <c r="G156" s="9">
        <f>G157</f>
        <v>1168.9000000000001</v>
      </c>
      <c r="H156" s="9">
        <f t="shared" ref="H156:I156" si="55">H157</f>
        <v>1168.9000000000001</v>
      </c>
      <c r="I156" s="9">
        <f t="shared" si="55"/>
        <v>1168.9000000000001</v>
      </c>
    </row>
    <row r="157" spans="1:9" ht="54.75" customHeight="1">
      <c r="A157" s="39" t="s">
        <v>86</v>
      </c>
      <c r="B157" s="5" t="s">
        <v>29</v>
      </c>
      <c r="C157" s="5" t="s">
        <v>21</v>
      </c>
      <c r="D157" s="5" t="s">
        <v>18</v>
      </c>
      <c r="E157" s="7" t="s">
        <v>121</v>
      </c>
      <c r="F157" s="5"/>
      <c r="G157" s="9">
        <f>G158+G159</f>
        <v>1168.9000000000001</v>
      </c>
      <c r="H157" s="9">
        <f t="shared" ref="H157:I157" si="56">H158+H159</f>
        <v>1168.9000000000001</v>
      </c>
      <c r="I157" s="9">
        <f t="shared" si="56"/>
        <v>1168.9000000000001</v>
      </c>
    </row>
    <row r="158" spans="1:9" ht="84.75" customHeight="1">
      <c r="A158" s="22" t="s">
        <v>68</v>
      </c>
      <c r="B158" s="5" t="s">
        <v>29</v>
      </c>
      <c r="C158" s="17" t="s">
        <v>21</v>
      </c>
      <c r="D158" s="17" t="s">
        <v>18</v>
      </c>
      <c r="E158" s="7" t="s">
        <v>121</v>
      </c>
      <c r="F158" s="17">
        <v>100</v>
      </c>
      <c r="G158" s="23">
        <v>968.9</v>
      </c>
      <c r="H158" s="23">
        <v>968.9</v>
      </c>
      <c r="I158" s="23">
        <v>968.9</v>
      </c>
    </row>
    <row r="159" spans="1:9" ht="33.75" customHeight="1">
      <c r="A159" s="22" t="s">
        <v>100</v>
      </c>
      <c r="B159" s="5" t="s">
        <v>29</v>
      </c>
      <c r="C159" s="17" t="s">
        <v>21</v>
      </c>
      <c r="D159" s="17" t="s">
        <v>18</v>
      </c>
      <c r="E159" s="7" t="s">
        <v>121</v>
      </c>
      <c r="F159" s="17">
        <v>200</v>
      </c>
      <c r="G159" s="23">
        <v>200</v>
      </c>
      <c r="H159" s="23">
        <v>200</v>
      </c>
      <c r="I159" s="23">
        <v>200</v>
      </c>
    </row>
    <row r="160" spans="1:9" ht="33.75" customHeight="1">
      <c r="A160" s="41" t="s">
        <v>209</v>
      </c>
      <c r="B160" s="5" t="s">
        <v>29</v>
      </c>
      <c r="C160" s="17" t="s">
        <v>21</v>
      </c>
      <c r="D160" s="17" t="s">
        <v>18</v>
      </c>
      <c r="E160" s="7" t="s">
        <v>208</v>
      </c>
      <c r="F160" s="17"/>
      <c r="G160" s="23">
        <f>G161+G165</f>
        <v>7228.0599999999995</v>
      </c>
      <c r="H160" s="23">
        <f t="shared" ref="H160:I160" si="57">H161+H165</f>
        <v>6548</v>
      </c>
      <c r="I160" s="23">
        <f t="shared" si="57"/>
        <v>6248</v>
      </c>
    </row>
    <row r="161" spans="1:9" ht="53.25" customHeight="1">
      <c r="A161" s="39" t="s">
        <v>75</v>
      </c>
      <c r="B161" s="7" t="s">
        <v>29</v>
      </c>
      <c r="C161" s="7" t="s">
        <v>21</v>
      </c>
      <c r="D161" s="17" t="s">
        <v>18</v>
      </c>
      <c r="E161" s="7" t="s">
        <v>99</v>
      </c>
      <c r="F161" s="3"/>
      <c r="G161" s="9">
        <f>G162</f>
        <v>1793.56</v>
      </c>
      <c r="H161" s="9">
        <f t="shared" ref="H161:I161" si="58">H162</f>
        <v>1845</v>
      </c>
      <c r="I161" s="9">
        <f t="shared" si="58"/>
        <v>1845</v>
      </c>
    </row>
    <row r="162" spans="1:9" ht="28.5" customHeight="1">
      <c r="A162" s="39" t="s">
        <v>61</v>
      </c>
      <c r="B162" s="5" t="s">
        <v>29</v>
      </c>
      <c r="C162" s="5" t="s">
        <v>21</v>
      </c>
      <c r="D162" s="17" t="s">
        <v>18</v>
      </c>
      <c r="E162" s="7" t="s">
        <v>111</v>
      </c>
      <c r="F162" s="3"/>
      <c r="G162" s="9">
        <f>G163+G164</f>
        <v>1793.56</v>
      </c>
      <c r="H162" s="9">
        <f t="shared" ref="H162:I162" si="59">H163+H164</f>
        <v>1845</v>
      </c>
      <c r="I162" s="9">
        <f t="shared" si="59"/>
        <v>1845</v>
      </c>
    </row>
    <row r="163" spans="1:9" ht="84.75" customHeight="1">
      <c r="A163" s="22" t="s">
        <v>68</v>
      </c>
      <c r="B163" s="5" t="s">
        <v>29</v>
      </c>
      <c r="C163" s="5" t="s">
        <v>21</v>
      </c>
      <c r="D163" s="17" t="s">
        <v>18</v>
      </c>
      <c r="E163" s="7" t="s">
        <v>111</v>
      </c>
      <c r="F163" s="3">
        <v>100</v>
      </c>
      <c r="G163" s="9">
        <v>1000</v>
      </c>
      <c r="H163" s="9">
        <v>950</v>
      </c>
      <c r="I163" s="9">
        <v>950</v>
      </c>
    </row>
    <row r="164" spans="1:9" ht="40.5" customHeight="1">
      <c r="A164" s="22" t="s">
        <v>100</v>
      </c>
      <c r="B164" s="5" t="s">
        <v>29</v>
      </c>
      <c r="C164" s="5" t="s">
        <v>21</v>
      </c>
      <c r="D164" s="17" t="s">
        <v>18</v>
      </c>
      <c r="E164" s="7" t="s">
        <v>111</v>
      </c>
      <c r="F164" s="3">
        <v>200</v>
      </c>
      <c r="G164" s="9">
        <v>793.56</v>
      </c>
      <c r="H164" s="9">
        <v>895</v>
      </c>
      <c r="I164" s="9">
        <v>895</v>
      </c>
    </row>
    <row r="165" spans="1:9" ht="51.75" customHeight="1">
      <c r="A165" s="41" t="s">
        <v>79</v>
      </c>
      <c r="B165" s="5" t="s">
        <v>29</v>
      </c>
      <c r="C165" s="5" t="s">
        <v>21</v>
      </c>
      <c r="D165" s="5" t="s">
        <v>18</v>
      </c>
      <c r="E165" s="7" t="s">
        <v>105</v>
      </c>
      <c r="F165" s="5"/>
      <c r="G165" s="9">
        <f>G166</f>
        <v>5434.5</v>
      </c>
      <c r="H165" s="9">
        <f t="shared" ref="H165:I165" si="60">H166</f>
        <v>4703</v>
      </c>
      <c r="I165" s="9">
        <f t="shared" si="60"/>
        <v>4403</v>
      </c>
    </row>
    <row r="166" spans="1:9" ht="93.75" customHeight="1">
      <c r="A166" s="40" t="s">
        <v>57</v>
      </c>
      <c r="B166" s="5" t="s">
        <v>29</v>
      </c>
      <c r="C166" s="5" t="s">
        <v>21</v>
      </c>
      <c r="D166" s="5" t="s">
        <v>18</v>
      </c>
      <c r="E166" s="7" t="s">
        <v>106</v>
      </c>
      <c r="F166" s="5"/>
      <c r="G166" s="9">
        <f>G167+G168+G169</f>
        <v>5434.5</v>
      </c>
      <c r="H166" s="9">
        <f t="shared" ref="H166:I166" si="61">H167+H168+H169</f>
        <v>4703</v>
      </c>
      <c r="I166" s="9">
        <f t="shared" si="61"/>
        <v>4403</v>
      </c>
    </row>
    <row r="167" spans="1:9" ht="85.5" customHeight="1">
      <c r="A167" s="22" t="s">
        <v>68</v>
      </c>
      <c r="B167" s="5" t="s">
        <v>29</v>
      </c>
      <c r="C167" s="5" t="s">
        <v>21</v>
      </c>
      <c r="D167" s="5" t="s">
        <v>18</v>
      </c>
      <c r="E167" s="7" t="s">
        <v>106</v>
      </c>
      <c r="F167" s="5">
        <v>100</v>
      </c>
      <c r="G167" s="9">
        <v>4884.5</v>
      </c>
      <c r="H167" s="9">
        <v>4193</v>
      </c>
      <c r="I167" s="9">
        <v>4193</v>
      </c>
    </row>
    <row r="168" spans="1:9" ht="42.75" customHeight="1">
      <c r="A168" s="22" t="s">
        <v>100</v>
      </c>
      <c r="B168" s="5" t="s">
        <v>29</v>
      </c>
      <c r="C168" s="5" t="s">
        <v>21</v>
      </c>
      <c r="D168" s="5" t="s">
        <v>18</v>
      </c>
      <c r="E168" s="7" t="s">
        <v>106</v>
      </c>
      <c r="F168" s="5">
        <v>200</v>
      </c>
      <c r="G168" s="9">
        <v>550</v>
      </c>
      <c r="H168" s="9">
        <v>510</v>
      </c>
      <c r="I168" s="9">
        <v>210</v>
      </c>
    </row>
    <row r="169" spans="1:9" ht="24" customHeight="1">
      <c r="A169" s="41" t="s">
        <v>60</v>
      </c>
      <c r="B169" s="5" t="s">
        <v>29</v>
      </c>
      <c r="C169" s="5" t="s">
        <v>21</v>
      </c>
      <c r="D169" s="5" t="s">
        <v>18</v>
      </c>
      <c r="E169" s="7" t="s">
        <v>106</v>
      </c>
      <c r="F169" s="5">
        <v>850</v>
      </c>
      <c r="G169" s="9">
        <v>0</v>
      </c>
      <c r="H169" s="9">
        <v>0</v>
      </c>
      <c r="I169" s="9">
        <v>0</v>
      </c>
    </row>
    <row r="170" spans="1:9" ht="24" customHeight="1">
      <c r="A170" s="41" t="s">
        <v>193</v>
      </c>
      <c r="B170" s="5" t="s">
        <v>29</v>
      </c>
      <c r="C170" s="5" t="s">
        <v>21</v>
      </c>
      <c r="D170" s="5" t="s">
        <v>18</v>
      </c>
      <c r="E170" s="7" t="s">
        <v>191</v>
      </c>
      <c r="F170" s="5"/>
      <c r="G170" s="9">
        <f>G171</f>
        <v>1173.9390000000001</v>
      </c>
      <c r="H170" s="9">
        <f t="shared" ref="H170:I170" si="62">H171</f>
        <v>1162.5</v>
      </c>
      <c r="I170" s="9">
        <f t="shared" si="62"/>
        <v>1162.5</v>
      </c>
    </row>
    <row r="171" spans="1:9" ht="24" customHeight="1">
      <c r="A171" s="41" t="s">
        <v>194</v>
      </c>
      <c r="B171" s="5" t="s">
        <v>29</v>
      </c>
      <c r="C171" s="5" t="s">
        <v>21</v>
      </c>
      <c r="D171" s="5" t="s">
        <v>18</v>
      </c>
      <c r="E171" s="7" t="s">
        <v>192</v>
      </c>
      <c r="F171" s="5"/>
      <c r="G171" s="9">
        <f>G172+G176+G174</f>
        <v>1173.9390000000001</v>
      </c>
      <c r="H171" s="9">
        <f t="shared" ref="H171:I171" si="63">H172+H176</f>
        <v>1162.5</v>
      </c>
      <c r="I171" s="9">
        <f t="shared" si="63"/>
        <v>1162.5</v>
      </c>
    </row>
    <row r="172" spans="1:9" ht="37.5" customHeight="1">
      <c r="A172" s="41" t="s">
        <v>150</v>
      </c>
      <c r="B172" s="5" t="s">
        <v>29</v>
      </c>
      <c r="C172" s="5" t="s">
        <v>21</v>
      </c>
      <c r="D172" s="5" t="s">
        <v>18</v>
      </c>
      <c r="E172" s="7" t="s">
        <v>151</v>
      </c>
      <c r="F172" s="3"/>
      <c r="G172" s="9">
        <f>G173</f>
        <v>1132.5</v>
      </c>
      <c r="H172" s="9">
        <f t="shared" ref="H172:I172" si="64">H173</f>
        <v>1132.5</v>
      </c>
      <c r="I172" s="9">
        <f t="shared" si="64"/>
        <v>1132.5</v>
      </c>
    </row>
    <row r="173" spans="1:9" ht="48.75" customHeight="1">
      <c r="A173" s="22" t="s">
        <v>100</v>
      </c>
      <c r="B173" s="5" t="s">
        <v>29</v>
      </c>
      <c r="C173" s="5" t="s">
        <v>21</v>
      </c>
      <c r="D173" s="5" t="s">
        <v>18</v>
      </c>
      <c r="E173" s="7" t="s">
        <v>151</v>
      </c>
      <c r="F173" s="3">
        <v>200</v>
      </c>
      <c r="G173" s="9">
        <v>1132.5</v>
      </c>
      <c r="H173" s="9">
        <v>1132.5</v>
      </c>
      <c r="I173" s="9">
        <v>1132.5</v>
      </c>
    </row>
    <row r="174" spans="1:9" ht="48.75" customHeight="1">
      <c r="A174" s="22" t="s">
        <v>292</v>
      </c>
      <c r="B174" s="5" t="s">
        <v>29</v>
      </c>
      <c r="C174" s="5" t="s">
        <v>21</v>
      </c>
      <c r="D174" s="5" t="s">
        <v>18</v>
      </c>
      <c r="E174" s="7" t="s">
        <v>151</v>
      </c>
      <c r="F174" s="3"/>
      <c r="G174" s="9">
        <v>11.439</v>
      </c>
      <c r="H174" s="9">
        <v>0</v>
      </c>
      <c r="I174" s="9">
        <v>0</v>
      </c>
    </row>
    <row r="175" spans="1:9" ht="48.75" customHeight="1">
      <c r="A175" s="22" t="s">
        <v>100</v>
      </c>
      <c r="B175" s="5" t="s">
        <v>29</v>
      </c>
      <c r="C175" s="5" t="s">
        <v>21</v>
      </c>
      <c r="D175" s="5" t="s">
        <v>18</v>
      </c>
      <c r="E175" s="7" t="s">
        <v>293</v>
      </c>
      <c r="F175" s="3">
        <v>200</v>
      </c>
      <c r="G175" s="9">
        <v>11.439</v>
      </c>
      <c r="H175" s="9">
        <v>0</v>
      </c>
      <c r="I175" s="9">
        <v>0</v>
      </c>
    </row>
    <row r="176" spans="1:9" ht="112.5" customHeight="1">
      <c r="A176" s="22" t="s">
        <v>244</v>
      </c>
      <c r="B176" s="5" t="s">
        <v>29</v>
      </c>
      <c r="C176" s="5" t="s">
        <v>21</v>
      </c>
      <c r="D176" s="5" t="s">
        <v>18</v>
      </c>
      <c r="E176" s="7" t="s">
        <v>291</v>
      </c>
      <c r="F176" s="5"/>
      <c r="G176" s="9">
        <f>G177</f>
        <v>30</v>
      </c>
      <c r="H176" s="9">
        <f t="shared" ref="H176:I176" si="65">H177</f>
        <v>30</v>
      </c>
      <c r="I176" s="9">
        <f t="shared" si="65"/>
        <v>30</v>
      </c>
    </row>
    <row r="177" spans="1:9" ht="33" customHeight="1">
      <c r="A177" s="39" t="s">
        <v>54</v>
      </c>
      <c r="B177" s="5" t="s">
        <v>29</v>
      </c>
      <c r="C177" s="5" t="s">
        <v>21</v>
      </c>
      <c r="D177" s="5" t="s">
        <v>18</v>
      </c>
      <c r="E177" s="7" t="s">
        <v>291</v>
      </c>
      <c r="F177" s="5">
        <v>300</v>
      </c>
      <c r="G177" s="9">
        <v>30</v>
      </c>
      <c r="H177" s="9">
        <v>30</v>
      </c>
      <c r="I177" s="9">
        <v>30</v>
      </c>
    </row>
    <row r="178" spans="1:9" ht="33" customHeight="1">
      <c r="A178" s="22" t="s">
        <v>206</v>
      </c>
      <c r="B178" s="5" t="s">
        <v>29</v>
      </c>
      <c r="C178" s="5" t="s">
        <v>21</v>
      </c>
      <c r="D178" s="5" t="s">
        <v>18</v>
      </c>
      <c r="E178" s="7" t="s">
        <v>205</v>
      </c>
      <c r="F178" s="5"/>
      <c r="G178" s="9">
        <f>G179</f>
        <v>2749.4</v>
      </c>
      <c r="H178" s="9">
        <v>0</v>
      </c>
      <c r="I178" s="9">
        <v>0</v>
      </c>
    </row>
    <row r="179" spans="1:9" ht="33" customHeight="1">
      <c r="A179" s="22" t="s">
        <v>221</v>
      </c>
      <c r="B179" s="5" t="s">
        <v>29</v>
      </c>
      <c r="C179" s="5" t="s">
        <v>21</v>
      </c>
      <c r="D179" s="5" t="s">
        <v>18</v>
      </c>
      <c r="E179" s="7" t="s">
        <v>220</v>
      </c>
      <c r="F179" s="5"/>
      <c r="G179" s="9">
        <f>G180</f>
        <v>2749.4</v>
      </c>
      <c r="H179" s="9">
        <v>0</v>
      </c>
      <c r="I179" s="9">
        <v>0</v>
      </c>
    </row>
    <row r="180" spans="1:9" ht="33" customHeight="1">
      <c r="A180" s="22" t="s">
        <v>263</v>
      </c>
      <c r="B180" s="5" t="s">
        <v>29</v>
      </c>
      <c r="C180" s="5" t="s">
        <v>21</v>
      </c>
      <c r="D180" s="5" t="s">
        <v>18</v>
      </c>
      <c r="E180" s="7" t="s">
        <v>264</v>
      </c>
      <c r="F180" s="5"/>
      <c r="G180" s="9">
        <f>G181</f>
        <v>2749.4</v>
      </c>
      <c r="H180" s="9">
        <v>0</v>
      </c>
      <c r="I180" s="9">
        <v>0</v>
      </c>
    </row>
    <row r="181" spans="1:9" ht="33" customHeight="1">
      <c r="A181" s="22" t="s">
        <v>100</v>
      </c>
      <c r="B181" s="5" t="s">
        <v>29</v>
      </c>
      <c r="C181" s="5" t="s">
        <v>21</v>
      </c>
      <c r="D181" s="5" t="s">
        <v>18</v>
      </c>
      <c r="E181" s="7" t="s">
        <v>264</v>
      </c>
      <c r="F181" s="5">
        <v>200</v>
      </c>
      <c r="G181" s="9">
        <v>2749.4</v>
      </c>
      <c r="H181" s="9">
        <v>0</v>
      </c>
      <c r="I181" s="9">
        <v>0</v>
      </c>
    </row>
    <row r="182" spans="1:9" ht="26.25" customHeight="1">
      <c r="A182" s="22" t="s">
        <v>35</v>
      </c>
      <c r="B182" s="5" t="s">
        <v>29</v>
      </c>
      <c r="C182" s="5">
        <v>10</v>
      </c>
      <c r="D182" s="5"/>
      <c r="E182" s="7"/>
      <c r="F182" s="5"/>
      <c r="G182" s="9">
        <f>G190+G183</f>
        <v>18568.3</v>
      </c>
      <c r="H182" s="9">
        <f t="shared" ref="H182:I182" si="66">H190+H183</f>
        <v>18325.599999999999</v>
      </c>
      <c r="I182" s="9">
        <f t="shared" si="66"/>
        <v>18325.599999999999</v>
      </c>
    </row>
    <row r="183" spans="1:9" ht="26.25" customHeight="1">
      <c r="A183" s="39" t="s">
        <v>39</v>
      </c>
      <c r="B183" s="5" t="s">
        <v>29</v>
      </c>
      <c r="C183" s="5">
        <v>10</v>
      </c>
      <c r="D183" s="5" t="s">
        <v>15</v>
      </c>
      <c r="E183" s="7"/>
      <c r="F183" s="5"/>
      <c r="G183" s="9">
        <f>G184</f>
        <v>950.3</v>
      </c>
      <c r="H183" s="9">
        <f t="shared" ref="H183:I183" si="67">H184</f>
        <v>782.6</v>
      </c>
      <c r="I183" s="9">
        <f t="shared" si="67"/>
        <v>782.6</v>
      </c>
    </row>
    <row r="184" spans="1:9" ht="50.25" customHeight="1">
      <c r="A184" s="39" t="s">
        <v>197</v>
      </c>
      <c r="B184" s="5" t="s">
        <v>29</v>
      </c>
      <c r="C184" s="5">
        <v>10</v>
      </c>
      <c r="D184" s="5" t="s">
        <v>15</v>
      </c>
      <c r="E184" s="7" t="s">
        <v>196</v>
      </c>
      <c r="F184" s="5"/>
      <c r="G184" s="9">
        <f>G185</f>
        <v>950.3</v>
      </c>
      <c r="H184" s="9">
        <f t="shared" ref="H184:I184" si="68">H185</f>
        <v>782.6</v>
      </c>
      <c r="I184" s="9">
        <f t="shared" si="68"/>
        <v>782.6</v>
      </c>
    </row>
    <row r="185" spans="1:9" ht="87" customHeight="1">
      <c r="A185" s="39" t="s">
        <v>248</v>
      </c>
      <c r="B185" s="5" t="s">
        <v>29</v>
      </c>
      <c r="C185" s="5">
        <v>10</v>
      </c>
      <c r="D185" s="5" t="s">
        <v>15</v>
      </c>
      <c r="E185" s="7" t="s">
        <v>247</v>
      </c>
      <c r="F185" s="5"/>
      <c r="G185" s="9">
        <f>G186+G188</f>
        <v>950.3</v>
      </c>
      <c r="H185" s="9">
        <f t="shared" ref="H185:I185" si="69">H186+H188</f>
        <v>782.6</v>
      </c>
      <c r="I185" s="9">
        <f t="shared" si="69"/>
        <v>782.6</v>
      </c>
    </row>
    <row r="186" spans="1:9" ht="35.25" customHeight="1">
      <c r="A186" s="22" t="s">
        <v>195</v>
      </c>
      <c r="B186" s="5" t="s">
        <v>29</v>
      </c>
      <c r="C186" s="5">
        <v>10</v>
      </c>
      <c r="D186" s="5" t="s">
        <v>15</v>
      </c>
      <c r="E186" s="7" t="s">
        <v>245</v>
      </c>
      <c r="F186" s="5"/>
      <c r="G186" s="9">
        <f>G187</f>
        <v>261</v>
      </c>
      <c r="H186" s="9">
        <f t="shared" ref="H186:I186" si="70">H187</f>
        <v>261</v>
      </c>
      <c r="I186" s="9">
        <f t="shared" si="70"/>
        <v>261</v>
      </c>
    </row>
    <row r="187" spans="1:9" ht="34.5" customHeight="1">
      <c r="A187" s="39" t="s">
        <v>54</v>
      </c>
      <c r="B187" s="5" t="s">
        <v>29</v>
      </c>
      <c r="C187" s="5">
        <v>10</v>
      </c>
      <c r="D187" s="5" t="s">
        <v>15</v>
      </c>
      <c r="E187" s="7" t="s">
        <v>245</v>
      </c>
      <c r="F187" s="5">
        <v>300</v>
      </c>
      <c r="G187" s="9">
        <v>261</v>
      </c>
      <c r="H187" s="9">
        <v>261</v>
      </c>
      <c r="I187" s="9">
        <v>261</v>
      </c>
    </row>
    <row r="188" spans="1:9" ht="34.5" customHeight="1">
      <c r="A188" s="39" t="s">
        <v>246</v>
      </c>
      <c r="B188" s="5" t="s">
        <v>29</v>
      </c>
      <c r="C188" s="5">
        <v>10</v>
      </c>
      <c r="D188" s="5" t="s">
        <v>15</v>
      </c>
      <c r="E188" s="7" t="s">
        <v>245</v>
      </c>
      <c r="F188" s="5"/>
      <c r="G188" s="9">
        <f>G189</f>
        <v>689.3</v>
      </c>
      <c r="H188" s="9">
        <f t="shared" ref="H188:I188" si="71">H189</f>
        <v>521.6</v>
      </c>
      <c r="I188" s="9">
        <f t="shared" si="71"/>
        <v>521.6</v>
      </c>
    </row>
    <row r="189" spans="1:9" ht="34.5" customHeight="1">
      <c r="A189" s="39" t="s">
        <v>54</v>
      </c>
      <c r="B189" s="5" t="s">
        <v>29</v>
      </c>
      <c r="C189" s="5">
        <v>10</v>
      </c>
      <c r="D189" s="5" t="s">
        <v>15</v>
      </c>
      <c r="E189" s="7" t="s">
        <v>245</v>
      </c>
      <c r="F189" s="5">
        <v>300</v>
      </c>
      <c r="G189" s="9">
        <v>689.3</v>
      </c>
      <c r="H189" s="9">
        <v>521.6</v>
      </c>
      <c r="I189" s="9">
        <v>521.6</v>
      </c>
    </row>
    <row r="190" spans="1:9" ht="23.25" customHeight="1">
      <c r="A190" s="39" t="s">
        <v>11</v>
      </c>
      <c r="B190" s="5" t="s">
        <v>29</v>
      </c>
      <c r="C190" s="5">
        <v>10</v>
      </c>
      <c r="D190" s="5" t="s">
        <v>16</v>
      </c>
      <c r="E190" s="8"/>
      <c r="F190" s="5"/>
      <c r="G190" s="9">
        <f>G195+G197+G193</f>
        <v>17618</v>
      </c>
      <c r="H190" s="9">
        <f t="shared" ref="H190:I190" si="72">H195+H197</f>
        <v>17543</v>
      </c>
      <c r="I190" s="9">
        <f t="shared" si="72"/>
        <v>17543</v>
      </c>
    </row>
    <row r="191" spans="1:9" ht="23.25" customHeight="1">
      <c r="A191" s="39" t="s">
        <v>193</v>
      </c>
      <c r="B191" s="5" t="s">
        <v>29</v>
      </c>
      <c r="C191" s="5">
        <v>10</v>
      </c>
      <c r="D191" s="5" t="s">
        <v>16</v>
      </c>
      <c r="E191" s="8" t="s">
        <v>191</v>
      </c>
      <c r="F191" s="5"/>
      <c r="G191" s="9">
        <f t="shared" ref="G191:I191" si="73">G192</f>
        <v>17618</v>
      </c>
      <c r="H191" s="9">
        <f t="shared" si="73"/>
        <v>17543</v>
      </c>
      <c r="I191" s="9">
        <f t="shared" si="73"/>
        <v>17543</v>
      </c>
    </row>
    <row r="192" spans="1:9" ht="23.25" customHeight="1">
      <c r="A192" s="39" t="s">
        <v>199</v>
      </c>
      <c r="B192" s="5" t="s">
        <v>29</v>
      </c>
      <c r="C192" s="5">
        <v>10</v>
      </c>
      <c r="D192" s="5" t="s">
        <v>16</v>
      </c>
      <c r="E192" s="8" t="s">
        <v>198</v>
      </c>
      <c r="F192" s="5"/>
      <c r="G192" s="9">
        <f>G195+G197+G193</f>
        <v>17618</v>
      </c>
      <c r="H192" s="9">
        <f t="shared" ref="H192:I192" si="74">H195+H197</f>
        <v>17543</v>
      </c>
      <c r="I192" s="9">
        <f t="shared" si="74"/>
        <v>17543</v>
      </c>
    </row>
    <row r="193" spans="1:9" ht="129" customHeight="1">
      <c r="A193" s="63" t="s">
        <v>294</v>
      </c>
      <c r="B193" s="5" t="s">
        <v>29</v>
      </c>
      <c r="C193" s="5">
        <v>10</v>
      </c>
      <c r="D193" s="5" t="s">
        <v>16</v>
      </c>
      <c r="E193" s="7" t="s">
        <v>295</v>
      </c>
      <c r="F193" s="3"/>
      <c r="G193" s="9">
        <f>G194</f>
        <v>75</v>
      </c>
      <c r="H193" s="9">
        <v>0</v>
      </c>
      <c r="I193" s="9">
        <v>0</v>
      </c>
    </row>
    <row r="194" spans="1:9" ht="37.5" customHeight="1">
      <c r="A194" s="63" t="s">
        <v>54</v>
      </c>
      <c r="B194" s="5" t="s">
        <v>29</v>
      </c>
      <c r="C194" s="5">
        <v>10</v>
      </c>
      <c r="D194" s="5" t="s">
        <v>16</v>
      </c>
      <c r="E194" s="7" t="s">
        <v>295</v>
      </c>
      <c r="F194" s="3">
        <v>300</v>
      </c>
      <c r="G194" s="9">
        <v>75</v>
      </c>
      <c r="H194" s="9">
        <v>0</v>
      </c>
      <c r="I194" s="9">
        <v>0</v>
      </c>
    </row>
    <row r="195" spans="1:9" ht="87.75" customHeight="1">
      <c r="A195" s="39" t="s">
        <v>71</v>
      </c>
      <c r="B195" s="5" t="s">
        <v>29</v>
      </c>
      <c r="C195" s="5">
        <v>10</v>
      </c>
      <c r="D195" s="5" t="s">
        <v>16</v>
      </c>
      <c r="E195" s="7" t="s">
        <v>112</v>
      </c>
      <c r="F195" s="5"/>
      <c r="G195" s="9">
        <f>G196</f>
        <v>1259</v>
      </c>
      <c r="H195" s="9">
        <f t="shared" ref="H195:I195" si="75">H196</f>
        <v>1259</v>
      </c>
      <c r="I195" s="9">
        <f t="shared" si="75"/>
        <v>1259</v>
      </c>
    </row>
    <row r="196" spans="1:9" ht="30" customHeight="1">
      <c r="A196" s="39" t="s">
        <v>54</v>
      </c>
      <c r="B196" s="5" t="s">
        <v>29</v>
      </c>
      <c r="C196" s="5">
        <v>10</v>
      </c>
      <c r="D196" s="5" t="s">
        <v>16</v>
      </c>
      <c r="E196" s="7" t="s">
        <v>112</v>
      </c>
      <c r="F196" s="3">
        <v>300</v>
      </c>
      <c r="G196" s="9">
        <v>1259</v>
      </c>
      <c r="H196" s="9">
        <v>1259</v>
      </c>
      <c r="I196" s="9">
        <v>1259</v>
      </c>
    </row>
    <row r="197" spans="1:9" ht="61.5" customHeight="1">
      <c r="A197" s="54" t="s">
        <v>74</v>
      </c>
      <c r="B197" s="5" t="s">
        <v>29</v>
      </c>
      <c r="C197" s="12" t="s">
        <v>51</v>
      </c>
      <c r="D197" s="12" t="s">
        <v>16</v>
      </c>
      <c r="E197" s="20" t="s">
        <v>123</v>
      </c>
      <c r="F197" s="12"/>
      <c r="G197" s="14">
        <f>G198</f>
        <v>16284</v>
      </c>
      <c r="H197" s="14">
        <f t="shared" ref="H197:I197" si="76">H198</f>
        <v>16284</v>
      </c>
      <c r="I197" s="14">
        <f t="shared" si="76"/>
        <v>16284</v>
      </c>
    </row>
    <row r="198" spans="1:9" ht="39.75" customHeight="1">
      <c r="A198" s="54" t="s">
        <v>54</v>
      </c>
      <c r="B198" s="5" t="s">
        <v>29</v>
      </c>
      <c r="C198" s="12" t="s">
        <v>51</v>
      </c>
      <c r="D198" s="12" t="s">
        <v>16</v>
      </c>
      <c r="E198" s="20" t="s">
        <v>123</v>
      </c>
      <c r="F198" s="12">
        <v>300</v>
      </c>
      <c r="G198" s="14">
        <v>16284</v>
      </c>
      <c r="H198" s="14">
        <v>16284</v>
      </c>
      <c r="I198" s="14">
        <v>16284</v>
      </c>
    </row>
    <row r="199" spans="1:9" ht="48.75" customHeight="1">
      <c r="A199" s="39" t="s">
        <v>50</v>
      </c>
      <c r="B199" s="5" t="s">
        <v>30</v>
      </c>
      <c r="C199" s="5"/>
      <c r="D199" s="5"/>
      <c r="E199" s="7"/>
      <c r="F199" s="3"/>
      <c r="G199" s="9">
        <f>G200+G221+G227+G233+G243+G254+G267+G273</f>
        <v>39041</v>
      </c>
      <c r="H199" s="9">
        <f>H200+H221+H227+H233+H243+H254+H267+H273</f>
        <v>23665.8</v>
      </c>
      <c r="I199" s="9">
        <f>I200+I221+I227+I233+I243+I254+I267+I273</f>
        <v>24127.5</v>
      </c>
    </row>
    <row r="200" spans="1:9" ht="19.5" customHeight="1">
      <c r="A200" s="39" t="s">
        <v>31</v>
      </c>
      <c r="B200" s="5" t="s">
        <v>30</v>
      </c>
      <c r="C200" s="5" t="s">
        <v>13</v>
      </c>
      <c r="D200" s="5"/>
      <c r="E200" s="8"/>
      <c r="F200" s="3"/>
      <c r="G200" s="9">
        <f>G201+G208+G213</f>
        <v>16418.5</v>
      </c>
      <c r="H200" s="9">
        <f t="shared" ref="H200:I200" si="77">H201+H208+H213</f>
        <v>12537.1</v>
      </c>
      <c r="I200" s="9">
        <f t="shared" si="77"/>
        <v>12835.6</v>
      </c>
    </row>
    <row r="201" spans="1:9" ht="25.5" customHeight="1">
      <c r="A201" s="39" t="s">
        <v>3</v>
      </c>
      <c r="B201" s="5" t="s">
        <v>30</v>
      </c>
      <c r="C201" s="5" t="s">
        <v>13</v>
      </c>
      <c r="D201" s="5" t="s">
        <v>17</v>
      </c>
      <c r="E201" s="8"/>
      <c r="F201" s="3"/>
      <c r="G201" s="9">
        <f>G202</f>
        <v>9303.9</v>
      </c>
      <c r="H201" s="9">
        <f t="shared" ref="H201:I201" si="78">H202</f>
        <v>7905.1</v>
      </c>
      <c r="I201" s="9">
        <f t="shared" si="78"/>
        <v>7803.6</v>
      </c>
    </row>
    <row r="202" spans="1:9" ht="50.25" customHeight="1">
      <c r="A202" s="39" t="s">
        <v>211</v>
      </c>
      <c r="B202" s="5" t="s">
        <v>30</v>
      </c>
      <c r="C202" s="5" t="s">
        <v>13</v>
      </c>
      <c r="D202" s="5" t="s">
        <v>17</v>
      </c>
      <c r="E202" s="8" t="s">
        <v>210</v>
      </c>
      <c r="F202" s="3"/>
      <c r="G202" s="9">
        <f>G203</f>
        <v>9303.9</v>
      </c>
      <c r="H202" s="9">
        <f t="shared" ref="H202:I202" si="79">H203</f>
        <v>7905.1</v>
      </c>
      <c r="I202" s="9">
        <f t="shared" si="79"/>
        <v>7803.6</v>
      </c>
    </row>
    <row r="203" spans="1:9" ht="41.25" customHeight="1">
      <c r="A203" s="39" t="s">
        <v>58</v>
      </c>
      <c r="B203" s="5" t="s">
        <v>30</v>
      </c>
      <c r="C203" s="5" t="s">
        <v>13</v>
      </c>
      <c r="D203" s="5" t="s">
        <v>17</v>
      </c>
      <c r="E203" s="7" t="s">
        <v>101</v>
      </c>
      <c r="F203" s="3"/>
      <c r="G203" s="9">
        <f>G204</f>
        <v>9303.9</v>
      </c>
      <c r="H203" s="9">
        <f t="shared" ref="H203:I203" si="80">H204</f>
        <v>7905.1</v>
      </c>
      <c r="I203" s="9">
        <f t="shared" si="80"/>
        <v>7803.6</v>
      </c>
    </row>
    <row r="204" spans="1:9" ht="36" customHeight="1">
      <c r="A204" s="39" t="s">
        <v>59</v>
      </c>
      <c r="B204" s="5" t="s">
        <v>30</v>
      </c>
      <c r="C204" s="5" t="s">
        <v>13</v>
      </c>
      <c r="D204" s="5" t="s">
        <v>17</v>
      </c>
      <c r="E204" s="7" t="s">
        <v>102</v>
      </c>
      <c r="F204" s="3"/>
      <c r="G204" s="9">
        <f>G205+G206+G207</f>
        <v>9303.9</v>
      </c>
      <c r="H204" s="9">
        <f t="shared" ref="H204:I204" si="81">H205+H206+H207</f>
        <v>7905.1</v>
      </c>
      <c r="I204" s="9">
        <f t="shared" si="81"/>
        <v>7803.6</v>
      </c>
    </row>
    <row r="205" spans="1:9" ht="86.25" customHeight="1">
      <c r="A205" s="22" t="s">
        <v>68</v>
      </c>
      <c r="B205" s="5" t="s">
        <v>30</v>
      </c>
      <c r="C205" s="5" t="s">
        <v>13</v>
      </c>
      <c r="D205" s="5" t="s">
        <v>17</v>
      </c>
      <c r="E205" s="7" t="s">
        <v>102</v>
      </c>
      <c r="F205" s="3">
        <v>100</v>
      </c>
      <c r="G205" s="9">
        <v>7553.9</v>
      </c>
      <c r="H205" s="9">
        <v>6348.6</v>
      </c>
      <c r="I205" s="9">
        <v>6348.6</v>
      </c>
    </row>
    <row r="206" spans="1:9" ht="38.25" customHeight="1">
      <c r="A206" s="22" t="s">
        <v>100</v>
      </c>
      <c r="B206" s="5" t="s">
        <v>30</v>
      </c>
      <c r="C206" s="5" t="s">
        <v>13</v>
      </c>
      <c r="D206" s="5" t="s">
        <v>17</v>
      </c>
      <c r="E206" s="7" t="s">
        <v>102</v>
      </c>
      <c r="F206" s="3">
        <v>200</v>
      </c>
      <c r="G206" s="9">
        <v>1750</v>
      </c>
      <c r="H206" s="9">
        <v>1556.5</v>
      </c>
      <c r="I206" s="9">
        <v>1455</v>
      </c>
    </row>
    <row r="207" spans="1:9" ht="19.5" customHeight="1">
      <c r="A207" s="41" t="s">
        <v>60</v>
      </c>
      <c r="B207" s="5" t="s">
        <v>30</v>
      </c>
      <c r="C207" s="5" t="s">
        <v>13</v>
      </c>
      <c r="D207" s="5" t="s">
        <v>17</v>
      </c>
      <c r="E207" s="7" t="s">
        <v>102</v>
      </c>
      <c r="F207" s="3">
        <v>850</v>
      </c>
      <c r="G207" s="9">
        <v>0</v>
      </c>
      <c r="H207" s="9">
        <v>0</v>
      </c>
      <c r="I207" s="9">
        <v>0</v>
      </c>
    </row>
    <row r="208" spans="1:9" ht="25.5" customHeight="1">
      <c r="A208" s="41" t="s">
        <v>126</v>
      </c>
      <c r="B208" s="5" t="s">
        <v>30</v>
      </c>
      <c r="C208" s="5" t="s">
        <v>13</v>
      </c>
      <c r="D208" s="5">
        <v>11</v>
      </c>
      <c r="E208" s="7"/>
      <c r="F208" s="3"/>
      <c r="G208" s="9">
        <f>G211</f>
        <v>1834.6</v>
      </c>
      <c r="H208" s="9">
        <f>H211</f>
        <v>600</v>
      </c>
      <c r="I208" s="9">
        <f>I211</f>
        <v>1000</v>
      </c>
    </row>
    <row r="209" spans="1:9" ht="36" customHeight="1">
      <c r="A209" s="41" t="s">
        <v>206</v>
      </c>
      <c r="B209" s="5" t="s">
        <v>30</v>
      </c>
      <c r="C209" s="5" t="s">
        <v>13</v>
      </c>
      <c r="D209" s="5">
        <v>11</v>
      </c>
      <c r="E209" s="7" t="s">
        <v>205</v>
      </c>
      <c r="F209" s="3"/>
      <c r="G209" s="9">
        <f>G211</f>
        <v>1834.6</v>
      </c>
      <c r="H209" s="9">
        <f t="shared" ref="H209:I209" si="82">H211</f>
        <v>600</v>
      </c>
      <c r="I209" s="9">
        <f t="shared" si="82"/>
        <v>1000</v>
      </c>
    </row>
    <row r="210" spans="1:9" ht="25.5" customHeight="1">
      <c r="A210" s="41" t="s">
        <v>126</v>
      </c>
      <c r="B210" s="5" t="s">
        <v>30</v>
      </c>
      <c r="C210" s="5" t="s">
        <v>13</v>
      </c>
      <c r="D210" s="5">
        <v>11</v>
      </c>
      <c r="E210" s="7" t="s">
        <v>207</v>
      </c>
      <c r="F210" s="3"/>
      <c r="G210" s="9">
        <f>G211</f>
        <v>1834.6</v>
      </c>
      <c r="H210" s="9">
        <f t="shared" ref="H210:I210" si="83">H211</f>
        <v>600</v>
      </c>
      <c r="I210" s="9">
        <f t="shared" si="83"/>
        <v>1000</v>
      </c>
    </row>
    <row r="211" spans="1:9" ht="22.5" customHeight="1">
      <c r="A211" s="41" t="s">
        <v>127</v>
      </c>
      <c r="B211" s="5" t="s">
        <v>30</v>
      </c>
      <c r="C211" s="5" t="s">
        <v>13</v>
      </c>
      <c r="D211" s="5">
        <v>11</v>
      </c>
      <c r="E211" s="7" t="s">
        <v>129</v>
      </c>
      <c r="F211" s="3"/>
      <c r="G211" s="9">
        <f>G212</f>
        <v>1834.6</v>
      </c>
      <c r="H211" s="9">
        <f t="shared" ref="H211:I211" si="84">H212</f>
        <v>600</v>
      </c>
      <c r="I211" s="9">
        <f t="shared" si="84"/>
        <v>1000</v>
      </c>
    </row>
    <row r="212" spans="1:9" ht="21.75" customHeight="1">
      <c r="A212" s="41" t="s">
        <v>128</v>
      </c>
      <c r="B212" s="5" t="s">
        <v>30</v>
      </c>
      <c r="C212" s="5" t="s">
        <v>13</v>
      </c>
      <c r="D212" s="5">
        <v>11</v>
      </c>
      <c r="E212" s="7" t="s">
        <v>129</v>
      </c>
      <c r="F212" s="3">
        <v>870</v>
      </c>
      <c r="G212" s="9">
        <v>1834.6</v>
      </c>
      <c r="H212" s="9">
        <v>600</v>
      </c>
      <c r="I212" s="9">
        <v>1000</v>
      </c>
    </row>
    <row r="213" spans="1:9" ht="31.5" customHeight="1">
      <c r="A213" s="41" t="s">
        <v>4</v>
      </c>
      <c r="B213" s="5" t="s">
        <v>30</v>
      </c>
      <c r="C213" s="5" t="s">
        <v>13</v>
      </c>
      <c r="D213" s="5">
        <v>13</v>
      </c>
      <c r="E213" s="7"/>
      <c r="F213" s="3"/>
      <c r="G213" s="9">
        <f>G214</f>
        <v>5280</v>
      </c>
      <c r="H213" s="9">
        <f t="shared" ref="H213:I213" si="85">H216</f>
        <v>4032</v>
      </c>
      <c r="I213" s="9">
        <f t="shared" si="85"/>
        <v>4032</v>
      </c>
    </row>
    <row r="214" spans="1:9" ht="31.5" customHeight="1">
      <c r="A214" s="41" t="s">
        <v>209</v>
      </c>
      <c r="B214" s="5" t="s">
        <v>30</v>
      </c>
      <c r="C214" s="5" t="s">
        <v>13</v>
      </c>
      <c r="D214" s="5">
        <v>13</v>
      </c>
      <c r="E214" s="7" t="s">
        <v>208</v>
      </c>
      <c r="F214" s="3"/>
      <c r="G214" s="9">
        <f>G215</f>
        <v>5280</v>
      </c>
      <c r="H214" s="9">
        <f t="shared" ref="H214:I215" si="86">H215</f>
        <v>4032</v>
      </c>
      <c r="I214" s="9">
        <f t="shared" si="86"/>
        <v>4032</v>
      </c>
    </row>
    <row r="215" spans="1:9" ht="31.5" customHeight="1">
      <c r="A215" s="41" t="s">
        <v>79</v>
      </c>
      <c r="B215" s="5" t="s">
        <v>30</v>
      </c>
      <c r="C215" s="5" t="s">
        <v>13</v>
      </c>
      <c r="D215" s="5">
        <v>13</v>
      </c>
      <c r="E215" s="7" t="s">
        <v>105</v>
      </c>
      <c r="F215" s="3"/>
      <c r="G215" s="9">
        <f>G216+G219</f>
        <v>5280</v>
      </c>
      <c r="H215" s="9">
        <f t="shared" si="86"/>
        <v>4032</v>
      </c>
      <c r="I215" s="9">
        <f t="shared" si="86"/>
        <v>4032</v>
      </c>
    </row>
    <row r="216" spans="1:9" ht="94.5" customHeight="1">
      <c r="A216" s="41" t="s">
        <v>57</v>
      </c>
      <c r="B216" s="5" t="s">
        <v>30</v>
      </c>
      <c r="C216" s="5" t="s">
        <v>13</v>
      </c>
      <c r="D216" s="5">
        <v>13</v>
      </c>
      <c r="E216" s="7" t="s">
        <v>106</v>
      </c>
      <c r="F216" s="3"/>
      <c r="G216" s="9">
        <f>G217+G218</f>
        <v>4780</v>
      </c>
      <c r="H216" s="9">
        <f t="shared" ref="H216:I216" si="87">H217+H218</f>
        <v>4032</v>
      </c>
      <c r="I216" s="9">
        <f t="shared" si="87"/>
        <v>4032</v>
      </c>
    </row>
    <row r="217" spans="1:9" ht="81" customHeight="1">
      <c r="A217" s="41" t="s">
        <v>125</v>
      </c>
      <c r="B217" s="5" t="s">
        <v>30</v>
      </c>
      <c r="C217" s="5" t="s">
        <v>13</v>
      </c>
      <c r="D217" s="5">
        <v>13</v>
      </c>
      <c r="E217" s="7" t="s">
        <v>106</v>
      </c>
      <c r="F217" s="3">
        <v>100</v>
      </c>
      <c r="G217" s="9">
        <v>4660</v>
      </c>
      <c r="H217" s="9">
        <v>3912</v>
      </c>
      <c r="I217" s="9">
        <v>3912</v>
      </c>
    </row>
    <row r="218" spans="1:9" ht="41.25" customHeight="1">
      <c r="A218" s="22" t="s">
        <v>100</v>
      </c>
      <c r="B218" s="5" t="s">
        <v>30</v>
      </c>
      <c r="C218" s="5" t="s">
        <v>13</v>
      </c>
      <c r="D218" s="5">
        <v>13</v>
      </c>
      <c r="E218" s="7" t="s">
        <v>106</v>
      </c>
      <c r="F218" s="3">
        <v>200</v>
      </c>
      <c r="G218" s="9">
        <v>120</v>
      </c>
      <c r="H218" s="9">
        <v>120</v>
      </c>
      <c r="I218" s="9">
        <v>120</v>
      </c>
    </row>
    <row r="219" spans="1:9" ht="47.25">
      <c r="A219" s="41" t="s">
        <v>259</v>
      </c>
      <c r="B219" s="5" t="s">
        <v>30</v>
      </c>
      <c r="C219" s="5" t="s">
        <v>13</v>
      </c>
      <c r="D219" s="5">
        <v>13</v>
      </c>
      <c r="E219" s="7" t="s">
        <v>260</v>
      </c>
      <c r="F219" s="5"/>
      <c r="G219" s="9">
        <f>G220</f>
        <v>500</v>
      </c>
      <c r="H219" s="9">
        <v>0</v>
      </c>
      <c r="I219" s="9">
        <v>0</v>
      </c>
    </row>
    <row r="220" spans="1:9" ht="78.75">
      <c r="A220" s="22" t="s">
        <v>68</v>
      </c>
      <c r="B220" s="5" t="s">
        <v>30</v>
      </c>
      <c r="C220" s="5" t="s">
        <v>13</v>
      </c>
      <c r="D220" s="5">
        <v>13</v>
      </c>
      <c r="E220" s="7" t="s">
        <v>260</v>
      </c>
      <c r="F220" s="5">
        <v>100</v>
      </c>
      <c r="G220" s="9">
        <v>500</v>
      </c>
      <c r="H220" s="9">
        <v>0</v>
      </c>
      <c r="I220" s="9">
        <v>0</v>
      </c>
    </row>
    <row r="221" spans="1:9" ht="27.75" customHeight="1">
      <c r="A221" s="39" t="s">
        <v>44</v>
      </c>
      <c r="B221" s="5" t="s">
        <v>30</v>
      </c>
      <c r="C221" s="5" t="s">
        <v>14</v>
      </c>
      <c r="D221" s="5"/>
      <c r="E221" s="8"/>
      <c r="F221" s="3"/>
      <c r="G221" s="9">
        <f>G222</f>
        <v>1196.9000000000001</v>
      </c>
      <c r="H221" s="9">
        <f t="shared" ref="H221:I225" si="88">H222</f>
        <v>1321.1</v>
      </c>
      <c r="I221" s="9">
        <f t="shared" si="88"/>
        <v>1447.3</v>
      </c>
    </row>
    <row r="222" spans="1:9" ht="27.75" customHeight="1">
      <c r="A222" s="39" t="s">
        <v>40</v>
      </c>
      <c r="B222" s="5" t="s">
        <v>30</v>
      </c>
      <c r="C222" s="5" t="s">
        <v>14</v>
      </c>
      <c r="D222" s="5" t="s">
        <v>15</v>
      </c>
      <c r="E222" s="8"/>
      <c r="F222" s="3"/>
      <c r="G222" s="9">
        <f>G223</f>
        <v>1196.9000000000001</v>
      </c>
      <c r="H222" s="9">
        <f t="shared" si="88"/>
        <v>1321.1</v>
      </c>
      <c r="I222" s="9">
        <f t="shared" si="88"/>
        <v>1447.3</v>
      </c>
    </row>
    <row r="223" spans="1:9" ht="46.5" customHeight="1">
      <c r="A223" s="39" t="s">
        <v>211</v>
      </c>
      <c r="B223" s="5" t="s">
        <v>30</v>
      </c>
      <c r="C223" s="5" t="s">
        <v>14</v>
      </c>
      <c r="D223" s="5" t="s">
        <v>15</v>
      </c>
      <c r="E223" s="8" t="s">
        <v>210</v>
      </c>
      <c r="F223" s="3"/>
      <c r="G223" s="9">
        <f>G224</f>
        <v>1196.9000000000001</v>
      </c>
      <c r="H223" s="9">
        <f t="shared" si="88"/>
        <v>1321.1</v>
      </c>
      <c r="I223" s="9">
        <f t="shared" si="88"/>
        <v>1447.3</v>
      </c>
    </row>
    <row r="224" spans="1:9" ht="39" customHeight="1">
      <c r="A224" s="39" t="s">
        <v>202</v>
      </c>
      <c r="B224" s="5" t="s">
        <v>30</v>
      </c>
      <c r="C224" s="5" t="s">
        <v>14</v>
      </c>
      <c r="D224" s="5" t="s">
        <v>15</v>
      </c>
      <c r="E224" s="8" t="s">
        <v>201</v>
      </c>
      <c r="F224" s="3"/>
      <c r="G224" s="9">
        <f>G225</f>
        <v>1196.9000000000001</v>
      </c>
      <c r="H224" s="9">
        <f t="shared" si="88"/>
        <v>1321.1</v>
      </c>
      <c r="I224" s="9">
        <f t="shared" si="88"/>
        <v>1447.3</v>
      </c>
    </row>
    <row r="225" spans="1:9" ht="51.75" customHeight="1">
      <c r="A225" s="39" t="s">
        <v>37</v>
      </c>
      <c r="B225" s="5" t="s">
        <v>30</v>
      </c>
      <c r="C225" s="5" t="s">
        <v>14</v>
      </c>
      <c r="D225" s="5" t="s">
        <v>15</v>
      </c>
      <c r="E225" s="7" t="s">
        <v>113</v>
      </c>
      <c r="F225" s="3"/>
      <c r="G225" s="9">
        <f>G226</f>
        <v>1196.9000000000001</v>
      </c>
      <c r="H225" s="9">
        <f t="shared" si="88"/>
        <v>1321.1</v>
      </c>
      <c r="I225" s="9">
        <f t="shared" si="88"/>
        <v>1447.3</v>
      </c>
    </row>
    <row r="226" spans="1:9" ht="15.75" customHeight="1">
      <c r="A226" s="39" t="s">
        <v>47</v>
      </c>
      <c r="B226" s="5" t="s">
        <v>30</v>
      </c>
      <c r="C226" s="5" t="s">
        <v>14</v>
      </c>
      <c r="D226" s="5" t="s">
        <v>15</v>
      </c>
      <c r="E226" s="7" t="s">
        <v>113</v>
      </c>
      <c r="F226" s="3">
        <v>530</v>
      </c>
      <c r="G226" s="9">
        <v>1196.9000000000001</v>
      </c>
      <c r="H226" s="9">
        <v>1321.1</v>
      </c>
      <c r="I226" s="9">
        <v>1447.3</v>
      </c>
    </row>
    <row r="227" spans="1:9" ht="36" customHeight="1">
      <c r="A227" s="40" t="s">
        <v>32</v>
      </c>
      <c r="B227" s="5" t="s">
        <v>30</v>
      </c>
      <c r="C227" s="5" t="s">
        <v>15</v>
      </c>
      <c r="D227" s="3"/>
      <c r="E227" s="7"/>
      <c r="F227" s="3"/>
      <c r="G227" s="9">
        <f>G228</f>
        <v>1050</v>
      </c>
      <c r="H227" s="9">
        <f t="shared" ref="H227:I231" si="89">H228</f>
        <v>50</v>
      </c>
      <c r="I227" s="9">
        <f t="shared" si="89"/>
        <v>50</v>
      </c>
    </row>
    <row r="228" spans="1:9" ht="53.25" customHeight="1">
      <c r="A228" s="40" t="s">
        <v>41</v>
      </c>
      <c r="B228" s="5" t="s">
        <v>30</v>
      </c>
      <c r="C228" s="5" t="s">
        <v>15</v>
      </c>
      <c r="D228" s="5">
        <v>10</v>
      </c>
      <c r="E228" s="7"/>
      <c r="F228" s="3"/>
      <c r="G228" s="9">
        <f>G229</f>
        <v>1050</v>
      </c>
      <c r="H228" s="9">
        <f t="shared" si="89"/>
        <v>50</v>
      </c>
      <c r="I228" s="9">
        <f t="shared" si="89"/>
        <v>50</v>
      </c>
    </row>
    <row r="229" spans="1:9" ht="53.25" customHeight="1">
      <c r="A229" s="40" t="s">
        <v>213</v>
      </c>
      <c r="B229" s="5" t="s">
        <v>30</v>
      </c>
      <c r="C229" s="5" t="s">
        <v>15</v>
      </c>
      <c r="D229" s="5">
        <v>10</v>
      </c>
      <c r="E229" s="7" t="s">
        <v>212</v>
      </c>
      <c r="F229" s="3"/>
      <c r="G229" s="9">
        <f>G230</f>
        <v>1050</v>
      </c>
      <c r="H229" s="9">
        <f t="shared" si="89"/>
        <v>50</v>
      </c>
      <c r="I229" s="9">
        <f t="shared" si="89"/>
        <v>50</v>
      </c>
    </row>
    <row r="230" spans="1:9" ht="33" customHeight="1">
      <c r="A230" s="40" t="s">
        <v>215</v>
      </c>
      <c r="B230" s="5" t="s">
        <v>30</v>
      </c>
      <c r="C230" s="5" t="s">
        <v>15</v>
      </c>
      <c r="D230" s="5">
        <v>10</v>
      </c>
      <c r="E230" s="7" t="s">
        <v>214</v>
      </c>
      <c r="F230" s="3"/>
      <c r="G230" s="9">
        <f>G231</f>
        <v>1050</v>
      </c>
      <c r="H230" s="9">
        <f t="shared" si="89"/>
        <v>50</v>
      </c>
      <c r="I230" s="9">
        <f t="shared" si="89"/>
        <v>50</v>
      </c>
    </row>
    <row r="231" spans="1:9" ht="115.5" customHeight="1">
      <c r="A231" s="39" t="s">
        <v>87</v>
      </c>
      <c r="B231" s="5" t="s">
        <v>30</v>
      </c>
      <c r="C231" s="5" t="s">
        <v>15</v>
      </c>
      <c r="D231" s="5">
        <v>10</v>
      </c>
      <c r="E231" s="7" t="s">
        <v>114</v>
      </c>
      <c r="F231" s="3"/>
      <c r="G231" s="9">
        <f>G232</f>
        <v>1050</v>
      </c>
      <c r="H231" s="9">
        <f t="shared" si="89"/>
        <v>50</v>
      </c>
      <c r="I231" s="9">
        <f t="shared" si="89"/>
        <v>50</v>
      </c>
    </row>
    <row r="232" spans="1:9" ht="27" customHeight="1">
      <c r="A232" s="53" t="s">
        <v>67</v>
      </c>
      <c r="B232" s="5" t="s">
        <v>30</v>
      </c>
      <c r="C232" s="5" t="s">
        <v>15</v>
      </c>
      <c r="D232" s="5">
        <v>10</v>
      </c>
      <c r="E232" s="28" t="s">
        <v>114</v>
      </c>
      <c r="F232" s="3">
        <v>540</v>
      </c>
      <c r="G232" s="9">
        <v>1050</v>
      </c>
      <c r="H232" s="9">
        <v>50</v>
      </c>
      <c r="I232" s="9">
        <v>50</v>
      </c>
    </row>
    <row r="233" spans="1:9" ht="27" customHeight="1">
      <c r="A233" s="40" t="s">
        <v>33</v>
      </c>
      <c r="B233" s="5" t="s">
        <v>30</v>
      </c>
      <c r="C233" s="5" t="s">
        <v>16</v>
      </c>
      <c r="D233" s="5"/>
      <c r="E233" s="7"/>
      <c r="F233" s="3"/>
      <c r="G233" s="9">
        <f>G234</f>
        <v>4099.7</v>
      </c>
      <c r="H233" s="9">
        <f t="shared" ref="H233:I241" si="90">H234</f>
        <v>2300</v>
      </c>
      <c r="I233" s="9">
        <f t="shared" si="90"/>
        <v>2300</v>
      </c>
    </row>
    <row r="234" spans="1:9" ht="23.25" customHeight="1">
      <c r="A234" s="40" t="s">
        <v>65</v>
      </c>
      <c r="B234" s="5" t="s">
        <v>30</v>
      </c>
      <c r="C234" s="5" t="s">
        <v>16</v>
      </c>
      <c r="D234" s="5" t="s">
        <v>18</v>
      </c>
      <c r="E234" s="7"/>
      <c r="F234" s="3"/>
      <c r="G234" s="9">
        <f>G239+G235</f>
        <v>4099.7</v>
      </c>
      <c r="H234" s="9">
        <f>H239</f>
        <v>2300</v>
      </c>
      <c r="I234" s="9">
        <f>I239</f>
        <v>2300</v>
      </c>
    </row>
    <row r="235" spans="1:9" ht="31.5">
      <c r="A235" s="40" t="s">
        <v>181</v>
      </c>
      <c r="B235" s="5" t="s">
        <v>30</v>
      </c>
      <c r="C235" s="5" t="s">
        <v>16</v>
      </c>
      <c r="D235" s="5" t="s">
        <v>18</v>
      </c>
      <c r="E235" s="7" t="s">
        <v>182</v>
      </c>
      <c r="F235" s="27"/>
      <c r="G235" s="21">
        <f>G236</f>
        <v>1799.7</v>
      </c>
      <c r="H235" s="9"/>
      <c r="I235" s="9"/>
    </row>
    <row r="236" spans="1:9" ht="31.5">
      <c r="A236" s="40" t="s">
        <v>183</v>
      </c>
      <c r="B236" s="5" t="s">
        <v>30</v>
      </c>
      <c r="C236" s="5" t="s">
        <v>16</v>
      </c>
      <c r="D236" s="5" t="s">
        <v>18</v>
      </c>
      <c r="E236" s="7" t="s">
        <v>184</v>
      </c>
      <c r="F236" s="27"/>
      <c r="G236" s="21">
        <f>G237</f>
        <v>1799.7</v>
      </c>
      <c r="H236" s="9"/>
      <c r="I236" s="9"/>
    </row>
    <row r="237" spans="1:9" ht="78.75">
      <c r="A237" s="63" t="s">
        <v>318</v>
      </c>
      <c r="B237" s="27" t="s">
        <v>30</v>
      </c>
      <c r="C237" s="5" t="s">
        <v>16</v>
      </c>
      <c r="D237" s="5" t="s">
        <v>18</v>
      </c>
      <c r="E237" s="28" t="s">
        <v>308</v>
      </c>
      <c r="F237" s="3"/>
      <c r="G237" s="9">
        <f>G238</f>
        <v>1799.7</v>
      </c>
      <c r="H237" s="9">
        <f>H238</f>
        <v>0</v>
      </c>
      <c r="I237" s="9">
        <f>I238</f>
        <v>0</v>
      </c>
    </row>
    <row r="238" spans="1:9" ht="23.25" customHeight="1">
      <c r="A238" s="63" t="s">
        <v>67</v>
      </c>
      <c r="B238" s="27" t="s">
        <v>30</v>
      </c>
      <c r="C238" s="27" t="s">
        <v>16</v>
      </c>
      <c r="D238" s="27" t="s">
        <v>18</v>
      </c>
      <c r="E238" s="28" t="s">
        <v>308</v>
      </c>
      <c r="F238" s="35">
        <v>540</v>
      </c>
      <c r="G238" s="21">
        <v>1799.7</v>
      </c>
      <c r="H238" s="21">
        <v>0</v>
      </c>
      <c r="I238" s="21">
        <v>0</v>
      </c>
    </row>
    <row r="239" spans="1:9" ht="49.5" customHeight="1">
      <c r="A239" s="40" t="s">
        <v>213</v>
      </c>
      <c r="B239" s="5" t="s">
        <v>30</v>
      </c>
      <c r="C239" s="5" t="s">
        <v>16</v>
      </c>
      <c r="D239" s="5" t="s">
        <v>18</v>
      </c>
      <c r="E239" s="7" t="s">
        <v>212</v>
      </c>
      <c r="F239" s="3"/>
      <c r="G239" s="9">
        <f>G240</f>
        <v>2300</v>
      </c>
      <c r="H239" s="9">
        <f t="shared" si="90"/>
        <v>2300</v>
      </c>
      <c r="I239" s="9">
        <f t="shared" si="90"/>
        <v>2300</v>
      </c>
    </row>
    <row r="240" spans="1:9" ht="35.25" customHeight="1">
      <c r="A240" s="40" t="s">
        <v>215</v>
      </c>
      <c r="B240" s="5" t="s">
        <v>30</v>
      </c>
      <c r="C240" s="5" t="s">
        <v>16</v>
      </c>
      <c r="D240" s="5" t="s">
        <v>18</v>
      </c>
      <c r="E240" s="7" t="s">
        <v>214</v>
      </c>
      <c r="F240" s="3"/>
      <c r="G240" s="9">
        <f>G241</f>
        <v>2300</v>
      </c>
      <c r="H240" s="9">
        <f t="shared" si="90"/>
        <v>2300</v>
      </c>
      <c r="I240" s="9">
        <f t="shared" si="90"/>
        <v>2300</v>
      </c>
    </row>
    <row r="241" spans="1:9" ht="115.5" customHeight="1">
      <c r="A241" s="39" t="s">
        <v>87</v>
      </c>
      <c r="B241" s="5" t="s">
        <v>30</v>
      </c>
      <c r="C241" s="5" t="s">
        <v>16</v>
      </c>
      <c r="D241" s="5" t="s">
        <v>18</v>
      </c>
      <c r="E241" s="7" t="s">
        <v>114</v>
      </c>
      <c r="F241" s="3"/>
      <c r="G241" s="9">
        <f>G242</f>
        <v>2300</v>
      </c>
      <c r="H241" s="9">
        <f t="shared" si="90"/>
        <v>2300</v>
      </c>
      <c r="I241" s="9">
        <f t="shared" si="90"/>
        <v>2300</v>
      </c>
    </row>
    <row r="242" spans="1:9" ht="26.25" customHeight="1">
      <c r="A242" s="53" t="s">
        <v>67</v>
      </c>
      <c r="B242" s="27" t="s">
        <v>30</v>
      </c>
      <c r="C242" s="27" t="s">
        <v>16</v>
      </c>
      <c r="D242" s="27" t="s">
        <v>18</v>
      </c>
      <c r="E242" s="28" t="s">
        <v>114</v>
      </c>
      <c r="F242" s="35">
        <v>540</v>
      </c>
      <c r="G242" s="21">
        <v>2300</v>
      </c>
      <c r="H242" s="21">
        <v>2300</v>
      </c>
      <c r="I242" s="21">
        <v>2300</v>
      </c>
    </row>
    <row r="243" spans="1:9" ht="23.25" customHeight="1">
      <c r="A243" s="40" t="s">
        <v>148</v>
      </c>
      <c r="B243" s="27" t="s">
        <v>30</v>
      </c>
      <c r="C243" s="5" t="s">
        <v>19</v>
      </c>
      <c r="D243" s="5"/>
      <c r="E243" s="28"/>
      <c r="F243" s="35"/>
      <c r="G243" s="21">
        <f>G244+G249</f>
        <v>2125</v>
      </c>
      <c r="H243" s="21">
        <f t="shared" ref="H243:I243" si="91">H244+H249</f>
        <v>1130</v>
      </c>
      <c r="I243" s="21">
        <f t="shared" si="91"/>
        <v>1130</v>
      </c>
    </row>
    <row r="244" spans="1:9" ht="27" customHeight="1">
      <c r="A244" s="40" t="s">
        <v>149</v>
      </c>
      <c r="B244" s="27" t="s">
        <v>30</v>
      </c>
      <c r="C244" s="5" t="s">
        <v>19</v>
      </c>
      <c r="D244" s="5" t="s">
        <v>14</v>
      </c>
      <c r="E244" s="28"/>
      <c r="F244" s="35"/>
      <c r="G244" s="21">
        <f>G245</f>
        <v>1185</v>
      </c>
      <c r="H244" s="21">
        <f t="shared" ref="H244:I247" si="92">H245</f>
        <v>600</v>
      </c>
      <c r="I244" s="21">
        <f t="shared" si="92"/>
        <v>600</v>
      </c>
    </row>
    <row r="245" spans="1:9" ht="47.25" customHeight="1">
      <c r="A245" s="40" t="s">
        <v>213</v>
      </c>
      <c r="B245" s="27" t="s">
        <v>30</v>
      </c>
      <c r="C245" s="5" t="s">
        <v>19</v>
      </c>
      <c r="D245" s="5" t="s">
        <v>14</v>
      </c>
      <c r="E245" s="28" t="s">
        <v>212</v>
      </c>
      <c r="F245" s="35"/>
      <c r="G245" s="21">
        <f>G246</f>
        <v>1185</v>
      </c>
      <c r="H245" s="21">
        <f t="shared" si="92"/>
        <v>600</v>
      </c>
      <c r="I245" s="21">
        <f t="shared" si="92"/>
        <v>600</v>
      </c>
    </row>
    <row r="246" spans="1:9" ht="38.25" customHeight="1">
      <c r="A246" s="40" t="s">
        <v>215</v>
      </c>
      <c r="B246" s="27" t="s">
        <v>30</v>
      </c>
      <c r="C246" s="5" t="s">
        <v>19</v>
      </c>
      <c r="D246" s="5" t="s">
        <v>14</v>
      </c>
      <c r="E246" s="28" t="s">
        <v>214</v>
      </c>
      <c r="F246" s="35"/>
      <c r="G246" s="21">
        <f>G247</f>
        <v>1185</v>
      </c>
      <c r="H246" s="21">
        <f t="shared" si="92"/>
        <v>600</v>
      </c>
      <c r="I246" s="21">
        <f t="shared" si="92"/>
        <v>600</v>
      </c>
    </row>
    <row r="247" spans="1:9" ht="119.25" customHeight="1">
      <c r="A247" s="39" t="s">
        <v>87</v>
      </c>
      <c r="B247" s="27" t="s">
        <v>30</v>
      </c>
      <c r="C247" s="5" t="s">
        <v>19</v>
      </c>
      <c r="D247" s="5" t="s">
        <v>14</v>
      </c>
      <c r="E247" s="7" t="s">
        <v>114</v>
      </c>
      <c r="F247" s="3"/>
      <c r="G247" s="21">
        <f>G248</f>
        <v>1185</v>
      </c>
      <c r="H247" s="21">
        <f t="shared" si="92"/>
        <v>600</v>
      </c>
      <c r="I247" s="21">
        <f t="shared" si="92"/>
        <v>600</v>
      </c>
    </row>
    <row r="248" spans="1:9" ht="24.75" customHeight="1">
      <c r="A248" s="39" t="s">
        <v>67</v>
      </c>
      <c r="B248" s="27" t="s">
        <v>30</v>
      </c>
      <c r="C248" s="5" t="s">
        <v>19</v>
      </c>
      <c r="D248" s="5" t="s">
        <v>14</v>
      </c>
      <c r="E248" s="28" t="s">
        <v>114</v>
      </c>
      <c r="F248" s="35">
        <v>540</v>
      </c>
      <c r="G248" s="21">
        <v>1185</v>
      </c>
      <c r="H248" s="21">
        <v>600</v>
      </c>
      <c r="I248" s="21">
        <v>600</v>
      </c>
    </row>
    <row r="249" spans="1:9" ht="24" customHeight="1">
      <c r="A249" s="40" t="s">
        <v>147</v>
      </c>
      <c r="B249" s="27" t="s">
        <v>30</v>
      </c>
      <c r="C249" s="5" t="s">
        <v>19</v>
      </c>
      <c r="D249" s="5" t="s">
        <v>15</v>
      </c>
      <c r="E249" s="28"/>
      <c r="F249" s="35"/>
      <c r="G249" s="21">
        <f>G250</f>
        <v>940</v>
      </c>
      <c r="H249" s="21">
        <f t="shared" ref="H249:I252" si="93">H250</f>
        <v>530</v>
      </c>
      <c r="I249" s="21">
        <f t="shared" si="93"/>
        <v>530</v>
      </c>
    </row>
    <row r="250" spans="1:9" ht="50.25" customHeight="1">
      <c r="A250" s="40" t="s">
        <v>213</v>
      </c>
      <c r="B250" s="27" t="s">
        <v>30</v>
      </c>
      <c r="C250" s="5" t="s">
        <v>19</v>
      </c>
      <c r="D250" s="5" t="s">
        <v>15</v>
      </c>
      <c r="E250" s="28" t="s">
        <v>212</v>
      </c>
      <c r="F250" s="35"/>
      <c r="G250" s="21">
        <f>G251</f>
        <v>940</v>
      </c>
      <c r="H250" s="21">
        <f t="shared" si="93"/>
        <v>530</v>
      </c>
      <c r="I250" s="21">
        <f t="shared" si="93"/>
        <v>530</v>
      </c>
    </row>
    <row r="251" spans="1:9" ht="37.5" customHeight="1">
      <c r="A251" s="40" t="s">
        <v>215</v>
      </c>
      <c r="B251" s="27" t="s">
        <v>30</v>
      </c>
      <c r="C251" s="5" t="s">
        <v>19</v>
      </c>
      <c r="D251" s="5" t="s">
        <v>15</v>
      </c>
      <c r="E251" s="28" t="s">
        <v>214</v>
      </c>
      <c r="F251" s="35"/>
      <c r="G251" s="21">
        <f>G252</f>
        <v>940</v>
      </c>
      <c r="H251" s="21">
        <f t="shared" si="93"/>
        <v>530</v>
      </c>
      <c r="I251" s="21">
        <f t="shared" si="93"/>
        <v>530</v>
      </c>
    </row>
    <row r="252" spans="1:9" ht="117.75" customHeight="1">
      <c r="A252" s="39" t="s">
        <v>87</v>
      </c>
      <c r="B252" s="27" t="s">
        <v>30</v>
      </c>
      <c r="C252" s="5" t="s">
        <v>19</v>
      </c>
      <c r="D252" s="5" t="s">
        <v>15</v>
      </c>
      <c r="E252" s="7" t="s">
        <v>114</v>
      </c>
      <c r="F252" s="3"/>
      <c r="G252" s="21">
        <f>G253</f>
        <v>940</v>
      </c>
      <c r="H252" s="21">
        <f t="shared" si="93"/>
        <v>530</v>
      </c>
      <c r="I252" s="21">
        <f t="shared" si="93"/>
        <v>530</v>
      </c>
    </row>
    <row r="253" spans="1:9" ht="21" customHeight="1">
      <c r="A253" s="39" t="s">
        <v>67</v>
      </c>
      <c r="B253" s="27" t="s">
        <v>30</v>
      </c>
      <c r="C253" s="5" t="s">
        <v>19</v>
      </c>
      <c r="D253" s="5" t="s">
        <v>15</v>
      </c>
      <c r="E253" s="28" t="s">
        <v>114</v>
      </c>
      <c r="F253" s="35">
        <v>540</v>
      </c>
      <c r="G253" s="21">
        <v>940</v>
      </c>
      <c r="H253" s="21">
        <v>530</v>
      </c>
      <c r="I253" s="21">
        <v>530</v>
      </c>
    </row>
    <row r="254" spans="1:9" ht="21" customHeight="1">
      <c r="A254" s="40" t="s">
        <v>76</v>
      </c>
      <c r="B254" s="27" t="s">
        <v>30</v>
      </c>
      <c r="C254" s="27" t="s">
        <v>20</v>
      </c>
      <c r="D254" s="5"/>
      <c r="E254" s="28"/>
      <c r="F254" s="35"/>
      <c r="G254" s="21">
        <f>G255+G262</f>
        <v>11391.7</v>
      </c>
      <c r="H254" s="21">
        <f>H255+H262</f>
        <v>3830</v>
      </c>
      <c r="I254" s="21">
        <f>I255+I262</f>
        <v>3830</v>
      </c>
    </row>
    <row r="255" spans="1:9" ht="19.5" customHeight="1">
      <c r="A255" s="55" t="s">
        <v>8</v>
      </c>
      <c r="B255" s="27" t="s">
        <v>30</v>
      </c>
      <c r="C255" s="27" t="s">
        <v>20</v>
      </c>
      <c r="D255" s="27" t="s">
        <v>13</v>
      </c>
      <c r="E255" s="28"/>
      <c r="F255" s="35"/>
      <c r="G255" s="21">
        <f>G256</f>
        <v>9483.7000000000007</v>
      </c>
      <c r="H255" s="21">
        <f t="shared" ref="H255:I258" si="94">H256</f>
        <v>3800</v>
      </c>
      <c r="I255" s="21">
        <f t="shared" si="94"/>
        <v>3800</v>
      </c>
    </row>
    <row r="256" spans="1:9" ht="52.5" customHeight="1">
      <c r="A256" s="55" t="s">
        <v>213</v>
      </c>
      <c r="B256" s="27" t="s">
        <v>30</v>
      </c>
      <c r="C256" s="27" t="s">
        <v>20</v>
      </c>
      <c r="D256" s="27" t="s">
        <v>13</v>
      </c>
      <c r="E256" s="28" t="s">
        <v>212</v>
      </c>
      <c r="F256" s="35"/>
      <c r="G256" s="21">
        <f>G257</f>
        <v>9483.7000000000007</v>
      </c>
      <c r="H256" s="21">
        <f t="shared" si="94"/>
        <v>3800</v>
      </c>
      <c r="I256" s="21">
        <f t="shared" si="94"/>
        <v>3800</v>
      </c>
    </row>
    <row r="257" spans="1:9" ht="36.75" customHeight="1">
      <c r="A257" s="55" t="s">
        <v>215</v>
      </c>
      <c r="B257" s="27" t="s">
        <v>30</v>
      </c>
      <c r="C257" s="27" t="s">
        <v>20</v>
      </c>
      <c r="D257" s="27" t="s">
        <v>13</v>
      </c>
      <c r="E257" s="28" t="s">
        <v>214</v>
      </c>
      <c r="F257" s="35"/>
      <c r="G257" s="21">
        <f>G258+G260</f>
        <v>9483.7000000000007</v>
      </c>
      <c r="H257" s="21">
        <f t="shared" si="94"/>
        <v>3800</v>
      </c>
      <c r="I257" s="21">
        <f t="shared" si="94"/>
        <v>3800</v>
      </c>
    </row>
    <row r="258" spans="1:9" ht="113.25" customHeight="1">
      <c r="A258" s="39" t="s">
        <v>87</v>
      </c>
      <c r="B258" s="5" t="s">
        <v>30</v>
      </c>
      <c r="C258" s="5" t="s">
        <v>20</v>
      </c>
      <c r="D258" s="5" t="s">
        <v>13</v>
      </c>
      <c r="E258" s="7" t="s">
        <v>114</v>
      </c>
      <c r="F258" s="3"/>
      <c r="G258" s="9">
        <f>G259</f>
        <v>7090</v>
      </c>
      <c r="H258" s="9">
        <f t="shared" si="94"/>
        <v>3800</v>
      </c>
      <c r="I258" s="9">
        <f t="shared" si="94"/>
        <v>3800</v>
      </c>
    </row>
    <row r="259" spans="1:9" ht="35.25" customHeight="1">
      <c r="A259" s="39" t="s">
        <v>67</v>
      </c>
      <c r="B259" s="5" t="s">
        <v>30</v>
      </c>
      <c r="C259" s="5" t="s">
        <v>20</v>
      </c>
      <c r="D259" s="5" t="s">
        <v>13</v>
      </c>
      <c r="E259" s="7" t="s">
        <v>114</v>
      </c>
      <c r="F259" s="3">
        <v>540</v>
      </c>
      <c r="G259" s="9">
        <v>7090</v>
      </c>
      <c r="H259" s="9">
        <v>3800</v>
      </c>
      <c r="I259" s="9">
        <v>3800</v>
      </c>
    </row>
    <row r="260" spans="1:9" ht="54.75" customHeight="1">
      <c r="A260" s="39" t="s">
        <v>321</v>
      </c>
      <c r="B260" s="5" t="s">
        <v>30</v>
      </c>
      <c r="C260" s="5" t="s">
        <v>20</v>
      </c>
      <c r="D260" s="5" t="s">
        <v>13</v>
      </c>
      <c r="E260" s="7" t="s">
        <v>319</v>
      </c>
      <c r="F260" s="3"/>
      <c r="G260" s="9">
        <f>G261</f>
        <v>2393.6999999999998</v>
      </c>
      <c r="H260" s="9">
        <v>0</v>
      </c>
      <c r="I260" s="9">
        <v>0</v>
      </c>
    </row>
    <row r="261" spans="1:9" ht="35.25" customHeight="1">
      <c r="A261" s="39" t="s">
        <v>67</v>
      </c>
      <c r="B261" s="5" t="s">
        <v>30</v>
      </c>
      <c r="C261" s="5" t="s">
        <v>20</v>
      </c>
      <c r="D261" s="5" t="s">
        <v>13</v>
      </c>
      <c r="E261" s="7" t="s">
        <v>319</v>
      </c>
      <c r="F261" s="3">
        <v>540</v>
      </c>
      <c r="G261" s="9">
        <v>2393.6999999999998</v>
      </c>
      <c r="H261" s="9">
        <v>0</v>
      </c>
      <c r="I261" s="9">
        <v>0</v>
      </c>
    </row>
    <row r="262" spans="1:9" ht="33.75" customHeight="1">
      <c r="A262" s="40" t="s">
        <v>78</v>
      </c>
      <c r="B262" s="5" t="s">
        <v>30</v>
      </c>
      <c r="C262" s="5" t="s">
        <v>20</v>
      </c>
      <c r="D262" s="5" t="s">
        <v>16</v>
      </c>
      <c r="E262" s="7"/>
      <c r="F262" s="3"/>
      <c r="G262" s="9">
        <f>G263</f>
        <v>1908</v>
      </c>
      <c r="H262" s="9">
        <f t="shared" ref="H262:I265" si="95">H263</f>
        <v>30</v>
      </c>
      <c r="I262" s="9">
        <f t="shared" si="95"/>
        <v>30</v>
      </c>
    </row>
    <row r="263" spans="1:9" ht="54" customHeight="1">
      <c r="A263" s="40" t="s">
        <v>213</v>
      </c>
      <c r="B263" s="5" t="s">
        <v>30</v>
      </c>
      <c r="C263" s="5" t="s">
        <v>20</v>
      </c>
      <c r="D263" s="5" t="s">
        <v>16</v>
      </c>
      <c r="E263" s="7" t="s">
        <v>212</v>
      </c>
      <c r="F263" s="3"/>
      <c r="G263" s="9">
        <f>G264</f>
        <v>1908</v>
      </c>
      <c r="H263" s="9">
        <f t="shared" si="95"/>
        <v>30</v>
      </c>
      <c r="I263" s="9">
        <f t="shared" si="95"/>
        <v>30</v>
      </c>
    </row>
    <row r="264" spans="1:9" ht="33.75" customHeight="1">
      <c r="A264" s="40" t="s">
        <v>215</v>
      </c>
      <c r="B264" s="5" t="s">
        <v>30</v>
      </c>
      <c r="C264" s="5" t="s">
        <v>20</v>
      </c>
      <c r="D264" s="5" t="s">
        <v>16</v>
      </c>
      <c r="E264" s="7" t="s">
        <v>214</v>
      </c>
      <c r="F264" s="3"/>
      <c r="G264" s="9">
        <f>G265</f>
        <v>1908</v>
      </c>
      <c r="H264" s="9">
        <f t="shared" si="95"/>
        <v>30</v>
      </c>
      <c r="I264" s="9">
        <f t="shared" si="95"/>
        <v>30</v>
      </c>
    </row>
    <row r="265" spans="1:9" ht="117" customHeight="1">
      <c r="A265" s="39" t="s">
        <v>87</v>
      </c>
      <c r="B265" s="5" t="s">
        <v>30</v>
      </c>
      <c r="C265" s="5" t="s">
        <v>20</v>
      </c>
      <c r="D265" s="5" t="s">
        <v>16</v>
      </c>
      <c r="E265" s="7" t="s">
        <v>114</v>
      </c>
      <c r="F265" s="3"/>
      <c r="G265" s="9">
        <f>G266</f>
        <v>1908</v>
      </c>
      <c r="H265" s="9">
        <f t="shared" si="95"/>
        <v>30</v>
      </c>
      <c r="I265" s="9">
        <f t="shared" si="95"/>
        <v>30</v>
      </c>
    </row>
    <row r="266" spans="1:9" ht="21.75" customHeight="1">
      <c r="A266" s="39" t="s">
        <v>67</v>
      </c>
      <c r="B266" s="5" t="s">
        <v>30</v>
      </c>
      <c r="C266" s="5" t="s">
        <v>20</v>
      </c>
      <c r="D266" s="5" t="s">
        <v>16</v>
      </c>
      <c r="E266" s="7" t="s">
        <v>114</v>
      </c>
      <c r="F266" s="3">
        <v>540</v>
      </c>
      <c r="G266" s="9">
        <v>1908</v>
      </c>
      <c r="H266" s="9">
        <v>30</v>
      </c>
      <c r="I266" s="9">
        <v>30</v>
      </c>
    </row>
    <row r="267" spans="1:9" ht="36" customHeight="1">
      <c r="A267" s="40" t="s">
        <v>56</v>
      </c>
      <c r="B267" s="5" t="s">
        <v>30</v>
      </c>
      <c r="C267" s="5">
        <v>13</v>
      </c>
      <c r="D267" s="5"/>
      <c r="E267" s="15"/>
      <c r="F267" s="16"/>
      <c r="G267" s="9">
        <f>G268</f>
        <v>5</v>
      </c>
      <c r="H267" s="9">
        <f t="shared" ref="H267:I271" si="96">H268</f>
        <v>3</v>
      </c>
      <c r="I267" s="9">
        <f t="shared" si="96"/>
        <v>0</v>
      </c>
    </row>
    <row r="268" spans="1:9" ht="39.75" customHeight="1">
      <c r="A268" s="40" t="s">
        <v>80</v>
      </c>
      <c r="B268" s="5" t="s">
        <v>30</v>
      </c>
      <c r="C268" s="5">
        <v>13</v>
      </c>
      <c r="D268" s="5" t="s">
        <v>13</v>
      </c>
      <c r="E268" s="15"/>
      <c r="F268" s="16"/>
      <c r="G268" s="9">
        <f>G269</f>
        <v>5</v>
      </c>
      <c r="H268" s="9">
        <f t="shared" si="96"/>
        <v>3</v>
      </c>
      <c r="I268" s="9">
        <f t="shared" si="96"/>
        <v>0</v>
      </c>
    </row>
    <row r="269" spans="1:9" ht="39.75" customHeight="1">
      <c r="A269" s="40" t="s">
        <v>206</v>
      </c>
      <c r="B269" s="5" t="s">
        <v>30</v>
      </c>
      <c r="C269" s="5">
        <v>13</v>
      </c>
      <c r="D269" s="5" t="s">
        <v>13</v>
      </c>
      <c r="E269" s="3" t="s">
        <v>205</v>
      </c>
      <c r="F269" s="16"/>
      <c r="G269" s="9">
        <f>G270</f>
        <v>5</v>
      </c>
      <c r="H269" s="9">
        <f t="shared" si="96"/>
        <v>3</v>
      </c>
      <c r="I269" s="9">
        <f t="shared" si="96"/>
        <v>0</v>
      </c>
    </row>
    <row r="270" spans="1:9" ht="23.25" customHeight="1">
      <c r="A270" s="40" t="s">
        <v>219</v>
      </c>
      <c r="B270" s="5" t="s">
        <v>30</v>
      </c>
      <c r="C270" s="5">
        <v>13</v>
      </c>
      <c r="D270" s="5" t="s">
        <v>13</v>
      </c>
      <c r="E270" s="3" t="s">
        <v>218</v>
      </c>
      <c r="F270" s="16"/>
      <c r="G270" s="9">
        <f>G271</f>
        <v>5</v>
      </c>
      <c r="H270" s="9">
        <f t="shared" si="96"/>
        <v>3</v>
      </c>
      <c r="I270" s="9">
        <f t="shared" si="96"/>
        <v>0</v>
      </c>
    </row>
    <row r="271" spans="1:9" ht="22.5" customHeight="1">
      <c r="A271" s="40" t="s">
        <v>64</v>
      </c>
      <c r="B271" s="5" t="s">
        <v>30</v>
      </c>
      <c r="C271" s="5">
        <v>13</v>
      </c>
      <c r="D271" s="5" t="s">
        <v>13</v>
      </c>
      <c r="E271" s="3" t="s">
        <v>115</v>
      </c>
      <c r="F271" s="16"/>
      <c r="G271" s="9">
        <f>G272</f>
        <v>5</v>
      </c>
      <c r="H271" s="9">
        <f t="shared" si="96"/>
        <v>3</v>
      </c>
      <c r="I271" s="9">
        <f t="shared" si="96"/>
        <v>0</v>
      </c>
    </row>
    <row r="272" spans="1:9" ht="24" customHeight="1">
      <c r="A272" s="40" t="s">
        <v>72</v>
      </c>
      <c r="B272" s="5" t="s">
        <v>30</v>
      </c>
      <c r="C272" s="5">
        <v>13</v>
      </c>
      <c r="D272" s="5" t="s">
        <v>13</v>
      </c>
      <c r="E272" s="3" t="s">
        <v>115</v>
      </c>
      <c r="F272" s="5">
        <v>730</v>
      </c>
      <c r="G272" s="9">
        <v>5</v>
      </c>
      <c r="H272" s="9">
        <v>3</v>
      </c>
      <c r="I272" s="9">
        <v>0</v>
      </c>
    </row>
    <row r="273" spans="1:9" ht="29.25" customHeight="1">
      <c r="A273" s="39" t="s">
        <v>36</v>
      </c>
      <c r="B273" s="5" t="s">
        <v>30</v>
      </c>
      <c r="C273" s="5">
        <v>14</v>
      </c>
      <c r="D273" s="5"/>
      <c r="E273" s="8"/>
      <c r="F273" s="5"/>
      <c r="G273" s="9">
        <f>G274</f>
        <v>2754.2</v>
      </c>
      <c r="H273" s="9">
        <f t="shared" ref="H273:I274" si="97">H274</f>
        <v>2494.6</v>
      </c>
      <c r="I273" s="9">
        <f t="shared" si="97"/>
        <v>2534.6</v>
      </c>
    </row>
    <row r="274" spans="1:9" ht="31.5" customHeight="1">
      <c r="A274" s="39" t="s">
        <v>81</v>
      </c>
      <c r="B274" s="5" t="s">
        <v>30</v>
      </c>
      <c r="C274" s="5">
        <v>14</v>
      </c>
      <c r="D274" s="5" t="s">
        <v>13</v>
      </c>
      <c r="E274" s="8"/>
      <c r="F274" s="3"/>
      <c r="G274" s="9">
        <f>G275</f>
        <v>2754.2</v>
      </c>
      <c r="H274" s="9">
        <f t="shared" si="97"/>
        <v>2494.6</v>
      </c>
      <c r="I274" s="9">
        <f t="shared" si="97"/>
        <v>2534.6</v>
      </c>
    </row>
    <row r="275" spans="1:9" ht="50.25" customHeight="1">
      <c r="A275" s="39" t="s">
        <v>213</v>
      </c>
      <c r="B275" s="5" t="s">
        <v>30</v>
      </c>
      <c r="C275" s="5">
        <v>14</v>
      </c>
      <c r="D275" s="5" t="s">
        <v>13</v>
      </c>
      <c r="E275" s="8" t="s">
        <v>212</v>
      </c>
      <c r="F275" s="3"/>
      <c r="G275" s="9">
        <f>G276</f>
        <v>2754.2</v>
      </c>
      <c r="H275" s="9">
        <f t="shared" ref="H275:I275" si="98">H276</f>
        <v>2494.6</v>
      </c>
      <c r="I275" s="9">
        <f t="shared" si="98"/>
        <v>2534.6</v>
      </c>
    </row>
    <row r="276" spans="1:9" ht="31.5" customHeight="1">
      <c r="A276" s="39" t="s">
        <v>217</v>
      </c>
      <c r="B276" s="5" t="s">
        <v>30</v>
      </c>
      <c r="C276" s="5">
        <v>14</v>
      </c>
      <c r="D276" s="5" t="s">
        <v>13</v>
      </c>
      <c r="E276" s="8" t="s">
        <v>216</v>
      </c>
      <c r="F276" s="3"/>
      <c r="G276" s="9">
        <f>G277+G279</f>
        <v>2754.2</v>
      </c>
      <c r="H276" s="9">
        <f t="shared" ref="H276:I276" si="99">H277+H279</f>
        <v>2494.6</v>
      </c>
      <c r="I276" s="9">
        <f t="shared" si="99"/>
        <v>2534.6</v>
      </c>
    </row>
    <row r="277" spans="1:9" ht="58.5" customHeight="1">
      <c r="A277" s="39" t="s">
        <v>124</v>
      </c>
      <c r="B277" s="7" t="s">
        <v>30</v>
      </c>
      <c r="C277" s="7" t="s">
        <v>53</v>
      </c>
      <c r="D277" s="7" t="s">
        <v>13</v>
      </c>
      <c r="E277" s="7" t="s">
        <v>117</v>
      </c>
      <c r="F277" s="7"/>
      <c r="G277" s="9">
        <f>G278</f>
        <v>1464.2</v>
      </c>
      <c r="H277" s="9">
        <f t="shared" ref="H277:I277" si="100">H278</f>
        <v>1127.5999999999999</v>
      </c>
      <c r="I277" s="9">
        <f t="shared" si="100"/>
        <v>1102.5999999999999</v>
      </c>
    </row>
    <row r="278" spans="1:9" ht="22.5" customHeight="1">
      <c r="A278" s="39" t="s">
        <v>12</v>
      </c>
      <c r="B278" s="7" t="s">
        <v>30</v>
      </c>
      <c r="C278" s="7" t="s">
        <v>53</v>
      </c>
      <c r="D278" s="7" t="s">
        <v>13</v>
      </c>
      <c r="E278" s="7" t="s">
        <v>117</v>
      </c>
      <c r="F278" s="7" t="s">
        <v>62</v>
      </c>
      <c r="G278" s="9">
        <v>1464.2</v>
      </c>
      <c r="H278" s="9">
        <v>1127.5999999999999</v>
      </c>
      <c r="I278" s="9">
        <v>1102.5999999999999</v>
      </c>
    </row>
    <row r="279" spans="1:9" ht="54" customHeight="1">
      <c r="A279" s="39" t="s">
        <v>116</v>
      </c>
      <c r="B279" s="5" t="s">
        <v>30</v>
      </c>
      <c r="C279" s="5">
        <v>14</v>
      </c>
      <c r="D279" s="5" t="s">
        <v>13</v>
      </c>
      <c r="E279" s="7" t="s">
        <v>117</v>
      </c>
      <c r="F279" s="5"/>
      <c r="G279" s="9">
        <f>G280</f>
        <v>1290</v>
      </c>
      <c r="H279" s="9">
        <f t="shared" ref="H279:I279" si="101">H280</f>
        <v>1367</v>
      </c>
      <c r="I279" s="9">
        <f t="shared" si="101"/>
        <v>1432</v>
      </c>
    </row>
    <row r="280" spans="1:9" ht="24.75" customHeight="1">
      <c r="A280" s="39" t="s">
        <v>12</v>
      </c>
      <c r="B280" s="5" t="s">
        <v>30</v>
      </c>
      <c r="C280" s="5">
        <v>14</v>
      </c>
      <c r="D280" s="5" t="s">
        <v>13</v>
      </c>
      <c r="E280" s="7" t="s">
        <v>117</v>
      </c>
      <c r="F280" s="5">
        <v>510</v>
      </c>
      <c r="G280" s="9">
        <v>1290</v>
      </c>
      <c r="H280" s="9">
        <v>1367</v>
      </c>
      <c r="I280" s="9">
        <v>1432</v>
      </c>
    </row>
    <row r="281" spans="1:9" ht="53.25" customHeight="1">
      <c r="A281" s="39" t="s">
        <v>171</v>
      </c>
      <c r="B281" s="5">
        <v>167</v>
      </c>
      <c r="C281" s="5"/>
      <c r="D281" s="5"/>
      <c r="E281" s="7"/>
      <c r="F281" s="5"/>
      <c r="G281" s="9">
        <f>G282+G294</f>
        <v>3330.1</v>
      </c>
      <c r="H281" s="9">
        <f t="shared" ref="H281:I281" si="102">H282+H294</f>
        <v>2180.1</v>
      </c>
      <c r="I281" s="9">
        <f t="shared" si="102"/>
        <v>1980.1</v>
      </c>
    </row>
    <row r="282" spans="1:9" ht="21.75" customHeight="1">
      <c r="A282" s="39" t="s">
        <v>31</v>
      </c>
      <c r="B282" s="5">
        <v>167</v>
      </c>
      <c r="C282" s="5" t="s">
        <v>13</v>
      </c>
      <c r="D282" s="5"/>
      <c r="E282" s="7"/>
      <c r="F282" s="5"/>
      <c r="G282" s="9">
        <f>G283+G289</f>
        <v>2530.1</v>
      </c>
      <c r="H282" s="9">
        <f t="shared" ref="H282:I282" si="103">H283+H289</f>
        <v>2030.1</v>
      </c>
      <c r="I282" s="9">
        <f t="shared" si="103"/>
        <v>1830.1</v>
      </c>
    </row>
    <row r="283" spans="1:9" ht="67.5" customHeight="1">
      <c r="A283" s="39" t="s">
        <v>285</v>
      </c>
      <c r="B283" s="5">
        <v>167</v>
      </c>
      <c r="C283" s="5" t="s">
        <v>13</v>
      </c>
      <c r="D283" s="5" t="s">
        <v>16</v>
      </c>
      <c r="E283" s="7"/>
      <c r="F283" s="5"/>
      <c r="G283" s="9">
        <f>G284</f>
        <v>1530.1</v>
      </c>
      <c r="H283" s="9">
        <f t="shared" ref="H283:I283" si="104">H284</f>
        <v>1530.1</v>
      </c>
      <c r="I283" s="9">
        <f t="shared" si="104"/>
        <v>1330.1</v>
      </c>
    </row>
    <row r="284" spans="1:9" ht="54.75" customHeight="1">
      <c r="A284" s="39" t="s">
        <v>211</v>
      </c>
      <c r="B284" s="5">
        <v>167</v>
      </c>
      <c r="C284" s="5" t="s">
        <v>13</v>
      </c>
      <c r="D284" s="5" t="s">
        <v>16</v>
      </c>
      <c r="E284" s="8" t="s">
        <v>210</v>
      </c>
      <c r="F284" s="5"/>
      <c r="G284" s="9">
        <f>G285</f>
        <v>1530.1</v>
      </c>
      <c r="H284" s="9">
        <f t="shared" ref="H284:I284" si="105">H285</f>
        <v>1530.1</v>
      </c>
      <c r="I284" s="9">
        <f t="shared" si="105"/>
        <v>1330.1</v>
      </c>
    </row>
    <row r="285" spans="1:9" ht="39" customHeight="1">
      <c r="A285" s="39" t="s">
        <v>58</v>
      </c>
      <c r="B285" s="5">
        <v>167</v>
      </c>
      <c r="C285" s="5" t="s">
        <v>13</v>
      </c>
      <c r="D285" s="5" t="s">
        <v>16</v>
      </c>
      <c r="E285" s="7" t="s">
        <v>101</v>
      </c>
      <c r="F285" s="5"/>
      <c r="G285" s="9">
        <f>G286</f>
        <v>1530.1</v>
      </c>
      <c r="H285" s="9">
        <f t="shared" ref="H285:I286" si="106">H286</f>
        <v>1530.1</v>
      </c>
      <c r="I285" s="9">
        <f t="shared" si="106"/>
        <v>1330.1</v>
      </c>
    </row>
    <row r="286" spans="1:9" ht="40.5" customHeight="1">
      <c r="A286" s="39" t="s">
        <v>59</v>
      </c>
      <c r="B286" s="5">
        <v>167</v>
      </c>
      <c r="C286" s="5" t="s">
        <v>13</v>
      </c>
      <c r="D286" s="5" t="s">
        <v>16</v>
      </c>
      <c r="E286" s="7" t="s">
        <v>102</v>
      </c>
      <c r="F286" s="5"/>
      <c r="G286" s="9">
        <f>G287+G288</f>
        <v>1530.1</v>
      </c>
      <c r="H286" s="9">
        <f t="shared" si="106"/>
        <v>1530.1</v>
      </c>
      <c r="I286" s="9">
        <f t="shared" si="106"/>
        <v>1330.1</v>
      </c>
    </row>
    <row r="287" spans="1:9" ht="35.25" customHeight="1">
      <c r="A287" s="22" t="s">
        <v>100</v>
      </c>
      <c r="B287" s="5">
        <v>167</v>
      </c>
      <c r="C287" s="5" t="s">
        <v>13</v>
      </c>
      <c r="D287" s="5" t="s">
        <v>16</v>
      </c>
      <c r="E287" s="7" t="s">
        <v>102</v>
      </c>
      <c r="F287" s="5">
        <v>200</v>
      </c>
      <c r="G287" s="9">
        <v>1510.1</v>
      </c>
      <c r="H287" s="9">
        <v>1530.1</v>
      </c>
      <c r="I287" s="9">
        <v>1330.1</v>
      </c>
    </row>
    <row r="288" spans="1:9" ht="35.25" customHeight="1">
      <c r="A288" s="41" t="s">
        <v>60</v>
      </c>
      <c r="B288" s="5">
        <v>167</v>
      </c>
      <c r="C288" s="5" t="s">
        <v>13</v>
      </c>
      <c r="D288" s="5" t="s">
        <v>16</v>
      </c>
      <c r="E288" s="7" t="s">
        <v>102</v>
      </c>
      <c r="F288" s="5">
        <v>850</v>
      </c>
      <c r="G288" s="14">
        <v>20</v>
      </c>
      <c r="H288" s="14">
        <v>0</v>
      </c>
      <c r="I288" s="14">
        <v>0</v>
      </c>
    </row>
    <row r="289" spans="1:9" ht="35.25" customHeight="1">
      <c r="A289" s="41" t="s">
        <v>4</v>
      </c>
      <c r="B289" s="5">
        <v>167</v>
      </c>
      <c r="C289" s="5" t="s">
        <v>13</v>
      </c>
      <c r="D289" s="5">
        <v>13</v>
      </c>
      <c r="E289" s="7"/>
      <c r="F289" s="5"/>
      <c r="G289" s="9">
        <f>G290</f>
        <v>1000</v>
      </c>
      <c r="H289" s="9">
        <f t="shared" ref="H289:I289" si="107">H290</f>
        <v>500</v>
      </c>
      <c r="I289" s="9">
        <f t="shared" si="107"/>
        <v>500</v>
      </c>
    </row>
    <row r="290" spans="1:9" ht="35.25" customHeight="1">
      <c r="A290" s="22" t="s">
        <v>206</v>
      </c>
      <c r="B290" s="5">
        <v>167</v>
      </c>
      <c r="C290" s="5" t="s">
        <v>13</v>
      </c>
      <c r="D290" s="5">
        <v>13</v>
      </c>
      <c r="E290" s="7" t="s">
        <v>205</v>
      </c>
      <c r="F290" s="5"/>
      <c r="G290" s="9">
        <f>G291</f>
        <v>1000</v>
      </c>
      <c r="H290" s="9">
        <f t="shared" ref="H290:I291" si="108">H291</f>
        <v>500</v>
      </c>
      <c r="I290" s="9">
        <f t="shared" si="108"/>
        <v>500</v>
      </c>
    </row>
    <row r="291" spans="1:9" ht="35.25" customHeight="1">
      <c r="A291" s="22" t="s">
        <v>221</v>
      </c>
      <c r="B291" s="5">
        <v>167</v>
      </c>
      <c r="C291" s="5" t="s">
        <v>13</v>
      </c>
      <c r="D291" s="5">
        <v>13</v>
      </c>
      <c r="E291" s="7" t="s">
        <v>220</v>
      </c>
      <c r="F291" s="5"/>
      <c r="G291" s="9">
        <f>G292</f>
        <v>1000</v>
      </c>
      <c r="H291" s="9">
        <f t="shared" si="108"/>
        <v>500</v>
      </c>
      <c r="I291" s="9">
        <f t="shared" si="108"/>
        <v>500</v>
      </c>
    </row>
    <row r="292" spans="1:9" ht="53.25" customHeight="1">
      <c r="A292" s="22" t="s">
        <v>166</v>
      </c>
      <c r="B292" s="5">
        <v>167</v>
      </c>
      <c r="C292" s="5" t="s">
        <v>13</v>
      </c>
      <c r="D292" s="5">
        <v>13</v>
      </c>
      <c r="E292" s="20" t="s">
        <v>167</v>
      </c>
      <c r="F292" s="17"/>
      <c r="G292" s="23">
        <f>G293</f>
        <v>1000</v>
      </c>
      <c r="H292" s="23">
        <f t="shared" ref="H292:I292" si="109">H293</f>
        <v>500</v>
      </c>
      <c r="I292" s="23">
        <f t="shared" si="109"/>
        <v>500</v>
      </c>
    </row>
    <row r="293" spans="1:9" ht="36" customHeight="1">
      <c r="A293" s="22" t="s">
        <v>100</v>
      </c>
      <c r="B293" s="5">
        <v>167</v>
      </c>
      <c r="C293" s="5" t="s">
        <v>13</v>
      </c>
      <c r="D293" s="5">
        <v>13</v>
      </c>
      <c r="E293" s="20" t="s">
        <v>167</v>
      </c>
      <c r="F293" s="17">
        <v>200</v>
      </c>
      <c r="G293" s="23">
        <v>1000</v>
      </c>
      <c r="H293" s="23">
        <v>500</v>
      </c>
      <c r="I293" s="23">
        <v>500</v>
      </c>
    </row>
    <row r="294" spans="1:9" ht="24.75" customHeight="1">
      <c r="A294" s="40" t="s">
        <v>33</v>
      </c>
      <c r="B294" s="5">
        <v>167</v>
      </c>
      <c r="C294" s="5" t="s">
        <v>16</v>
      </c>
      <c r="D294" s="5"/>
      <c r="E294" s="7"/>
      <c r="F294" s="5"/>
      <c r="G294" s="9">
        <f>G295</f>
        <v>800</v>
      </c>
      <c r="H294" s="9">
        <f t="shared" ref="H294:I294" si="110">H295</f>
        <v>150</v>
      </c>
      <c r="I294" s="9">
        <f t="shared" si="110"/>
        <v>150</v>
      </c>
    </row>
    <row r="295" spans="1:9" ht="38.25" customHeight="1">
      <c r="A295" s="40" t="s">
        <v>138</v>
      </c>
      <c r="B295" s="5">
        <v>167</v>
      </c>
      <c r="C295" s="5" t="s">
        <v>16</v>
      </c>
      <c r="D295" s="5">
        <v>12</v>
      </c>
      <c r="E295" s="7"/>
      <c r="F295" s="5"/>
      <c r="G295" s="9">
        <f>G296</f>
        <v>800</v>
      </c>
      <c r="H295" s="9">
        <f t="shared" ref="H295:I295" si="111">H296</f>
        <v>150</v>
      </c>
      <c r="I295" s="9">
        <f t="shared" si="111"/>
        <v>150</v>
      </c>
    </row>
    <row r="296" spans="1:9" ht="30.75" customHeight="1">
      <c r="A296" s="40" t="s">
        <v>181</v>
      </c>
      <c r="B296" s="5">
        <v>167</v>
      </c>
      <c r="C296" s="29" t="s">
        <v>16</v>
      </c>
      <c r="D296" s="29">
        <v>12</v>
      </c>
      <c r="E296" s="7" t="s">
        <v>182</v>
      </c>
      <c r="F296" s="5"/>
      <c r="G296" s="9">
        <f>G297</f>
        <v>800</v>
      </c>
      <c r="H296" s="9">
        <f t="shared" ref="H296:I297" si="112">H297</f>
        <v>150</v>
      </c>
      <c r="I296" s="9">
        <f t="shared" si="112"/>
        <v>150</v>
      </c>
    </row>
    <row r="297" spans="1:9" ht="35.25" customHeight="1">
      <c r="A297" s="40" t="s">
        <v>223</v>
      </c>
      <c r="B297" s="5">
        <v>167</v>
      </c>
      <c r="C297" s="29" t="s">
        <v>16</v>
      </c>
      <c r="D297" s="29">
        <v>12</v>
      </c>
      <c r="E297" s="7" t="s">
        <v>222</v>
      </c>
      <c r="F297" s="5"/>
      <c r="G297" s="9">
        <f>G298</f>
        <v>800</v>
      </c>
      <c r="H297" s="9">
        <f t="shared" si="112"/>
        <v>150</v>
      </c>
      <c r="I297" s="9">
        <f t="shared" si="112"/>
        <v>150</v>
      </c>
    </row>
    <row r="298" spans="1:9" ht="49.5" customHeight="1">
      <c r="A298" s="32" t="s">
        <v>142</v>
      </c>
      <c r="B298" s="5">
        <v>167</v>
      </c>
      <c r="C298" s="29" t="s">
        <v>16</v>
      </c>
      <c r="D298" s="29">
        <v>12</v>
      </c>
      <c r="E298" s="30" t="s">
        <v>143</v>
      </c>
      <c r="F298" s="37"/>
      <c r="G298" s="31">
        <f>G299</f>
        <v>800</v>
      </c>
      <c r="H298" s="31">
        <f t="shared" ref="H298:I298" si="113">H299</f>
        <v>150</v>
      </c>
      <c r="I298" s="31">
        <f t="shared" si="113"/>
        <v>150</v>
      </c>
    </row>
    <row r="299" spans="1:9" ht="40.5" customHeight="1">
      <c r="A299" s="32" t="s">
        <v>100</v>
      </c>
      <c r="B299" s="5">
        <v>167</v>
      </c>
      <c r="C299" s="29" t="s">
        <v>16</v>
      </c>
      <c r="D299" s="29">
        <v>12</v>
      </c>
      <c r="E299" s="30" t="s">
        <v>143</v>
      </c>
      <c r="F299" s="37">
        <v>200</v>
      </c>
      <c r="G299" s="31">
        <v>800</v>
      </c>
      <c r="H299" s="31">
        <v>150</v>
      </c>
      <c r="I299" s="31">
        <v>150</v>
      </c>
    </row>
    <row r="300" spans="1:9" ht="36.75" customHeight="1">
      <c r="A300" s="22" t="s">
        <v>160</v>
      </c>
      <c r="B300" s="5">
        <v>303</v>
      </c>
      <c r="C300" s="12"/>
      <c r="D300" s="12"/>
      <c r="E300" s="20"/>
      <c r="F300" s="12"/>
      <c r="G300" s="14">
        <f>G301+G338+G360+G382+G402+G420</f>
        <v>98686.26400000001</v>
      </c>
      <c r="H300" s="14">
        <f>H301+H338+H420+H360+H382+H402</f>
        <v>38835.5</v>
      </c>
      <c r="I300" s="14">
        <f>I301+I338+I420+I360+I382+I402</f>
        <v>39391.599999999999</v>
      </c>
    </row>
    <row r="301" spans="1:9" ht="18" customHeight="1">
      <c r="A301" s="39" t="s">
        <v>31</v>
      </c>
      <c r="B301" s="5">
        <v>303</v>
      </c>
      <c r="C301" s="5" t="s">
        <v>13</v>
      </c>
      <c r="D301" s="5"/>
      <c r="E301" s="7"/>
      <c r="F301" s="5"/>
      <c r="G301" s="9">
        <f>G302+G307+G314+G319</f>
        <v>41677.097000000002</v>
      </c>
      <c r="H301" s="9">
        <f t="shared" ref="H301:I301" si="114">H302+H307+H314+H319</f>
        <v>21862.1</v>
      </c>
      <c r="I301" s="9">
        <f t="shared" si="114"/>
        <v>22116.2</v>
      </c>
    </row>
    <row r="302" spans="1:9" ht="30" customHeight="1">
      <c r="A302" s="40" t="s">
        <v>139</v>
      </c>
      <c r="B302" s="5">
        <v>303</v>
      </c>
      <c r="C302" s="5" t="s">
        <v>13</v>
      </c>
      <c r="D302" s="5" t="s">
        <v>14</v>
      </c>
      <c r="E302" s="7"/>
      <c r="F302" s="5"/>
      <c r="G302" s="9">
        <f>G303</f>
        <v>2400.4</v>
      </c>
      <c r="H302" s="9">
        <f t="shared" ref="H302:I304" si="115">H303</f>
        <v>2000</v>
      </c>
      <c r="I302" s="9">
        <f t="shared" si="115"/>
        <v>2000</v>
      </c>
    </row>
    <row r="303" spans="1:9" ht="48" customHeight="1">
      <c r="A303" s="40" t="s">
        <v>211</v>
      </c>
      <c r="B303" s="5">
        <v>303</v>
      </c>
      <c r="C303" s="5" t="s">
        <v>13</v>
      </c>
      <c r="D303" s="5" t="s">
        <v>14</v>
      </c>
      <c r="E303" s="7" t="s">
        <v>210</v>
      </c>
      <c r="F303" s="5"/>
      <c r="G303" s="9">
        <f>G304</f>
        <v>2400.4</v>
      </c>
      <c r="H303" s="9">
        <f t="shared" si="115"/>
        <v>2000</v>
      </c>
      <c r="I303" s="9">
        <f t="shared" si="115"/>
        <v>2000</v>
      </c>
    </row>
    <row r="304" spans="1:9" ht="30" customHeight="1">
      <c r="A304" s="40" t="s">
        <v>58</v>
      </c>
      <c r="B304" s="5">
        <v>303</v>
      </c>
      <c r="C304" s="5" t="s">
        <v>13</v>
      </c>
      <c r="D304" s="5" t="s">
        <v>14</v>
      </c>
      <c r="E304" s="7" t="s">
        <v>101</v>
      </c>
      <c r="F304" s="5"/>
      <c r="G304" s="9">
        <f>G305</f>
        <v>2400.4</v>
      </c>
      <c r="H304" s="9">
        <f t="shared" si="115"/>
        <v>2000</v>
      </c>
      <c r="I304" s="9">
        <f t="shared" si="115"/>
        <v>2000</v>
      </c>
    </row>
    <row r="305" spans="1:9" ht="25.5" customHeight="1">
      <c r="A305" s="39" t="s">
        <v>140</v>
      </c>
      <c r="B305" s="5">
        <v>303</v>
      </c>
      <c r="C305" s="5" t="s">
        <v>13</v>
      </c>
      <c r="D305" s="5" t="s">
        <v>14</v>
      </c>
      <c r="E305" s="7" t="s">
        <v>141</v>
      </c>
      <c r="F305" s="5"/>
      <c r="G305" s="9">
        <f>G306</f>
        <v>2400.4</v>
      </c>
      <c r="H305" s="9">
        <f t="shared" ref="H305:I305" si="116">H306</f>
        <v>2000</v>
      </c>
      <c r="I305" s="9">
        <f t="shared" si="116"/>
        <v>2000</v>
      </c>
    </row>
    <row r="306" spans="1:9" ht="87.75" customHeight="1">
      <c r="A306" s="22" t="s">
        <v>68</v>
      </c>
      <c r="B306" s="5">
        <v>303</v>
      </c>
      <c r="C306" s="5" t="s">
        <v>13</v>
      </c>
      <c r="D306" s="5" t="s">
        <v>14</v>
      </c>
      <c r="E306" s="7" t="s">
        <v>141</v>
      </c>
      <c r="F306" s="5">
        <v>100</v>
      </c>
      <c r="G306" s="9">
        <v>2400.4</v>
      </c>
      <c r="H306" s="9">
        <v>2000</v>
      </c>
      <c r="I306" s="9">
        <v>2000</v>
      </c>
    </row>
    <row r="307" spans="1:9" ht="70.5" customHeight="1">
      <c r="A307" s="39" t="s">
        <v>285</v>
      </c>
      <c r="B307" s="5">
        <v>303</v>
      </c>
      <c r="C307" s="5" t="s">
        <v>13</v>
      </c>
      <c r="D307" s="5" t="s">
        <v>16</v>
      </c>
      <c r="E307" s="7"/>
      <c r="F307" s="5"/>
      <c r="G307" s="9">
        <f>G308</f>
        <v>23515.5</v>
      </c>
      <c r="H307" s="9">
        <f t="shared" ref="H307:I308" si="117">H308</f>
        <v>16572.5</v>
      </c>
      <c r="I307" s="9">
        <f t="shared" si="117"/>
        <v>16778.5</v>
      </c>
    </row>
    <row r="308" spans="1:9" ht="51.75" customHeight="1">
      <c r="A308" s="40" t="s">
        <v>211</v>
      </c>
      <c r="B308" s="5">
        <v>303</v>
      </c>
      <c r="C308" s="5" t="s">
        <v>13</v>
      </c>
      <c r="D308" s="5" t="s">
        <v>16</v>
      </c>
      <c r="E308" s="7" t="s">
        <v>210</v>
      </c>
      <c r="F308" s="5"/>
      <c r="G308" s="9">
        <f>G309</f>
        <v>23515.5</v>
      </c>
      <c r="H308" s="9">
        <f t="shared" si="117"/>
        <v>16572.5</v>
      </c>
      <c r="I308" s="9">
        <f t="shared" si="117"/>
        <v>16778.5</v>
      </c>
    </row>
    <row r="309" spans="1:9" ht="39.75" customHeight="1">
      <c r="A309" s="39" t="s">
        <v>58</v>
      </c>
      <c r="B309" s="5">
        <v>303</v>
      </c>
      <c r="C309" s="5" t="s">
        <v>13</v>
      </c>
      <c r="D309" s="5" t="s">
        <v>16</v>
      </c>
      <c r="E309" s="7" t="s">
        <v>101</v>
      </c>
      <c r="F309" s="5"/>
      <c r="G309" s="9">
        <f>G310</f>
        <v>23515.5</v>
      </c>
      <c r="H309" s="9">
        <f t="shared" ref="H309:I309" si="118">H310</f>
        <v>16572.5</v>
      </c>
      <c r="I309" s="9">
        <f t="shared" si="118"/>
        <v>16778.5</v>
      </c>
    </row>
    <row r="310" spans="1:9" ht="37.5" customHeight="1">
      <c r="A310" s="39" t="s">
        <v>59</v>
      </c>
      <c r="B310" s="5">
        <v>303</v>
      </c>
      <c r="C310" s="5" t="s">
        <v>13</v>
      </c>
      <c r="D310" s="5" t="s">
        <v>16</v>
      </c>
      <c r="E310" s="7" t="s">
        <v>102</v>
      </c>
      <c r="F310" s="5"/>
      <c r="G310" s="9">
        <f>G312+G313+G311</f>
        <v>23515.5</v>
      </c>
      <c r="H310" s="9">
        <f t="shared" ref="H310:I310" si="119">H312+H313+H311</f>
        <v>16572.5</v>
      </c>
      <c r="I310" s="9">
        <f t="shared" si="119"/>
        <v>16778.5</v>
      </c>
    </row>
    <row r="311" spans="1:9" ht="93.75" customHeight="1">
      <c r="A311" s="22" t="s">
        <v>68</v>
      </c>
      <c r="B311" s="5">
        <v>303</v>
      </c>
      <c r="C311" s="5" t="s">
        <v>13</v>
      </c>
      <c r="D311" s="5" t="s">
        <v>16</v>
      </c>
      <c r="E311" s="7" t="s">
        <v>102</v>
      </c>
      <c r="F311" s="5">
        <v>100</v>
      </c>
      <c r="G311" s="9">
        <v>21831.5</v>
      </c>
      <c r="H311" s="9">
        <v>14977</v>
      </c>
      <c r="I311" s="9">
        <v>14977</v>
      </c>
    </row>
    <row r="312" spans="1:9" ht="32.25" customHeight="1">
      <c r="A312" s="22" t="s">
        <v>100</v>
      </c>
      <c r="B312" s="5">
        <v>303</v>
      </c>
      <c r="C312" s="5" t="s">
        <v>13</v>
      </c>
      <c r="D312" s="5" t="s">
        <v>16</v>
      </c>
      <c r="E312" s="7" t="s">
        <v>102</v>
      </c>
      <c r="F312" s="5">
        <v>200</v>
      </c>
      <c r="G312" s="9">
        <v>1528.7</v>
      </c>
      <c r="H312" s="9">
        <v>1440.2</v>
      </c>
      <c r="I312" s="9">
        <v>1646.2</v>
      </c>
    </row>
    <row r="313" spans="1:9" ht="21" customHeight="1">
      <c r="A313" s="41" t="s">
        <v>60</v>
      </c>
      <c r="B313" s="5">
        <v>303</v>
      </c>
      <c r="C313" s="5" t="s">
        <v>13</v>
      </c>
      <c r="D313" s="5" t="s">
        <v>16</v>
      </c>
      <c r="E313" s="7" t="s">
        <v>102</v>
      </c>
      <c r="F313" s="5">
        <v>850</v>
      </c>
      <c r="G313" s="14">
        <v>155.30000000000001</v>
      </c>
      <c r="H313" s="14">
        <v>155.30000000000001</v>
      </c>
      <c r="I313" s="14">
        <v>155.30000000000001</v>
      </c>
    </row>
    <row r="314" spans="1:9" ht="21" customHeight="1">
      <c r="A314" s="56" t="s">
        <v>137</v>
      </c>
      <c r="B314" s="5">
        <v>303</v>
      </c>
      <c r="C314" s="29" t="s">
        <v>13</v>
      </c>
      <c r="D314" s="29" t="s">
        <v>19</v>
      </c>
      <c r="E314" s="30"/>
      <c r="F314" s="29"/>
      <c r="G314" s="31">
        <f>G315</f>
        <v>2.5</v>
      </c>
      <c r="H314" s="31">
        <f t="shared" ref="H314:I317" si="120">H315</f>
        <v>2.6</v>
      </c>
      <c r="I314" s="31">
        <f t="shared" si="120"/>
        <v>50.7</v>
      </c>
    </row>
    <row r="315" spans="1:9" ht="50.25" customHeight="1">
      <c r="A315" s="40" t="s">
        <v>211</v>
      </c>
      <c r="B315" s="5">
        <v>303</v>
      </c>
      <c r="C315" s="5" t="s">
        <v>13</v>
      </c>
      <c r="D315" s="29" t="s">
        <v>19</v>
      </c>
      <c r="E315" s="7" t="s">
        <v>210</v>
      </c>
      <c r="F315" s="29"/>
      <c r="G315" s="31">
        <f>G316</f>
        <v>2.5</v>
      </c>
      <c r="H315" s="31">
        <f t="shared" si="120"/>
        <v>2.6</v>
      </c>
      <c r="I315" s="31">
        <f t="shared" si="120"/>
        <v>50.7</v>
      </c>
    </row>
    <row r="316" spans="1:9" ht="37.5" customHeight="1">
      <c r="A316" s="56" t="s">
        <v>202</v>
      </c>
      <c r="B316" s="5">
        <v>303</v>
      </c>
      <c r="C316" s="29" t="s">
        <v>13</v>
      </c>
      <c r="D316" s="29" t="s">
        <v>19</v>
      </c>
      <c r="E316" s="30" t="s">
        <v>201</v>
      </c>
      <c r="F316" s="29"/>
      <c r="G316" s="31">
        <f>G317</f>
        <v>2.5</v>
      </c>
      <c r="H316" s="31">
        <f t="shared" si="120"/>
        <v>2.6</v>
      </c>
      <c r="I316" s="31">
        <f t="shared" si="120"/>
        <v>50.7</v>
      </c>
    </row>
    <row r="317" spans="1:9" ht="63" customHeight="1">
      <c r="A317" s="57" t="s">
        <v>169</v>
      </c>
      <c r="B317" s="5">
        <v>303</v>
      </c>
      <c r="C317" s="29" t="s">
        <v>13</v>
      </c>
      <c r="D317" s="29" t="s">
        <v>19</v>
      </c>
      <c r="E317" s="30" t="s">
        <v>170</v>
      </c>
      <c r="F317" s="29"/>
      <c r="G317" s="31">
        <f>G318</f>
        <v>2.5</v>
      </c>
      <c r="H317" s="31">
        <f t="shared" si="120"/>
        <v>2.6</v>
      </c>
      <c r="I317" s="31">
        <f t="shared" si="120"/>
        <v>50.7</v>
      </c>
    </row>
    <row r="318" spans="1:9" ht="45" customHeight="1">
      <c r="A318" s="32" t="s">
        <v>100</v>
      </c>
      <c r="B318" s="5">
        <v>303</v>
      </c>
      <c r="C318" s="29" t="s">
        <v>13</v>
      </c>
      <c r="D318" s="29" t="s">
        <v>19</v>
      </c>
      <c r="E318" s="30" t="s">
        <v>170</v>
      </c>
      <c r="F318" s="29">
        <v>200</v>
      </c>
      <c r="G318" s="31">
        <v>2.5</v>
      </c>
      <c r="H318" s="31">
        <v>2.6</v>
      </c>
      <c r="I318" s="31">
        <v>50.7</v>
      </c>
    </row>
    <row r="319" spans="1:9" ht="28.5" customHeight="1">
      <c r="A319" s="22" t="s">
        <v>4</v>
      </c>
      <c r="B319" s="5">
        <v>303</v>
      </c>
      <c r="C319" s="5" t="s">
        <v>13</v>
      </c>
      <c r="D319" s="5" t="s">
        <v>43</v>
      </c>
      <c r="E319" s="20"/>
      <c r="F319" s="12"/>
      <c r="G319" s="14">
        <f>G320+G325+G335+G332</f>
        <v>15758.697</v>
      </c>
      <c r="H319" s="14">
        <f t="shared" ref="H319:I319" si="121">H320+H325</f>
        <v>3287</v>
      </c>
      <c r="I319" s="14">
        <f t="shared" si="121"/>
        <v>3287</v>
      </c>
    </row>
    <row r="320" spans="1:9" ht="51" customHeight="1">
      <c r="A320" s="40" t="s">
        <v>211</v>
      </c>
      <c r="B320" s="5">
        <v>303</v>
      </c>
      <c r="C320" s="5" t="s">
        <v>13</v>
      </c>
      <c r="D320" s="5" t="s">
        <v>43</v>
      </c>
      <c r="E320" s="7" t="s">
        <v>210</v>
      </c>
      <c r="F320" s="12"/>
      <c r="G320" s="14">
        <f>G321</f>
        <v>353</v>
      </c>
      <c r="H320" s="14">
        <f t="shared" ref="H320:I321" si="122">H321</f>
        <v>353</v>
      </c>
      <c r="I320" s="14">
        <f t="shared" si="122"/>
        <v>353</v>
      </c>
    </row>
    <row r="321" spans="1:9" ht="28.5" customHeight="1">
      <c r="A321" s="41" t="s">
        <v>202</v>
      </c>
      <c r="B321" s="5">
        <v>303</v>
      </c>
      <c r="C321" s="5" t="s">
        <v>13</v>
      </c>
      <c r="D321" s="5" t="s">
        <v>43</v>
      </c>
      <c r="E321" s="7" t="s">
        <v>201</v>
      </c>
      <c r="F321" s="12"/>
      <c r="G321" s="14">
        <f>G322</f>
        <v>353</v>
      </c>
      <c r="H321" s="14">
        <f t="shared" si="122"/>
        <v>353</v>
      </c>
      <c r="I321" s="14">
        <f t="shared" si="122"/>
        <v>353</v>
      </c>
    </row>
    <row r="322" spans="1:9" ht="29.25" customHeight="1">
      <c r="A322" s="39" t="s">
        <v>46</v>
      </c>
      <c r="B322" s="5">
        <v>303</v>
      </c>
      <c r="C322" s="5" t="s">
        <v>13</v>
      </c>
      <c r="D322" s="5" t="s">
        <v>43</v>
      </c>
      <c r="E322" s="7" t="s">
        <v>118</v>
      </c>
      <c r="F322" s="5"/>
      <c r="G322" s="9">
        <f>G323+G324</f>
        <v>353</v>
      </c>
      <c r="H322" s="9">
        <f t="shared" ref="H322:I322" si="123">H323+H324</f>
        <v>353</v>
      </c>
      <c r="I322" s="9">
        <f t="shared" si="123"/>
        <v>353</v>
      </c>
    </row>
    <row r="323" spans="1:9" ht="83.25" customHeight="1">
      <c r="A323" s="22" t="s">
        <v>68</v>
      </c>
      <c r="B323" s="5">
        <v>303</v>
      </c>
      <c r="C323" s="5" t="s">
        <v>13</v>
      </c>
      <c r="D323" s="5" t="s">
        <v>43</v>
      </c>
      <c r="E323" s="7" t="s">
        <v>118</v>
      </c>
      <c r="F323" s="5">
        <v>100</v>
      </c>
      <c r="G323" s="21">
        <v>353</v>
      </c>
      <c r="H323" s="21">
        <v>353</v>
      </c>
      <c r="I323" s="21">
        <v>353</v>
      </c>
    </row>
    <row r="324" spans="1:9" ht="36" customHeight="1">
      <c r="A324" s="22" t="s">
        <v>100</v>
      </c>
      <c r="B324" s="5">
        <v>303</v>
      </c>
      <c r="C324" s="5" t="s">
        <v>13</v>
      </c>
      <c r="D324" s="5" t="s">
        <v>43</v>
      </c>
      <c r="E324" s="7" t="s">
        <v>118</v>
      </c>
      <c r="F324" s="5">
        <v>200</v>
      </c>
      <c r="G324" s="21">
        <v>0</v>
      </c>
      <c r="H324" s="21">
        <v>0</v>
      </c>
      <c r="I324" s="21">
        <v>0</v>
      </c>
    </row>
    <row r="325" spans="1:9" ht="36" customHeight="1">
      <c r="A325" s="41" t="s">
        <v>209</v>
      </c>
      <c r="B325" s="5">
        <v>303</v>
      </c>
      <c r="C325" s="5" t="s">
        <v>13</v>
      </c>
      <c r="D325" s="5">
        <v>13</v>
      </c>
      <c r="E325" s="7" t="s">
        <v>208</v>
      </c>
      <c r="F325" s="5"/>
      <c r="G325" s="21">
        <f>G326</f>
        <v>7319.1</v>
      </c>
      <c r="H325" s="21">
        <f t="shared" ref="H325:I326" si="124">H326</f>
        <v>2934</v>
      </c>
      <c r="I325" s="21">
        <f t="shared" si="124"/>
        <v>2934</v>
      </c>
    </row>
    <row r="326" spans="1:9" ht="36" customHeight="1">
      <c r="A326" s="41" t="s">
        <v>79</v>
      </c>
      <c r="B326" s="5">
        <v>303</v>
      </c>
      <c r="C326" s="5" t="s">
        <v>13</v>
      </c>
      <c r="D326" s="5">
        <v>13</v>
      </c>
      <c r="E326" s="7" t="s">
        <v>105</v>
      </c>
      <c r="F326" s="5"/>
      <c r="G326" s="21">
        <f>G327+G330</f>
        <v>7319.1</v>
      </c>
      <c r="H326" s="21">
        <f t="shared" si="124"/>
        <v>2934</v>
      </c>
      <c r="I326" s="21">
        <f t="shared" si="124"/>
        <v>2934</v>
      </c>
    </row>
    <row r="327" spans="1:9" ht="39.75" customHeight="1">
      <c r="A327" s="52" t="s">
        <v>133</v>
      </c>
      <c r="B327" s="5">
        <v>303</v>
      </c>
      <c r="C327" s="5" t="s">
        <v>13</v>
      </c>
      <c r="D327" s="5" t="s">
        <v>43</v>
      </c>
      <c r="E327" s="18" t="s">
        <v>132</v>
      </c>
      <c r="F327" s="17"/>
      <c r="G327" s="19">
        <f>G328+G329</f>
        <v>4319.1000000000004</v>
      </c>
      <c r="H327" s="19">
        <f t="shared" ref="H327:I327" si="125">H328+H329</f>
        <v>2934</v>
      </c>
      <c r="I327" s="19">
        <f t="shared" si="125"/>
        <v>2934</v>
      </c>
    </row>
    <row r="328" spans="1:9" ht="84" customHeight="1">
      <c r="A328" s="22" t="s">
        <v>68</v>
      </c>
      <c r="B328" s="5">
        <v>303</v>
      </c>
      <c r="C328" s="5" t="s">
        <v>13</v>
      </c>
      <c r="D328" s="5" t="s">
        <v>43</v>
      </c>
      <c r="E328" s="18" t="s">
        <v>132</v>
      </c>
      <c r="F328" s="17">
        <v>100</v>
      </c>
      <c r="G328" s="23">
        <v>1822.8</v>
      </c>
      <c r="H328" s="23">
        <v>2934</v>
      </c>
      <c r="I328" s="23">
        <v>2934</v>
      </c>
    </row>
    <row r="329" spans="1:9" ht="44.25" customHeight="1">
      <c r="A329" s="22" t="s">
        <v>100</v>
      </c>
      <c r="B329" s="5">
        <v>303</v>
      </c>
      <c r="C329" s="5" t="s">
        <v>13</v>
      </c>
      <c r="D329" s="5" t="s">
        <v>43</v>
      </c>
      <c r="E329" s="18" t="s">
        <v>132</v>
      </c>
      <c r="F329" s="17">
        <v>200</v>
      </c>
      <c r="G329" s="23">
        <v>2496.3000000000002</v>
      </c>
      <c r="H329" s="23">
        <v>0</v>
      </c>
      <c r="I329" s="23">
        <v>0</v>
      </c>
    </row>
    <row r="330" spans="1:9" ht="55.5" customHeight="1">
      <c r="A330" s="41" t="s">
        <v>259</v>
      </c>
      <c r="B330" s="5">
        <v>303</v>
      </c>
      <c r="C330" s="5" t="s">
        <v>13</v>
      </c>
      <c r="D330" s="5">
        <v>13</v>
      </c>
      <c r="E330" s="7" t="s">
        <v>260</v>
      </c>
      <c r="F330" s="5"/>
      <c r="G330" s="9">
        <f>G331</f>
        <v>3000</v>
      </c>
      <c r="H330" s="23">
        <v>0</v>
      </c>
      <c r="I330" s="23">
        <v>0</v>
      </c>
    </row>
    <row r="331" spans="1:9" ht="90" customHeight="1">
      <c r="A331" s="22" t="s">
        <v>68</v>
      </c>
      <c r="B331" s="5">
        <v>303</v>
      </c>
      <c r="C331" s="5" t="s">
        <v>13</v>
      </c>
      <c r="D331" s="5">
        <v>13</v>
      </c>
      <c r="E331" s="7" t="s">
        <v>260</v>
      </c>
      <c r="F331" s="5">
        <v>100</v>
      </c>
      <c r="G331" s="9">
        <v>3000</v>
      </c>
      <c r="H331" s="23">
        <v>0</v>
      </c>
      <c r="I331" s="23">
        <v>0</v>
      </c>
    </row>
    <row r="332" spans="1:9" ht="50.25" customHeight="1">
      <c r="A332" s="22" t="s">
        <v>304</v>
      </c>
      <c r="B332" s="5">
        <v>303</v>
      </c>
      <c r="C332" s="5" t="s">
        <v>13</v>
      </c>
      <c r="D332" s="5">
        <v>13</v>
      </c>
      <c r="E332" s="7" t="s">
        <v>306</v>
      </c>
      <c r="F332" s="5"/>
      <c r="G332" s="9">
        <f>G333</f>
        <v>120</v>
      </c>
      <c r="H332" s="23">
        <v>0</v>
      </c>
      <c r="I332" s="23">
        <v>0</v>
      </c>
    </row>
    <row r="333" spans="1:9" ht="35.25" customHeight="1">
      <c r="A333" s="22" t="s">
        <v>305</v>
      </c>
      <c r="B333" s="5">
        <v>303</v>
      </c>
      <c r="C333" s="5" t="s">
        <v>13</v>
      </c>
      <c r="D333" s="5">
        <v>13</v>
      </c>
      <c r="E333" s="7" t="s">
        <v>306</v>
      </c>
      <c r="F333" s="5"/>
      <c r="G333" s="9">
        <f>G334</f>
        <v>120</v>
      </c>
      <c r="H333" s="23">
        <v>0</v>
      </c>
      <c r="I333" s="23">
        <v>0</v>
      </c>
    </row>
    <row r="334" spans="1:9" ht="39.75" customHeight="1">
      <c r="A334" s="22" t="s">
        <v>100</v>
      </c>
      <c r="B334" s="5">
        <v>303</v>
      </c>
      <c r="C334" s="5" t="s">
        <v>13</v>
      </c>
      <c r="D334" s="5">
        <v>13</v>
      </c>
      <c r="E334" s="7" t="s">
        <v>306</v>
      </c>
      <c r="F334" s="5">
        <v>200</v>
      </c>
      <c r="G334" s="9">
        <v>120</v>
      </c>
      <c r="H334" s="23">
        <v>0</v>
      </c>
      <c r="I334" s="23">
        <v>0</v>
      </c>
    </row>
    <row r="335" spans="1:9" ht="32.25" customHeight="1">
      <c r="A335" s="22" t="s">
        <v>263</v>
      </c>
      <c r="B335" s="5">
        <v>303</v>
      </c>
      <c r="C335" s="5" t="s">
        <v>13</v>
      </c>
      <c r="D335" s="5" t="s">
        <v>43</v>
      </c>
      <c r="E335" s="20" t="s">
        <v>264</v>
      </c>
      <c r="F335" s="12"/>
      <c r="G335" s="14">
        <f>G336+G337</f>
        <v>7966.5969999999998</v>
      </c>
      <c r="H335" s="23">
        <v>0</v>
      </c>
      <c r="I335" s="23">
        <v>0</v>
      </c>
    </row>
    <row r="336" spans="1:9" ht="39" customHeight="1">
      <c r="A336" s="22" t="s">
        <v>100</v>
      </c>
      <c r="B336" s="5">
        <v>303</v>
      </c>
      <c r="C336" s="5" t="s">
        <v>13</v>
      </c>
      <c r="D336" s="5" t="s">
        <v>43</v>
      </c>
      <c r="E336" s="20" t="s">
        <v>264</v>
      </c>
      <c r="F336" s="12">
        <v>200</v>
      </c>
      <c r="G336" s="14">
        <v>7866.5969999999998</v>
      </c>
      <c r="H336" s="23">
        <v>0</v>
      </c>
      <c r="I336" s="23">
        <v>0</v>
      </c>
    </row>
    <row r="337" spans="1:9" ht="30" customHeight="1">
      <c r="A337" s="41" t="s">
        <v>60</v>
      </c>
      <c r="B337" s="5">
        <v>303</v>
      </c>
      <c r="C337" s="5" t="s">
        <v>13</v>
      </c>
      <c r="D337" s="5" t="s">
        <v>43</v>
      </c>
      <c r="E337" s="20" t="s">
        <v>264</v>
      </c>
      <c r="F337" s="12">
        <v>850</v>
      </c>
      <c r="G337" s="14">
        <v>100</v>
      </c>
      <c r="H337" s="23">
        <v>0</v>
      </c>
      <c r="I337" s="23">
        <v>0</v>
      </c>
    </row>
    <row r="338" spans="1:9" ht="41.25" customHeight="1">
      <c r="A338" s="40" t="s">
        <v>32</v>
      </c>
      <c r="B338" s="5">
        <v>303</v>
      </c>
      <c r="C338" s="12" t="s">
        <v>15</v>
      </c>
      <c r="D338" s="5"/>
      <c r="E338" s="20"/>
      <c r="F338" s="17"/>
      <c r="G338" s="23">
        <f>G339+G350</f>
        <v>7289</v>
      </c>
      <c r="H338" s="23">
        <f t="shared" ref="H338:I338" si="126">H339+H350</f>
        <v>3706</v>
      </c>
      <c r="I338" s="23">
        <f t="shared" si="126"/>
        <v>3706</v>
      </c>
    </row>
    <row r="339" spans="1:9" ht="55.5" customHeight="1">
      <c r="A339" s="54" t="s">
        <v>162</v>
      </c>
      <c r="B339" s="5">
        <v>303</v>
      </c>
      <c r="C339" s="12" t="s">
        <v>15</v>
      </c>
      <c r="D339" s="12" t="s">
        <v>51</v>
      </c>
      <c r="E339" s="13"/>
      <c r="F339" s="12"/>
      <c r="G339" s="14">
        <f>G340+G348</f>
        <v>6989</v>
      </c>
      <c r="H339" s="14">
        <f t="shared" ref="H339:I339" si="127">H340+H348</f>
        <v>3606</v>
      </c>
      <c r="I339" s="14">
        <f t="shared" si="127"/>
        <v>3606</v>
      </c>
    </row>
    <row r="340" spans="1:9" ht="36" customHeight="1">
      <c r="A340" s="41" t="s">
        <v>209</v>
      </c>
      <c r="B340" s="5">
        <v>303</v>
      </c>
      <c r="C340" s="12" t="s">
        <v>15</v>
      </c>
      <c r="D340" s="12" t="s">
        <v>51</v>
      </c>
      <c r="E340" s="7" t="s">
        <v>208</v>
      </c>
      <c r="F340" s="12"/>
      <c r="G340" s="14">
        <f>G341</f>
        <v>3489</v>
      </c>
      <c r="H340" s="14">
        <f t="shared" ref="H340:I341" si="128">H341</f>
        <v>2906</v>
      </c>
      <c r="I340" s="14">
        <f t="shared" si="128"/>
        <v>2906</v>
      </c>
    </row>
    <row r="341" spans="1:9" ht="36" customHeight="1">
      <c r="A341" s="41" t="s">
        <v>79</v>
      </c>
      <c r="B341" s="5">
        <v>303</v>
      </c>
      <c r="C341" s="12" t="s">
        <v>15</v>
      </c>
      <c r="D341" s="12" t="s">
        <v>51</v>
      </c>
      <c r="E341" s="7" t="s">
        <v>105</v>
      </c>
      <c r="F341" s="12"/>
      <c r="G341" s="14">
        <f>G342+G344</f>
        <v>3489</v>
      </c>
      <c r="H341" s="14">
        <f t="shared" si="128"/>
        <v>2906</v>
      </c>
      <c r="I341" s="14">
        <f t="shared" si="128"/>
        <v>2906</v>
      </c>
    </row>
    <row r="342" spans="1:9" ht="40.5" customHeight="1">
      <c r="A342" s="39" t="s">
        <v>63</v>
      </c>
      <c r="B342" s="5">
        <v>303</v>
      </c>
      <c r="C342" s="5" t="s">
        <v>15</v>
      </c>
      <c r="D342" s="12" t="s">
        <v>51</v>
      </c>
      <c r="E342" s="7" t="s">
        <v>119</v>
      </c>
      <c r="F342" s="5"/>
      <c r="G342" s="9">
        <f>G343</f>
        <v>1889</v>
      </c>
      <c r="H342" s="9">
        <f t="shared" ref="H342:I342" si="129">H343</f>
        <v>2906</v>
      </c>
      <c r="I342" s="9">
        <f t="shared" si="129"/>
        <v>2906</v>
      </c>
    </row>
    <row r="343" spans="1:9" ht="95.25" customHeight="1">
      <c r="A343" s="22" t="s">
        <v>68</v>
      </c>
      <c r="B343" s="5">
        <v>303</v>
      </c>
      <c r="C343" s="5" t="s">
        <v>15</v>
      </c>
      <c r="D343" s="12" t="s">
        <v>51</v>
      </c>
      <c r="E343" s="7" t="s">
        <v>119</v>
      </c>
      <c r="F343" s="5">
        <v>100</v>
      </c>
      <c r="G343" s="9">
        <v>1889</v>
      </c>
      <c r="H343" s="9">
        <v>2906</v>
      </c>
      <c r="I343" s="9">
        <v>2906</v>
      </c>
    </row>
    <row r="344" spans="1:9" ht="56.25" customHeight="1">
      <c r="A344" s="41" t="s">
        <v>259</v>
      </c>
      <c r="B344" s="5">
        <v>303</v>
      </c>
      <c r="C344" s="5" t="s">
        <v>15</v>
      </c>
      <c r="D344" s="12" t="s">
        <v>51</v>
      </c>
      <c r="E344" s="7" t="s">
        <v>260</v>
      </c>
      <c r="F344" s="5"/>
      <c r="G344" s="9">
        <f>G345</f>
        <v>1600</v>
      </c>
      <c r="H344" s="9">
        <v>0</v>
      </c>
      <c r="I344" s="9">
        <v>0</v>
      </c>
    </row>
    <row r="345" spans="1:9" ht="95.25" customHeight="1">
      <c r="A345" s="22" t="s">
        <v>68</v>
      </c>
      <c r="B345" s="5">
        <v>303</v>
      </c>
      <c r="C345" s="5" t="s">
        <v>15</v>
      </c>
      <c r="D345" s="12" t="s">
        <v>51</v>
      </c>
      <c r="E345" s="7" t="s">
        <v>260</v>
      </c>
      <c r="F345" s="5">
        <v>100</v>
      </c>
      <c r="G345" s="9">
        <v>1600</v>
      </c>
      <c r="H345" s="9">
        <v>0</v>
      </c>
      <c r="I345" s="9">
        <v>0</v>
      </c>
    </row>
    <row r="346" spans="1:9" ht="51.75" customHeight="1">
      <c r="A346" s="22" t="s">
        <v>225</v>
      </c>
      <c r="B346" s="5">
        <v>303</v>
      </c>
      <c r="C346" s="5" t="s">
        <v>15</v>
      </c>
      <c r="D346" s="12" t="s">
        <v>51</v>
      </c>
      <c r="E346" s="7" t="s">
        <v>224</v>
      </c>
      <c r="F346" s="5"/>
      <c r="G346" s="9">
        <f t="shared" ref="G346:H348" si="130">G347</f>
        <v>3500</v>
      </c>
      <c r="H346" s="9">
        <f t="shared" si="130"/>
        <v>700</v>
      </c>
      <c r="I346" s="9">
        <f t="shared" ref="I346:I348" si="131">I347</f>
        <v>700</v>
      </c>
    </row>
    <row r="347" spans="1:9" ht="59.25" customHeight="1">
      <c r="A347" s="22" t="s">
        <v>227</v>
      </c>
      <c r="B347" s="5">
        <v>303</v>
      </c>
      <c r="C347" s="5" t="s">
        <v>15</v>
      </c>
      <c r="D347" s="12" t="s">
        <v>51</v>
      </c>
      <c r="E347" s="7" t="s">
        <v>226</v>
      </c>
      <c r="F347" s="5"/>
      <c r="G347" s="9">
        <f t="shared" si="130"/>
        <v>3500</v>
      </c>
      <c r="H347" s="9">
        <f t="shared" si="130"/>
        <v>700</v>
      </c>
      <c r="I347" s="9">
        <f t="shared" si="131"/>
        <v>700</v>
      </c>
    </row>
    <row r="348" spans="1:9" ht="47.25" customHeight="1">
      <c r="A348" s="22" t="s">
        <v>145</v>
      </c>
      <c r="B348" s="5">
        <v>303</v>
      </c>
      <c r="C348" s="5" t="s">
        <v>15</v>
      </c>
      <c r="D348" s="12" t="s">
        <v>51</v>
      </c>
      <c r="E348" s="7" t="s">
        <v>144</v>
      </c>
      <c r="F348" s="5"/>
      <c r="G348" s="31">
        <f t="shared" si="130"/>
        <v>3500</v>
      </c>
      <c r="H348" s="31">
        <f t="shared" si="130"/>
        <v>700</v>
      </c>
      <c r="I348" s="31">
        <f t="shared" si="131"/>
        <v>700</v>
      </c>
    </row>
    <row r="349" spans="1:9" ht="31.5" customHeight="1">
      <c r="A349" s="22" t="s">
        <v>100</v>
      </c>
      <c r="B349" s="5">
        <v>303</v>
      </c>
      <c r="C349" s="5" t="s">
        <v>15</v>
      </c>
      <c r="D349" s="12" t="s">
        <v>51</v>
      </c>
      <c r="E349" s="7" t="s">
        <v>144</v>
      </c>
      <c r="F349" s="5">
        <v>200</v>
      </c>
      <c r="G349" s="31">
        <v>3500</v>
      </c>
      <c r="H349" s="31">
        <v>700</v>
      </c>
      <c r="I349" s="31">
        <v>700</v>
      </c>
    </row>
    <row r="350" spans="1:9" ht="31.5" customHeight="1">
      <c r="A350" s="22" t="s">
        <v>163</v>
      </c>
      <c r="B350" s="5">
        <v>303</v>
      </c>
      <c r="C350" s="5" t="s">
        <v>15</v>
      </c>
      <c r="D350" s="12">
        <v>14</v>
      </c>
      <c r="E350" s="7"/>
      <c r="F350" s="5"/>
      <c r="G350" s="31">
        <f>G351+G354+G357</f>
        <v>300</v>
      </c>
      <c r="H350" s="31">
        <f t="shared" ref="H350:I350" si="132">H351+H354+H357</f>
        <v>100</v>
      </c>
      <c r="I350" s="31">
        <f t="shared" si="132"/>
        <v>100</v>
      </c>
    </row>
    <row r="351" spans="1:9" ht="40.5" customHeight="1">
      <c r="A351" s="22" t="s">
        <v>229</v>
      </c>
      <c r="B351" s="5">
        <v>303</v>
      </c>
      <c r="C351" s="5" t="s">
        <v>15</v>
      </c>
      <c r="D351" s="12">
        <v>14</v>
      </c>
      <c r="E351" s="7" t="s">
        <v>228</v>
      </c>
      <c r="F351" s="5"/>
      <c r="G351" s="31">
        <f>G352</f>
        <v>100</v>
      </c>
      <c r="H351" s="31">
        <f t="shared" ref="H351:I351" si="133">H352</f>
        <v>25</v>
      </c>
      <c r="I351" s="31">
        <f t="shared" si="133"/>
        <v>25</v>
      </c>
    </row>
    <row r="352" spans="1:9" ht="52.5" customHeight="1">
      <c r="A352" s="22" t="s">
        <v>281</v>
      </c>
      <c r="B352" s="5">
        <v>303</v>
      </c>
      <c r="C352" s="5" t="s">
        <v>15</v>
      </c>
      <c r="D352" s="12">
        <v>14</v>
      </c>
      <c r="E352" s="7" t="s">
        <v>164</v>
      </c>
      <c r="F352" s="5"/>
      <c r="G352" s="9">
        <f>G353</f>
        <v>100</v>
      </c>
      <c r="H352" s="9">
        <f t="shared" ref="H352:I352" si="134">H353</f>
        <v>25</v>
      </c>
      <c r="I352" s="9">
        <f t="shared" si="134"/>
        <v>25</v>
      </c>
    </row>
    <row r="353" spans="1:9" ht="31.5" customHeight="1">
      <c r="A353" s="26" t="s">
        <v>100</v>
      </c>
      <c r="B353" s="5">
        <v>303</v>
      </c>
      <c r="C353" s="5" t="s">
        <v>15</v>
      </c>
      <c r="D353" s="12">
        <v>14</v>
      </c>
      <c r="E353" s="7" t="s">
        <v>164</v>
      </c>
      <c r="F353" s="5">
        <v>200</v>
      </c>
      <c r="G353" s="9">
        <v>100</v>
      </c>
      <c r="H353" s="9">
        <v>25</v>
      </c>
      <c r="I353" s="9">
        <v>25</v>
      </c>
    </row>
    <row r="354" spans="1:9" ht="54" customHeight="1">
      <c r="A354" s="26" t="s">
        <v>231</v>
      </c>
      <c r="B354" s="5">
        <v>303</v>
      </c>
      <c r="C354" s="5" t="s">
        <v>15</v>
      </c>
      <c r="D354" s="12">
        <v>14</v>
      </c>
      <c r="E354" s="7" t="s">
        <v>230</v>
      </c>
      <c r="F354" s="5"/>
      <c r="G354" s="9">
        <f>G355</f>
        <v>100</v>
      </c>
      <c r="H354" s="9">
        <f t="shared" ref="H354:I354" si="135">H355</f>
        <v>50</v>
      </c>
      <c r="I354" s="9">
        <f t="shared" si="135"/>
        <v>50</v>
      </c>
    </row>
    <row r="355" spans="1:9" ht="51.75" customHeight="1">
      <c r="A355" s="32" t="s">
        <v>286</v>
      </c>
      <c r="B355" s="5">
        <v>303</v>
      </c>
      <c r="C355" s="5" t="s">
        <v>15</v>
      </c>
      <c r="D355" s="12">
        <v>14</v>
      </c>
      <c r="E355" s="28" t="s">
        <v>146</v>
      </c>
      <c r="F355" s="27"/>
      <c r="G355" s="21">
        <f>G356</f>
        <v>100</v>
      </c>
      <c r="H355" s="21">
        <f t="shared" ref="H355:I355" si="136">H356</f>
        <v>50</v>
      </c>
      <c r="I355" s="21">
        <f t="shared" si="136"/>
        <v>50</v>
      </c>
    </row>
    <row r="356" spans="1:9" ht="48.75" customHeight="1">
      <c r="A356" s="26" t="s">
        <v>100</v>
      </c>
      <c r="B356" s="5">
        <v>303</v>
      </c>
      <c r="C356" s="5" t="s">
        <v>15</v>
      </c>
      <c r="D356" s="12">
        <v>14</v>
      </c>
      <c r="E356" s="28" t="s">
        <v>146</v>
      </c>
      <c r="F356" s="27">
        <v>200</v>
      </c>
      <c r="G356" s="21">
        <v>100</v>
      </c>
      <c r="H356" s="21">
        <v>50</v>
      </c>
      <c r="I356" s="21">
        <v>50</v>
      </c>
    </row>
    <row r="357" spans="1:9" ht="66.75" customHeight="1">
      <c r="A357" s="26" t="s">
        <v>233</v>
      </c>
      <c r="B357" s="5">
        <v>303</v>
      </c>
      <c r="C357" s="5" t="s">
        <v>15</v>
      </c>
      <c r="D357" s="12">
        <v>14</v>
      </c>
      <c r="E357" s="28" t="s">
        <v>232</v>
      </c>
      <c r="F357" s="27"/>
      <c r="G357" s="21">
        <f>G358</f>
        <v>100</v>
      </c>
      <c r="H357" s="21">
        <f t="shared" ref="H357:I357" si="137">H358</f>
        <v>25</v>
      </c>
      <c r="I357" s="21">
        <f t="shared" si="137"/>
        <v>25</v>
      </c>
    </row>
    <row r="358" spans="1:9" ht="81.75" customHeight="1">
      <c r="A358" s="32" t="s">
        <v>287</v>
      </c>
      <c r="B358" s="5">
        <v>303</v>
      </c>
      <c r="C358" s="5" t="s">
        <v>15</v>
      </c>
      <c r="D358" s="12">
        <v>14</v>
      </c>
      <c r="E358" s="28" t="s">
        <v>165</v>
      </c>
      <c r="F358" s="27"/>
      <c r="G358" s="21">
        <f>G359</f>
        <v>100</v>
      </c>
      <c r="H358" s="21">
        <f t="shared" ref="H358:I358" si="138">H359</f>
        <v>25</v>
      </c>
      <c r="I358" s="21">
        <f t="shared" si="138"/>
        <v>25</v>
      </c>
    </row>
    <row r="359" spans="1:9" ht="41.25" customHeight="1">
      <c r="A359" s="26" t="s">
        <v>100</v>
      </c>
      <c r="B359" s="5">
        <v>303</v>
      </c>
      <c r="C359" s="5" t="s">
        <v>15</v>
      </c>
      <c r="D359" s="12">
        <v>14</v>
      </c>
      <c r="E359" s="28" t="s">
        <v>165</v>
      </c>
      <c r="F359" s="27">
        <v>200</v>
      </c>
      <c r="G359" s="21">
        <v>100</v>
      </c>
      <c r="H359" s="21">
        <v>25</v>
      </c>
      <c r="I359" s="21">
        <v>25</v>
      </c>
    </row>
    <row r="360" spans="1:9" ht="22.5" customHeight="1">
      <c r="A360" s="40" t="s">
        <v>33</v>
      </c>
      <c r="B360" s="5">
        <v>303</v>
      </c>
      <c r="C360" s="5" t="s">
        <v>16</v>
      </c>
      <c r="D360" s="5"/>
      <c r="E360" s="7"/>
      <c r="F360" s="3"/>
      <c r="G360" s="21">
        <f>G371+G361+G366</f>
        <v>16337.86</v>
      </c>
      <c r="H360" s="21">
        <f t="shared" ref="H360:I360" si="139">H371+H361+H366</f>
        <v>8906</v>
      </c>
      <c r="I360" s="21">
        <f t="shared" si="139"/>
        <v>9208</v>
      </c>
    </row>
    <row r="361" spans="1:9" ht="23.25" customHeight="1">
      <c r="A361" s="40" t="s">
        <v>95</v>
      </c>
      <c r="B361" s="5">
        <v>303</v>
      </c>
      <c r="C361" s="5" t="s">
        <v>16</v>
      </c>
      <c r="D361" s="5" t="s">
        <v>19</v>
      </c>
      <c r="E361" s="7"/>
      <c r="F361" s="3"/>
      <c r="G361" s="9">
        <f>G362</f>
        <v>358</v>
      </c>
      <c r="H361" s="9">
        <f t="shared" ref="H361:I361" si="140">H362</f>
        <v>358</v>
      </c>
      <c r="I361" s="9">
        <f t="shared" si="140"/>
        <v>358</v>
      </c>
    </row>
    <row r="362" spans="1:9" ht="32.25" customHeight="1">
      <c r="A362" s="40" t="s">
        <v>181</v>
      </c>
      <c r="B362" s="5">
        <v>303</v>
      </c>
      <c r="C362" s="5" t="s">
        <v>16</v>
      </c>
      <c r="D362" s="5" t="s">
        <v>19</v>
      </c>
      <c r="E362" s="7" t="s">
        <v>182</v>
      </c>
      <c r="F362" s="3"/>
      <c r="G362" s="9">
        <f>G363</f>
        <v>358</v>
      </c>
      <c r="H362" s="9">
        <f t="shared" ref="H362:I363" si="141">H363</f>
        <v>358</v>
      </c>
      <c r="I362" s="9">
        <f t="shared" si="141"/>
        <v>358</v>
      </c>
    </row>
    <row r="363" spans="1:9" ht="23.25" customHeight="1">
      <c r="A363" s="40" t="s">
        <v>235</v>
      </c>
      <c r="B363" s="5">
        <v>303</v>
      </c>
      <c r="C363" s="5" t="s">
        <v>16</v>
      </c>
      <c r="D363" s="5" t="s">
        <v>19</v>
      </c>
      <c r="E363" s="7" t="s">
        <v>234</v>
      </c>
      <c r="F363" s="3"/>
      <c r="G363" s="9">
        <f>G364</f>
        <v>358</v>
      </c>
      <c r="H363" s="9">
        <f t="shared" si="141"/>
        <v>358</v>
      </c>
      <c r="I363" s="9">
        <f t="shared" si="141"/>
        <v>358</v>
      </c>
    </row>
    <row r="364" spans="1:9" ht="46.5" customHeight="1">
      <c r="A364" s="40" t="s">
        <v>155</v>
      </c>
      <c r="B364" s="5">
        <v>303</v>
      </c>
      <c r="C364" s="5" t="s">
        <v>16</v>
      </c>
      <c r="D364" s="5" t="s">
        <v>19</v>
      </c>
      <c r="E364" s="7" t="s">
        <v>130</v>
      </c>
      <c r="F364" s="3"/>
      <c r="G364" s="9">
        <f>G365</f>
        <v>358</v>
      </c>
      <c r="H364" s="9">
        <f t="shared" ref="H364:I364" si="142">H365</f>
        <v>358</v>
      </c>
      <c r="I364" s="9">
        <f t="shared" si="142"/>
        <v>358</v>
      </c>
    </row>
    <row r="365" spans="1:9" ht="43.5" customHeight="1">
      <c r="A365" s="40" t="s">
        <v>100</v>
      </c>
      <c r="B365" s="5">
        <v>303</v>
      </c>
      <c r="C365" s="5" t="s">
        <v>16</v>
      </c>
      <c r="D365" s="5" t="s">
        <v>19</v>
      </c>
      <c r="E365" s="7" t="s">
        <v>130</v>
      </c>
      <c r="F365" s="3">
        <v>200</v>
      </c>
      <c r="G365" s="9">
        <v>358</v>
      </c>
      <c r="H365" s="9">
        <v>358</v>
      </c>
      <c r="I365" s="9">
        <v>358</v>
      </c>
    </row>
    <row r="366" spans="1:9" ht="18.75" customHeight="1">
      <c r="A366" s="40" t="s">
        <v>180</v>
      </c>
      <c r="B366" s="5">
        <v>303</v>
      </c>
      <c r="C366" s="5" t="s">
        <v>16</v>
      </c>
      <c r="D366" s="5" t="s">
        <v>20</v>
      </c>
      <c r="E366" s="7"/>
      <c r="F366" s="3"/>
      <c r="G366" s="9">
        <f>G367</f>
        <v>1500</v>
      </c>
      <c r="H366" s="9">
        <f t="shared" ref="H366:I369" si="143">H367</f>
        <v>800</v>
      </c>
      <c r="I366" s="9">
        <f t="shared" si="143"/>
        <v>800</v>
      </c>
    </row>
    <row r="367" spans="1:9" ht="36.75" customHeight="1">
      <c r="A367" s="40" t="s">
        <v>181</v>
      </c>
      <c r="B367" s="5">
        <v>303</v>
      </c>
      <c r="C367" s="5" t="s">
        <v>16</v>
      </c>
      <c r="D367" s="5" t="s">
        <v>20</v>
      </c>
      <c r="E367" s="7" t="s">
        <v>182</v>
      </c>
      <c r="F367" s="3"/>
      <c r="G367" s="9">
        <f>G368</f>
        <v>1500</v>
      </c>
      <c r="H367" s="9">
        <f t="shared" si="143"/>
        <v>800</v>
      </c>
      <c r="I367" s="9">
        <f t="shared" si="143"/>
        <v>800</v>
      </c>
    </row>
    <row r="368" spans="1:9" ht="37.5" customHeight="1">
      <c r="A368" s="40" t="s">
        <v>183</v>
      </c>
      <c r="B368" s="5">
        <v>303</v>
      </c>
      <c r="C368" s="5" t="s">
        <v>16</v>
      </c>
      <c r="D368" s="5" t="s">
        <v>20</v>
      </c>
      <c r="E368" s="7" t="s">
        <v>184</v>
      </c>
      <c r="F368" s="3"/>
      <c r="G368" s="9">
        <f>G369</f>
        <v>1500</v>
      </c>
      <c r="H368" s="9">
        <f t="shared" si="143"/>
        <v>800</v>
      </c>
      <c r="I368" s="9">
        <f t="shared" si="143"/>
        <v>800</v>
      </c>
    </row>
    <row r="369" spans="1:9" ht="43.5" customHeight="1">
      <c r="A369" s="40" t="s">
        <v>185</v>
      </c>
      <c r="B369" s="5">
        <v>303</v>
      </c>
      <c r="C369" s="5" t="s">
        <v>16</v>
      </c>
      <c r="D369" s="5" t="s">
        <v>20</v>
      </c>
      <c r="E369" s="7" t="s">
        <v>186</v>
      </c>
      <c r="F369" s="3"/>
      <c r="G369" s="9">
        <f>G370</f>
        <v>1500</v>
      </c>
      <c r="H369" s="9">
        <f t="shared" si="143"/>
        <v>800</v>
      </c>
      <c r="I369" s="9">
        <f t="shared" si="143"/>
        <v>800</v>
      </c>
    </row>
    <row r="370" spans="1:9" ht="60.75" customHeight="1">
      <c r="A370" s="40" t="s">
        <v>240</v>
      </c>
      <c r="B370" s="5">
        <v>303</v>
      </c>
      <c r="C370" s="5" t="s">
        <v>16</v>
      </c>
      <c r="D370" s="5" t="s">
        <v>20</v>
      </c>
      <c r="E370" s="7" t="s">
        <v>186</v>
      </c>
      <c r="F370" s="3">
        <v>810</v>
      </c>
      <c r="G370" s="9">
        <v>1500</v>
      </c>
      <c r="H370" s="9">
        <v>800</v>
      </c>
      <c r="I370" s="9">
        <v>800</v>
      </c>
    </row>
    <row r="371" spans="1:9" ht="24" customHeight="1">
      <c r="A371" s="40" t="s">
        <v>65</v>
      </c>
      <c r="B371" s="5">
        <v>303</v>
      </c>
      <c r="C371" s="5" t="s">
        <v>16</v>
      </c>
      <c r="D371" s="5" t="s">
        <v>18</v>
      </c>
      <c r="E371" s="28"/>
      <c r="F371" s="27"/>
      <c r="G371" s="21">
        <f>G372</f>
        <v>14479.86</v>
      </c>
      <c r="H371" s="21">
        <f t="shared" ref="H371:I371" si="144">H374+H378</f>
        <v>7748</v>
      </c>
      <c r="I371" s="21">
        <f t="shared" si="144"/>
        <v>8050</v>
      </c>
    </row>
    <row r="372" spans="1:9" ht="31.5" customHeight="1">
      <c r="A372" s="40" t="s">
        <v>181</v>
      </c>
      <c r="B372" s="5">
        <v>303</v>
      </c>
      <c r="C372" s="5" t="s">
        <v>16</v>
      </c>
      <c r="D372" s="5" t="s">
        <v>18</v>
      </c>
      <c r="E372" s="7" t="s">
        <v>182</v>
      </c>
      <c r="F372" s="27"/>
      <c r="G372" s="21">
        <f>G373</f>
        <v>14479.86</v>
      </c>
      <c r="H372" s="21">
        <f t="shared" ref="H372:I372" si="145">H373</f>
        <v>7748</v>
      </c>
      <c r="I372" s="21">
        <f t="shared" si="145"/>
        <v>8050</v>
      </c>
    </row>
    <row r="373" spans="1:9" ht="33.75" customHeight="1">
      <c r="A373" s="40" t="s">
        <v>183</v>
      </c>
      <c r="B373" s="5">
        <v>303</v>
      </c>
      <c r="C373" s="5" t="s">
        <v>16</v>
      </c>
      <c r="D373" s="5" t="s">
        <v>18</v>
      </c>
      <c r="E373" s="7" t="s">
        <v>184</v>
      </c>
      <c r="F373" s="27"/>
      <c r="G373" s="21">
        <f>G374+G378+G376+G380</f>
        <v>14479.86</v>
      </c>
      <c r="H373" s="21">
        <f t="shared" ref="H373:I373" si="146">H374+H378</f>
        <v>7748</v>
      </c>
      <c r="I373" s="21">
        <f t="shared" si="146"/>
        <v>8050</v>
      </c>
    </row>
    <row r="374" spans="1:9" ht="68.25" customHeight="1">
      <c r="A374" s="26" t="s">
        <v>158</v>
      </c>
      <c r="B374" s="5">
        <v>303</v>
      </c>
      <c r="C374" s="5" t="s">
        <v>16</v>
      </c>
      <c r="D374" s="5" t="s">
        <v>18</v>
      </c>
      <c r="E374" s="28" t="s">
        <v>159</v>
      </c>
      <c r="F374" s="3"/>
      <c r="G374" s="9">
        <f>G375</f>
        <v>4765</v>
      </c>
      <c r="H374" s="9">
        <f t="shared" ref="H374:I374" si="147">H375</f>
        <v>3465</v>
      </c>
      <c r="I374" s="9">
        <f t="shared" si="147"/>
        <v>3465</v>
      </c>
    </row>
    <row r="375" spans="1:9" ht="40.5" customHeight="1">
      <c r="A375" s="26" t="s">
        <v>100</v>
      </c>
      <c r="B375" s="5">
        <v>303</v>
      </c>
      <c r="C375" s="27" t="s">
        <v>16</v>
      </c>
      <c r="D375" s="27" t="s">
        <v>18</v>
      </c>
      <c r="E375" s="28" t="s">
        <v>159</v>
      </c>
      <c r="F375" s="35">
        <v>200</v>
      </c>
      <c r="G375" s="21">
        <v>4765</v>
      </c>
      <c r="H375" s="21">
        <v>3465</v>
      </c>
      <c r="I375" s="21">
        <v>3465</v>
      </c>
    </row>
    <row r="376" spans="1:9" ht="66.75" customHeight="1">
      <c r="A376" s="26" t="s">
        <v>303</v>
      </c>
      <c r="B376" s="5">
        <v>303</v>
      </c>
      <c r="C376" s="27" t="s">
        <v>16</v>
      </c>
      <c r="D376" s="27" t="s">
        <v>18</v>
      </c>
      <c r="E376" s="28" t="s">
        <v>159</v>
      </c>
      <c r="F376" s="35"/>
      <c r="G376" s="21">
        <f>G377</f>
        <v>662.52599999999995</v>
      </c>
      <c r="H376" s="21">
        <f>H377</f>
        <v>0</v>
      </c>
      <c r="I376" s="21">
        <f>I377</f>
        <v>0</v>
      </c>
    </row>
    <row r="377" spans="1:9" ht="40.5" customHeight="1">
      <c r="A377" s="26" t="s">
        <v>100</v>
      </c>
      <c r="B377" s="5">
        <v>303</v>
      </c>
      <c r="C377" s="27" t="s">
        <v>16</v>
      </c>
      <c r="D377" s="27" t="s">
        <v>18</v>
      </c>
      <c r="E377" s="28" t="s">
        <v>159</v>
      </c>
      <c r="F377" s="35">
        <v>200</v>
      </c>
      <c r="G377" s="21">
        <v>662.52599999999995</v>
      </c>
      <c r="H377" s="21">
        <v>0</v>
      </c>
      <c r="I377" s="21">
        <v>0</v>
      </c>
    </row>
    <row r="378" spans="1:9" ht="54.75" customHeight="1">
      <c r="A378" s="40" t="s">
        <v>66</v>
      </c>
      <c r="B378" s="5">
        <v>303</v>
      </c>
      <c r="C378" s="5" t="s">
        <v>16</v>
      </c>
      <c r="D378" s="5" t="s">
        <v>18</v>
      </c>
      <c r="E378" s="7" t="s">
        <v>120</v>
      </c>
      <c r="F378" s="3"/>
      <c r="G378" s="9">
        <f>G379</f>
        <v>4602.0739999999996</v>
      </c>
      <c r="H378" s="9">
        <f t="shared" ref="H378:I378" si="148">H379</f>
        <v>4283</v>
      </c>
      <c r="I378" s="9">
        <f t="shared" si="148"/>
        <v>4585</v>
      </c>
    </row>
    <row r="379" spans="1:9" ht="30.75" customHeight="1">
      <c r="A379" s="26" t="s">
        <v>100</v>
      </c>
      <c r="B379" s="5">
        <v>303</v>
      </c>
      <c r="C379" s="27" t="s">
        <v>16</v>
      </c>
      <c r="D379" s="27" t="s">
        <v>18</v>
      </c>
      <c r="E379" s="28" t="s">
        <v>120</v>
      </c>
      <c r="F379" s="35">
        <v>200</v>
      </c>
      <c r="G379" s="21">
        <v>4602.0739999999996</v>
      </c>
      <c r="H379" s="21">
        <v>4283</v>
      </c>
      <c r="I379" s="21">
        <v>4585</v>
      </c>
    </row>
    <row r="380" spans="1:9" ht="30.75" customHeight="1">
      <c r="A380" s="26" t="s">
        <v>296</v>
      </c>
      <c r="B380" s="5">
        <v>303</v>
      </c>
      <c r="C380" s="27" t="s">
        <v>16</v>
      </c>
      <c r="D380" s="27" t="s">
        <v>18</v>
      </c>
      <c r="E380" s="28" t="s">
        <v>297</v>
      </c>
      <c r="F380" s="35"/>
      <c r="G380" s="21">
        <f>G381</f>
        <v>4450.26</v>
      </c>
      <c r="H380" s="21">
        <v>0</v>
      </c>
      <c r="I380" s="21">
        <v>0</v>
      </c>
    </row>
    <row r="381" spans="1:9" ht="30.75" customHeight="1">
      <c r="A381" s="26" t="s">
        <v>100</v>
      </c>
      <c r="B381" s="5">
        <v>303</v>
      </c>
      <c r="C381" s="27" t="s">
        <v>16</v>
      </c>
      <c r="D381" s="27" t="s">
        <v>18</v>
      </c>
      <c r="E381" s="28" t="s">
        <v>297</v>
      </c>
      <c r="F381" s="35">
        <v>200</v>
      </c>
      <c r="G381" s="21">
        <v>4450.26</v>
      </c>
      <c r="H381" s="21">
        <v>0</v>
      </c>
      <c r="I381" s="21">
        <v>0</v>
      </c>
    </row>
    <row r="382" spans="1:9" ht="21.75" customHeight="1">
      <c r="A382" s="22" t="s">
        <v>148</v>
      </c>
      <c r="B382" s="5">
        <v>303</v>
      </c>
      <c r="C382" s="5" t="s">
        <v>19</v>
      </c>
      <c r="D382" s="5"/>
      <c r="E382" s="7"/>
      <c r="F382" s="3"/>
      <c r="G382" s="9">
        <f>G395+G383</f>
        <v>16612.681</v>
      </c>
      <c r="H382" s="9">
        <f>H395+H383</f>
        <v>2848.3</v>
      </c>
      <c r="I382" s="9">
        <f>I395+I383</f>
        <v>2848.3</v>
      </c>
    </row>
    <row r="383" spans="1:9" ht="21.75" customHeight="1">
      <c r="A383" s="40" t="s">
        <v>149</v>
      </c>
      <c r="B383" s="5">
        <v>303</v>
      </c>
      <c r="C383" s="8" t="s">
        <v>19</v>
      </c>
      <c r="D383" s="8" t="s">
        <v>14</v>
      </c>
      <c r="E383" s="7"/>
      <c r="F383" s="3"/>
      <c r="G383" s="9">
        <f>G384</f>
        <v>15012.681</v>
      </c>
      <c r="H383" s="9">
        <f t="shared" ref="H383:I383" si="149">H384</f>
        <v>1848.3</v>
      </c>
      <c r="I383" s="9">
        <f t="shared" si="149"/>
        <v>1848.3</v>
      </c>
    </row>
    <row r="384" spans="1:9" ht="51.75" customHeight="1">
      <c r="A384" s="40" t="s">
        <v>242</v>
      </c>
      <c r="B384" s="5">
        <v>303</v>
      </c>
      <c r="C384" s="8" t="s">
        <v>19</v>
      </c>
      <c r="D384" s="8" t="s">
        <v>14</v>
      </c>
      <c r="E384" s="7" t="s">
        <v>241</v>
      </c>
      <c r="F384" s="3"/>
      <c r="G384" s="9">
        <f>G385+G388</f>
        <v>15012.681</v>
      </c>
      <c r="H384" s="9">
        <f t="shared" ref="H384:I384" si="150">H385+H388</f>
        <v>1848.3</v>
      </c>
      <c r="I384" s="9">
        <f t="shared" si="150"/>
        <v>1848.3</v>
      </c>
    </row>
    <row r="385" spans="1:9" ht="48.75" customHeight="1">
      <c r="A385" s="40" t="s">
        <v>280</v>
      </c>
      <c r="B385" s="5">
        <v>303</v>
      </c>
      <c r="C385" s="8" t="s">
        <v>19</v>
      </c>
      <c r="D385" s="8" t="s">
        <v>14</v>
      </c>
      <c r="E385" s="7" t="s">
        <v>187</v>
      </c>
      <c r="F385" s="3"/>
      <c r="G385" s="9">
        <f>G387+G386</f>
        <v>9510.5</v>
      </c>
      <c r="H385" s="9">
        <f t="shared" ref="H385:I385" si="151">H387+H386</f>
        <v>1848.3</v>
      </c>
      <c r="I385" s="9">
        <f t="shared" si="151"/>
        <v>1848.3</v>
      </c>
    </row>
    <row r="386" spans="1:9" ht="48.75" customHeight="1">
      <c r="A386" s="26" t="s">
        <v>100</v>
      </c>
      <c r="B386" s="5">
        <v>303</v>
      </c>
      <c r="C386" s="8" t="s">
        <v>19</v>
      </c>
      <c r="D386" s="8" t="s">
        <v>14</v>
      </c>
      <c r="E386" s="7" t="s">
        <v>187</v>
      </c>
      <c r="F386" s="3">
        <v>200</v>
      </c>
      <c r="G386" s="9">
        <v>2510.5</v>
      </c>
      <c r="H386" s="9">
        <v>1048.3</v>
      </c>
      <c r="I386" s="9">
        <v>1048.3</v>
      </c>
    </row>
    <row r="387" spans="1:9" ht="67.5" customHeight="1">
      <c r="A387" s="40" t="s">
        <v>240</v>
      </c>
      <c r="B387" s="5">
        <v>303</v>
      </c>
      <c r="C387" s="8" t="s">
        <v>19</v>
      </c>
      <c r="D387" s="8" t="s">
        <v>14</v>
      </c>
      <c r="E387" s="7" t="s">
        <v>187</v>
      </c>
      <c r="F387" s="3">
        <v>810</v>
      </c>
      <c r="G387" s="9">
        <v>7000</v>
      </c>
      <c r="H387" s="9">
        <v>800</v>
      </c>
      <c r="I387" s="9">
        <v>800</v>
      </c>
    </row>
    <row r="388" spans="1:9" ht="102" customHeight="1">
      <c r="A388" s="32" t="s">
        <v>257</v>
      </c>
      <c r="B388" s="5">
        <v>303</v>
      </c>
      <c r="C388" s="8" t="s">
        <v>19</v>
      </c>
      <c r="D388" s="8" t="s">
        <v>14</v>
      </c>
      <c r="E388" s="7" t="s">
        <v>258</v>
      </c>
      <c r="F388" s="3"/>
      <c r="G388" s="9">
        <f>G391+G393+G389</f>
        <v>5502.1809999999996</v>
      </c>
      <c r="H388" s="9">
        <f t="shared" ref="H388:I388" si="152">H391</f>
        <v>0</v>
      </c>
      <c r="I388" s="9">
        <f t="shared" si="152"/>
        <v>0</v>
      </c>
    </row>
    <row r="389" spans="1:9" ht="43.5" customHeight="1">
      <c r="A389" s="32" t="s">
        <v>301</v>
      </c>
      <c r="B389" s="5">
        <v>303</v>
      </c>
      <c r="C389" s="8" t="s">
        <v>19</v>
      </c>
      <c r="D389" s="8" t="s">
        <v>14</v>
      </c>
      <c r="E389" s="7" t="s">
        <v>302</v>
      </c>
      <c r="F389" s="3"/>
      <c r="G389" s="9">
        <f>G390</f>
        <v>1000</v>
      </c>
      <c r="H389" s="9">
        <v>0</v>
      </c>
      <c r="I389" s="9">
        <v>0</v>
      </c>
    </row>
    <row r="390" spans="1:9" ht="41.25" customHeight="1">
      <c r="A390" s="32" t="s">
        <v>100</v>
      </c>
      <c r="B390" s="5">
        <v>303</v>
      </c>
      <c r="C390" s="8" t="s">
        <v>19</v>
      </c>
      <c r="D390" s="8" t="s">
        <v>14</v>
      </c>
      <c r="E390" s="7" t="s">
        <v>302</v>
      </c>
      <c r="F390" s="3">
        <v>200</v>
      </c>
      <c r="G390" s="9">
        <v>1000</v>
      </c>
      <c r="H390" s="9">
        <v>0</v>
      </c>
      <c r="I390" s="9">
        <v>0</v>
      </c>
    </row>
    <row r="391" spans="1:9" ht="67.5" customHeight="1">
      <c r="A391" s="40" t="s">
        <v>255</v>
      </c>
      <c r="B391" s="5">
        <v>303</v>
      </c>
      <c r="C391" s="8" t="s">
        <v>19</v>
      </c>
      <c r="D391" s="8" t="s">
        <v>14</v>
      </c>
      <c r="E391" s="7" t="s">
        <v>256</v>
      </c>
      <c r="F391" s="3"/>
      <c r="G391" s="9">
        <f>G392</f>
        <v>4361</v>
      </c>
      <c r="H391" s="9">
        <v>0</v>
      </c>
      <c r="I391" s="9">
        <v>0</v>
      </c>
    </row>
    <row r="392" spans="1:9" ht="39" customHeight="1">
      <c r="A392" s="26" t="s">
        <v>100</v>
      </c>
      <c r="B392" s="5">
        <v>303</v>
      </c>
      <c r="C392" s="8" t="s">
        <v>19</v>
      </c>
      <c r="D392" s="8" t="s">
        <v>14</v>
      </c>
      <c r="E392" s="7" t="s">
        <v>256</v>
      </c>
      <c r="F392" s="3">
        <v>200</v>
      </c>
      <c r="G392" s="9">
        <v>4361</v>
      </c>
      <c r="H392" s="9">
        <v>0</v>
      </c>
      <c r="I392" s="9">
        <v>0</v>
      </c>
    </row>
    <row r="393" spans="1:9" ht="65.25" customHeight="1">
      <c r="A393" s="40" t="s">
        <v>298</v>
      </c>
      <c r="B393" s="5">
        <v>303</v>
      </c>
      <c r="C393" s="8" t="s">
        <v>19</v>
      </c>
      <c r="D393" s="8" t="s">
        <v>14</v>
      </c>
      <c r="E393" s="7" t="s">
        <v>256</v>
      </c>
      <c r="F393" s="3"/>
      <c r="G393" s="9">
        <f>G394</f>
        <v>141.18100000000001</v>
      </c>
      <c r="H393" s="9">
        <v>0</v>
      </c>
      <c r="I393" s="9">
        <v>0</v>
      </c>
    </row>
    <row r="394" spans="1:9" ht="39" customHeight="1">
      <c r="A394" s="32" t="s">
        <v>100</v>
      </c>
      <c r="B394" s="5">
        <v>303</v>
      </c>
      <c r="C394" s="8" t="s">
        <v>19</v>
      </c>
      <c r="D394" s="8" t="s">
        <v>14</v>
      </c>
      <c r="E394" s="7" t="s">
        <v>256</v>
      </c>
      <c r="F394" s="3">
        <v>200</v>
      </c>
      <c r="G394" s="9">
        <v>141.18100000000001</v>
      </c>
      <c r="H394" s="9">
        <v>0</v>
      </c>
      <c r="I394" s="9">
        <v>0</v>
      </c>
    </row>
    <row r="395" spans="1:9" ht="22.5" customHeight="1">
      <c r="A395" s="22" t="s">
        <v>147</v>
      </c>
      <c r="B395" s="5">
        <v>303</v>
      </c>
      <c r="C395" s="5" t="s">
        <v>19</v>
      </c>
      <c r="D395" s="5" t="s">
        <v>15</v>
      </c>
      <c r="E395" s="7"/>
      <c r="F395" s="3"/>
      <c r="G395" s="9">
        <f>G396</f>
        <v>1600</v>
      </c>
      <c r="H395" s="9">
        <f t="shared" ref="H395:I395" si="153">H396</f>
        <v>1000</v>
      </c>
      <c r="I395" s="9">
        <f t="shared" si="153"/>
        <v>1000</v>
      </c>
    </row>
    <row r="396" spans="1:9" ht="33.75" customHeight="1">
      <c r="A396" s="22" t="s">
        <v>237</v>
      </c>
      <c r="B396" s="5">
        <v>303</v>
      </c>
      <c r="C396" s="5" t="s">
        <v>19</v>
      </c>
      <c r="D396" s="5" t="s">
        <v>15</v>
      </c>
      <c r="E396" s="7" t="s">
        <v>236</v>
      </c>
      <c r="F396" s="3"/>
      <c r="G396" s="9">
        <f>G397</f>
        <v>1600</v>
      </c>
      <c r="H396" s="9">
        <f t="shared" ref="H396:I396" si="154">H397</f>
        <v>1000</v>
      </c>
      <c r="I396" s="9">
        <f t="shared" si="154"/>
        <v>1000</v>
      </c>
    </row>
    <row r="397" spans="1:9" ht="36.75" customHeight="1">
      <c r="A397" s="22" t="s">
        <v>239</v>
      </c>
      <c r="B397" s="5">
        <v>303</v>
      </c>
      <c r="C397" s="5" t="s">
        <v>19</v>
      </c>
      <c r="D397" s="5" t="s">
        <v>15</v>
      </c>
      <c r="E397" s="7" t="s">
        <v>238</v>
      </c>
      <c r="F397" s="3"/>
      <c r="G397" s="9">
        <f>G400+G398</f>
        <v>1600</v>
      </c>
      <c r="H397" s="9">
        <f>H400</f>
        <v>1000</v>
      </c>
      <c r="I397" s="9">
        <f>I400</f>
        <v>1000</v>
      </c>
    </row>
    <row r="398" spans="1:9" ht="36.75" customHeight="1">
      <c r="A398" s="22" t="s">
        <v>282</v>
      </c>
      <c r="B398" s="5">
        <v>303</v>
      </c>
      <c r="C398" s="5" t="s">
        <v>19</v>
      </c>
      <c r="D398" s="5" t="s">
        <v>15</v>
      </c>
      <c r="E398" s="7" t="s">
        <v>283</v>
      </c>
      <c r="F398" s="3"/>
      <c r="G398" s="9">
        <f>G399</f>
        <v>600</v>
      </c>
      <c r="H398" s="9">
        <f>H399</f>
        <v>0</v>
      </c>
      <c r="I398" s="9">
        <f>I399</f>
        <v>0</v>
      </c>
    </row>
    <row r="399" spans="1:9" ht="36.75" customHeight="1">
      <c r="A399" s="22" t="s">
        <v>100</v>
      </c>
      <c r="B399" s="5">
        <v>303</v>
      </c>
      <c r="C399" s="5" t="s">
        <v>19</v>
      </c>
      <c r="D399" s="5" t="s">
        <v>15</v>
      </c>
      <c r="E399" s="7" t="s">
        <v>283</v>
      </c>
      <c r="F399" s="3">
        <v>200</v>
      </c>
      <c r="G399" s="9">
        <v>600</v>
      </c>
      <c r="H399" s="9">
        <v>0</v>
      </c>
      <c r="I399" s="9">
        <v>0</v>
      </c>
    </row>
    <row r="400" spans="1:9" ht="25.5" customHeight="1">
      <c r="A400" s="22" t="s">
        <v>153</v>
      </c>
      <c r="B400" s="5">
        <v>303</v>
      </c>
      <c r="C400" s="5" t="s">
        <v>19</v>
      </c>
      <c r="D400" s="5" t="s">
        <v>15</v>
      </c>
      <c r="E400" s="7" t="s">
        <v>154</v>
      </c>
      <c r="F400" s="3"/>
      <c r="G400" s="9">
        <f>G401</f>
        <v>1000</v>
      </c>
      <c r="H400" s="9">
        <f t="shared" ref="H400:I400" si="155">H401</f>
        <v>1000</v>
      </c>
      <c r="I400" s="9">
        <f t="shared" si="155"/>
        <v>1000</v>
      </c>
    </row>
    <row r="401" spans="1:9" ht="36" customHeight="1">
      <c r="A401" s="22" t="s">
        <v>100</v>
      </c>
      <c r="B401" s="5">
        <v>303</v>
      </c>
      <c r="C401" s="5" t="s">
        <v>19</v>
      </c>
      <c r="D401" s="5" t="s">
        <v>15</v>
      </c>
      <c r="E401" s="7" t="s">
        <v>154</v>
      </c>
      <c r="F401" s="3">
        <v>200</v>
      </c>
      <c r="G401" s="9">
        <v>1000</v>
      </c>
      <c r="H401" s="9">
        <v>1000</v>
      </c>
      <c r="I401" s="9">
        <v>1000</v>
      </c>
    </row>
    <row r="402" spans="1:9" ht="20.25" customHeight="1">
      <c r="A402" s="39" t="s">
        <v>34</v>
      </c>
      <c r="B402" s="5">
        <v>303</v>
      </c>
      <c r="C402" s="5" t="s">
        <v>21</v>
      </c>
      <c r="D402" s="5"/>
      <c r="E402" s="7"/>
      <c r="F402" s="3"/>
      <c r="G402" s="9">
        <f>G414+G403+G410</f>
        <v>10689.026</v>
      </c>
      <c r="H402" s="9">
        <f>H414</f>
        <v>483.1</v>
      </c>
      <c r="I402" s="9">
        <f>I414</f>
        <v>483.1</v>
      </c>
    </row>
    <row r="403" spans="1:9" ht="20.25" customHeight="1">
      <c r="A403" s="39" t="s">
        <v>5</v>
      </c>
      <c r="B403" s="5">
        <v>303</v>
      </c>
      <c r="C403" s="5" t="s">
        <v>21</v>
      </c>
      <c r="D403" s="5" t="s">
        <v>13</v>
      </c>
      <c r="E403" s="7"/>
      <c r="F403" s="3"/>
      <c r="G403" s="9">
        <f>G404</f>
        <v>10190.526</v>
      </c>
      <c r="H403" s="9">
        <v>0</v>
      </c>
      <c r="I403" s="9">
        <v>0</v>
      </c>
    </row>
    <row r="404" spans="1:9" ht="20.25" customHeight="1">
      <c r="A404" s="41" t="s">
        <v>193</v>
      </c>
      <c r="B404" s="5">
        <v>303</v>
      </c>
      <c r="C404" s="5" t="s">
        <v>21</v>
      </c>
      <c r="D404" s="5" t="s">
        <v>13</v>
      </c>
      <c r="E404" s="7" t="s">
        <v>191</v>
      </c>
      <c r="F404" s="3"/>
      <c r="G404" s="9">
        <f>G405</f>
        <v>10190.526</v>
      </c>
      <c r="H404" s="9">
        <v>0</v>
      </c>
      <c r="I404" s="9">
        <v>0</v>
      </c>
    </row>
    <row r="405" spans="1:9" ht="20.25" customHeight="1">
      <c r="A405" s="41" t="s">
        <v>194</v>
      </c>
      <c r="B405" s="5">
        <v>303</v>
      </c>
      <c r="C405" s="5" t="s">
        <v>21</v>
      </c>
      <c r="D405" s="5" t="s">
        <v>13</v>
      </c>
      <c r="E405" s="7" t="s">
        <v>192</v>
      </c>
      <c r="F405" s="3"/>
      <c r="G405" s="9">
        <f>G406+G408</f>
        <v>10190.526</v>
      </c>
      <c r="H405" s="9">
        <v>0</v>
      </c>
      <c r="I405" s="9">
        <v>0</v>
      </c>
    </row>
    <row r="406" spans="1:9" ht="31.5">
      <c r="A406" s="41" t="s">
        <v>315</v>
      </c>
      <c r="B406" s="5">
        <v>303</v>
      </c>
      <c r="C406" s="5" t="s">
        <v>21</v>
      </c>
      <c r="D406" s="5" t="s">
        <v>13</v>
      </c>
      <c r="E406" s="7" t="s">
        <v>316</v>
      </c>
      <c r="F406" s="3"/>
      <c r="G406" s="9">
        <f>G407</f>
        <v>9681</v>
      </c>
      <c r="H406" s="9">
        <v>0</v>
      </c>
      <c r="I406" s="9">
        <v>0</v>
      </c>
    </row>
    <row r="407" spans="1:9" ht="31.5">
      <c r="A407" s="22" t="s">
        <v>100</v>
      </c>
      <c r="B407" s="5">
        <v>303</v>
      </c>
      <c r="C407" s="5" t="s">
        <v>21</v>
      </c>
      <c r="D407" s="5" t="s">
        <v>13</v>
      </c>
      <c r="E407" s="7" t="s">
        <v>316</v>
      </c>
      <c r="F407" s="3">
        <v>200</v>
      </c>
      <c r="G407" s="9">
        <v>9681</v>
      </c>
      <c r="H407" s="9">
        <v>0</v>
      </c>
      <c r="I407" s="9">
        <v>0</v>
      </c>
    </row>
    <row r="408" spans="1:9" ht="47.25">
      <c r="A408" s="22" t="s">
        <v>317</v>
      </c>
      <c r="B408" s="5">
        <v>303</v>
      </c>
      <c r="C408" s="5" t="s">
        <v>21</v>
      </c>
      <c r="D408" s="5" t="s">
        <v>13</v>
      </c>
      <c r="E408" s="7" t="s">
        <v>316</v>
      </c>
      <c r="F408" s="3"/>
      <c r="G408" s="9">
        <f>G409</f>
        <v>509.52600000000001</v>
      </c>
      <c r="H408" s="9">
        <v>0</v>
      </c>
      <c r="I408" s="9">
        <v>0</v>
      </c>
    </row>
    <row r="409" spans="1:9" ht="31.5">
      <c r="A409" s="22" t="s">
        <v>100</v>
      </c>
      <c r="B409" s="5">
        <v>303</v>
      </c>
      <c r="C409" s="5" t="s">
        <v>21</v>
      </c>
      <c r="D409" s="5" t="s">
        <v>13</v>
      </c>
      <c r="E409" s="7" t="s">
        <v>316</v>
      </c>
      <c r="F409" s="3">
        <v>200</v>
      </c>
      <c r="G409" s="9">
        <v>509.52600000000001</v>
      </c>
      <c r="H409" s="9">
        <v>0</v>
      </c>
      <c r="I409" s="9">
        <v>0</v>
      </c>
    </row>
    <row r="410" spans="1:9" ht="31.5">
      <c r="A410" s="22" t="s">
        <v>320</v>
      </c>
      <c r="B410" s="5">
        <v>303</v>
      </c>
      <c r="C410" s="5" t="s">
        <v>21</v>
      </c>
      <c r="D410" s="5" t="s">
        <v>19</v>
      </c>
      <c r="E410" s="7"/>
      <c r="F410" s="3"/>
      <c r="G410" s="9">
        <f>G411</f>
        <v>15.4</v>
      </c>
      <c r="H410" s="9">
        <v>0</v>
      </c>
      <c r="I410" s="9">
        <v>0</v>
      </c>
    </row>
    <row r="411" spans="1:9" ht="31.5">
      <c r="A411" s="41" t="s">
        <v>79</v>
      </c>
      <c r="B411" s="5">
        <v>303</v>
      </c>
      <c r="C411" s="5" t="s">
        <v>21</v>
      </c>
      <c r="D411" s="5" t="s">
        <v>19</v>
      </c>
      <c r="E411" s="7" t="s">
        <v>105</v>
      </c>
      <c r="F411" s="3"/>
      <c r="G411" s="9">
        <f>G412</f>
        <v>15.4</v>
      </c>
      <c r="H411" s="9">
        <v>0</v>
      </c>
      <c r="I411" s="9">
        <v>0</v>
      </c>
    </row>
    <row r="412" spans="1:9" ht="31.5">
      <c r="A412" s="52" t="s">
        <v>133</v>
      </c>
      <c r="B412" s="5">
        <v>303</v>
      </c>
      <c r="C412" s="5" t="s">
        <v>21</v>
      </c>
      <c r="D412" s="5" t="s">
        <v>19</v>
      </c>
      <c r="E412" s="18" t="s">
        <v>132</v>
      </c>
      <c r="F412" s="3"/>
      <c r="G412" s="9">
        <f>G413</f>
        <v>15.4</v>
      </c>
      <c r="H412" s="9">
        <v>0</v>
      </c>
      <c r="I412" s="9">
        <v>0</v>
      </c>
    </row>
    <row r="413" spans="1:9" ht="31.5">
      <c r="A413" s="22" t="s">
        <v>100</v>
      </c>
      <c r="B413" s="5">
        <v>303</v>
      </c>
      <c r="C413" s="5" t="s">
        <v>21</v>
      </c>
      <c r="D413" s="5" t="s">
        <v>19</v>
      </c>
      <c r="E413" s="18" t="s">
        <v>132</v>
      </c>
      <c r="F413" s="17">
        <v>200</v>
      </c>
      <c r="G413" s="9">
        <v>15.4</v>
      </c>
      <c r="H413" s="9">
        <v>0</v>
      </c>
      <c r="I413" s="9">
        <v>0</v>
      </c>
    </row>
    <row r="414" spans="1:9" ht="22.5" customHeight="1">
      <c r="A414" s="53" t="s">
        <v>7</v>
      </c>
      <c r="B414" s="5">
        <v>303</v>
      </c>
      <c r="C414" s="5" t="s">
        <v>21</v>
      </c>
      <c r="D414" s="5" t="s">
        <v>18</v>
      </c>
      <c r="E414" s="7"/>
      <c r="F414" s="3"/>
      <c r="G414" s="9">
        <f>G415</f>
        <v>483.1</v>
      </c>
      <c r="H414" s="9">
        <f t="shared" ref="H414:I414" si="156">H415</f>
        <v>483.1</v>
      </c>
      <c r="I414" s="9">
        <f t="shared" si="156"/>
        <v>483.1</v>
      </c>
    </row>
    <row r="415" spans="1:9" ht="54.75" customHeight="1">
      <c r="A415" s="39" t="s">
        <v>211</v>
      </c>
      <c r="B415" s="5">
        <v>303</v>
      </c>
      <c r="C415" s="5" t="s">
        <v>21</v>
      </c>
      <c r="D415" s="5" t="s">
        <v>18</v>
      </c>
      <c r="E415" s="8" t="s">
        <v>210</v>
      </c>
      <c r="F415" s="3"/>
      <c r="G415" s="9">
        <f>G416</f>
        <v>483.1</v>
      </c>
      <c r="H415" s="9">
        <f t="shared" ref="H415:I416" si="157">H416</f>
        <v>483.1</v>
      </c>
      <c r="I415" s="9">
        <f t="shared" si="157"/>
        <v>483.1</v>
      </c>
    </row>
    <row r="416" spans="1:9" ht="36.75" customHeight="1">
      <c r="A416" s="39" t="s">
        <v>202</v>
      </c>
      <c r="B416" s="5">
        <v>303</v>
      </c>
      <c r="C416" s="5" t="s">
        <v>21</v>
      </c>
      <c r="D416" s="5" t="s">
        <v>18</v>
      </c>
      <c r="E416" s="8" t="s">
        <v>201</v>
      </c>
      <c r="F416" s="3"/>
      <c r="G416" s="9">
        <f>G417</f>
        <v>483.1</v>
      </c>
      <c r="H416" s="9">
        <f t="shared" si="157"/>
        <v>483.1</v>
      </c>
      <c r="I416" s="9">
        <f t="shared" si="157"/>
        <v>483.1</v>
      </c>
    </row>
    <row r="417" spans="1:9" ht="48.75" customHeight="1">
      <c r="A417" s="39" t="s">
        <v>86</v>
      </c>
      <c r="B417" s="5">
        <v>303</v>
      </c>
      <c r="C417" s="5" t="s">
        <v>21</v>
      </c>
      <c r="D417" s="5" t="s">
        <v>18</v>
      </c>
      <c r="E417" s="7" t="s">
        <v>121</v>
      </c>
      <c r="F417" s="5"/>
      <c r="G417" s="9">
        <f>G418+G419</f>
        <v>483.1</v>
      </c>
      <c r="H417" s="9">
        <f t="shared" ref="H417:I417" si="158">H418+H419</f>
        <v>483.1</v>
      </c>
      <c r="I417" s="9">
        <f t="shared" si="158"/>
        <v>483.1</v>
      </c>
    </row>
    <row r="418" spans="1:9" ht="85.5" customHeight="1">
      <c r="A418" s="22" t="s">
        <v>68</v>
      </c>
      <c r="B418" s="5">
        <v>303</v>
      </c>
      <c r="C418" s="17" t="s">
        <v>21</v>
      </c>
      <c r="D418" s="17" t="s">
        <v>18</v>
      </c>
      <c r="E418" s="7" t="s">
        <v>121</v>
      </c>
      <c r="F418" s="17">
        <v>100</v>
      </c>
      <c r="G418" s="23">
        <v>435.1</v>
      </c>
      <c r="H418" s="23">
        <v>435.1</v>
      </c>
      <c r="I418" s="23">
        <v>435.1</v>
      </c>
    </row>
    <row r="419" spans="1:9" ht="36" customHeight="1">
      <c r="A419" s="22" t="s">
        <v>100</v>
      </c>
      <c r="B419" s="5">
        <v>303</v>
      </c>
      <c r="C419" s="17" t="s">
        <v>21</v>
      </c>
      <c r="D419" s="17" t="s">
        <v>18</v>
      </c>
      <c r="E419" s="7" t="s">
        <v>121</v>
      </c>
      <c r="F419" s="17">
        <v>200</v>
      </c>
      <c r="G419" s="23">
        <v>48</v>
      </c>
      <c r="H419" s="23">
        <v>48</v>
      </c>
      <c r="I419" s="23">
        <v>48</v>
      </c>
    </row>
    <row r="420" spans="1:9">
      <c r="A420" s="39" t="s">
        <v>35</v>
      </c>
      <c r="B420" s="5">
        <v>303</v>
      </c>
      <c r="C420" s="5">
        <v>10</v>
      </c>
      <c r="D420" s="5"/>
      <c r="E420" s="8"/>
      <c r="F420" s="3"/>
      <c r="G420" s="9">
        <f>G421+G426</f>
        <v>6080.6</v>
      </c>
      <c r="H420" s="9">
        <f t="shared" ref="H420:I423" si="159">H421</f>
        <v>1030</v>
      </c>
      <c r="I420" s="9">
        <f t="shared" si="159"/>
        <v>1030</v>
      </c>
    </row>
    <row r="421" spans="1:9">
      <c r="A421" s="40" t="s">
        <v>10</v>
      </c>
      <c r="B421" s="5">
        <v>303</v>
      </c>
      <c r="C421" s="5">
        <v>10</v>
      </c>
      <c r="D421" s="5" t="s">
        <v>13</v>
      </c>
      <c r="E421" s="8"/>
      <c r="F421" s="3"/>
      <c r="G421" s="9">
        <f>G422</f>
        <v>1030</v>
      </c>
      <c r="H421" s="9">
        <f t="shared" si="159"/>
        <v>1030</v>
      </c>
      <c r="I421" s="9">
        <f t="shared" si="159"/>
        <v>1030</v>
      </c>
    </row>
    <row r="422" spans="1:9" ht="21" customHeight="1">
      <c r="A422" s="39" t="s">
        <v>193</v>
      </c>
      <c r="B422" s="5">
        <v>303</v>
      </c>
      <c r="C422" s="5">
        <v>10</v>
      </c>
      <c r="D422" s="5" t="s">
        <v>13</v>
      </c>
      <c r="E422" s="8" t="s">
        <v>191</v>
      </c>
      <c r="F422" s="3"/>
      <c r="G422" s="9">
        <f>G423</f>
        <v>1030</v>
      </c>
      <c r="H422" s="9">
        <f t="shared" si="159"/>
        <v>1030</v>
      </c>
      <c r="I422" s="9">
        <f t="shared" si="159"/>
        <v>1030</v>
      </c>
    </row>
    <row r="423" spans="1:9" ht="24.75" customHeight="1">
      <c r="A423" s="39" t="s">
        <v>199</v>
      </c>
      <c r="B423" s="5">
        <v>303</v>
      </c>
      <c r="C423" s="5">
        <v>10</v>
      </c>
      <c r="D423" s="5" t="s">
        <v>13</v>
      </c>
      <c r="E423" s="8" t="s">
        <v>198</v>
      </c>
      <c r="F423" s="3"/>
      <c r="G423" s="9">
        <f>G424</f>
        <v>1030</v>
      </c>
      <c r="H423" s="9">
        <f t="shared" si="159"/>
        <v>1030</v>
      </c>
      <c r="I423" s="9">
        <f t="shared" si="159"/>
        <v>1030</v>
      </c>
    </row>
    <row r="424" spans="1:9">
      <c r="A424" s="39" t="s">
        <v>73</v>
      </c>
      <c r="B424" s="5">
        <v>303</v>
      </c>
      <c r="C424" s="5">
        <v>10</v>
      </c>
      <c r="D424" s="5" t="s">
        <v>13</v>
      </c>
      <c r="E424" s="7" t="s">
        <v>122</v>
      </c>
      <c r="F424" s="3"/>
      <c r="G424" s="9">
        <f>G425</f>
        <v>1030</v>
      </c>
      <c r="H424" s="9">
        <f t="shared" ref="H424:I424" si="160">H425</f>
        <v>1030</v>
      </c>
      <c r="I424" s="9">
        <f t="shared" si="160"/>
        <v>1030</v>
      </c>
    </row>
    <row r="425" spans="1:9" ht="31.5">
      <c r="A425" s="39" t="s">
        <v>54</v>
      </c>
      <c r="B425" s="5">
        <v>303</v>
      </c>
      <c r="C425" s="5">
        <v>10</v>
      </c>
      <c r="D425" s="5" t="s">
        <v>13</v>
      </c>
      <c r="E425" s="7" t="s">
        <v>122</v>
      </c>
      <c r="F425" s="3">
        <v>300</v>
      </c>
      <c r="G425" s="9">
        <v>1030</v>
      </c>
      <c r="H425" s="9">
        <v>1030</v>
      </c>
      <c r="I425" s="9">
        <v>1030</v>
      </c>
    </row>
    <row r="426" spans="1:9">
      <c r="A426" s="40" t="s">
        <v>39</v>
      </c>
      <c r="B426" s="5">
        <v>303</v>
      </c>
      <c r="C426" s="5">
        <v>10</v>
      </c>
      <c r="D426" s="5" t="s">
        <v>15</v>
      </c>
      <c r="E426" s="7"/>
      <c r="F426" s="3"/>
      <c r="G426" s="9">
        <f>G427+G430</f>
        <v>5050.6000000000004</v>
      </c>
      <c r="H426" s="9">
        <f t="shared" ref="H426:I426" si="161">H427+H430</f>
        <v>0</v>
      </c>
      <c r="I426" s="9">
        <f t="shared" si="161"/>
        <v>0</v>
      </c>
    </row>
    <row r="427" spans="1:9" ht="47.25">
      <c r="A427" s="39" t="s">
        <v>249</v>
      </c>
      <c r="B427" s="5">
        <v>303</v>
      </c>
      <c r="C427" s="5">
        <v>10</v>
      </c>
      <c r="D427" s="5" t="s">
        <v>15</v>
      </c>
      <c r="E427" s="7" t="s">
        <v>250</v>
      </c>
      <c r="F427" s="3"/>
      <c r="G427" s="9">
        <f>G428</f>
        <v>1376.6</v>
      </c>
      <c r="H427" s="9">
        <v>0</v>
      </c>
      <c r="I427" s="9">
        <v>0</v>
      </c>
    </row>
    <row r="428" spans="1:9" ht="47.25">
      <c r="A428" s="40" t="s">
        <v>251</v>
      </c>
      <c r="B428" s="5">
        <v>303</v>
      </c>
      <c r="C428" s="5">
        <v>10</v>
      </c>
      <c r="D428" s="5" t="s">
        <v>15</v>
      </c>
      <c r="E428" s="7" t="s">
        <v>252</v>
      </c>
      <c r="F428" s="3"/>
      <c r="G428" s="9">
        <f>G429</f>
        <v>1376.6</v>
      </c>
      <c r="H428" s="9">
        <f t="shared" ref="H428:I428" si="162">H429</f>
        <v>0</v>
      </c>
      <c r="I428" s="9">
        <f t="shared" si="162"/>
        <v>0</v>
      </c>
    </row>
    <row r="429" spans="1:9" ht="31.5">
      <c r="A429" s="40" t="s">
        <v>54</v>
      </c>
      <c r="B429" s="5">
        <v>303</v>
      </c>
      <c r="C429" s="5">
        <v>10</v>
      </c>
      <c r="D429" s="5" t="s">
        <v>15</v>
      </c>
      <c r="E429" s="7" t="s">
        <v>252</v>
      </c>
      <c r="F429" s="3">
        <v>300</v>
      </c>
      <c r="G429" s="9">
        <v>1376.6</v>
      </c>
      <c r="H429" s="9">
        <v>0</v>
      </c>
      <c r="I429" s="9">
        <v>0</v>
      </c>
    </row>
    <row r="430" spans="1:9">
      <c r="A430" s="40" t="s">
        <v>193</v>
      </c>
      <c r="B430" s="5">
        <v>303</v>
      </c>
      <c r="C430" s="5">
        <v>10</v>
      </c>
      <c r="D430" s="5" t="s">
        <v>15</v>
      </c>
      <c r="E430" s="8" t="s">
        <v>191</v>
      </c>
      <c r="F430" s="3"/>
      <c r="G430" s="9">
        <f>G431</f>
        <v>3674</v>
      </c>
      <c r="H430" s="9">
        <f t="shared" ref="H430:I431" si="163">H431</f>
        <v>0</v>
      </c>
      <c r="I430" s="9">
        <f t="shared" si="163"/>
        <v>0</v>
      </c>
    </row>
    <row r="431" spans="1:9">
      <c r="A431" s="39" t="s">
        <v>253</v>
      </c>
      <c r="B431" s="5">
        <v>303</v>
      </c>
      <c r="C431" s="5">
        <v>10</v>
      </c>
      <c r="D431" s="5" t="s">
        <v>15</v>
      </c>
      <c r="E431" s="7" t="s">
        <v>254</v>
      </c>
      <c r="F431" s="3"/>
      <c r="G431" s="9">
        <f>G432</f>
        <v>3674</v>
      </c>
      <c r="H431" s="9">
        <f t="shared" si="163"/>
        <v>0</v>
      </c>
      <c r="I431" s="9">
        <f t="shared" si="163"/>
        <v>0</v>
      </c>
    </row>
    <row r="432" spans="1:9" ht="63">
      <c r="A432" s="39" t="s">
        <v>299</v>
      </c>
      <c r="B432" s="5">
        <v>303</v>
      </c>
      <c r="C432" s="5" t="s">
        <v>51</v>
      </c>
      <c r="D432" s="5" t="s">
        <v>15</v>
      </c>
      <c r="E432" s="7" t="s">
        <v>300</v>
      </c>
      <c r="F432" s="5"/>
      <c r="G432" s="9">
        <f>G433</f>
        <v>3674</v>
      </c>
      <c r="H432" s="9">
        <f t="shared" ref="H432:I432" si="164">H433</f>
        <v>0</v>
      </c>
      <c r="I432" s="9">
        <f t="shared" si="164"/>
        <v>0</v>
      </c>
    </row>
    <row r="433" spans="1:9" ht="31.5">
      <c r="A433" s="39" t="s">
        <v>54</v>
      </c>
      <c r="B433" s="5">
        <v>303</v>
      </c>
      <c r="C433" s="5" t="s">
        <v>51</v>
      </c>
      <c r="D433" s="5" t="s">
        <v>15</v>
      </c>
      <c r="E433" s="7" t="s">
        <v>300</v>
      </c>
      <c r="F433" s="5">
        <v>300</v>
      </c>
      <c r="G433" s="9">
        <v>3674</v>
      </c>
      <c r="H433" s="9">
        <v>0</v>
      </c>
      <c r="I433" s="9">
        <v>0</v>
      </c>
    </row>
    <row r="434" spans="1:9" ht="31.5">
      <c r="A434" s="39" t="s">
        <v>161</v>
      </c>
      <c r="B434" s="5">
        <v>305</v>
      </c>
      <c r="C434" s="5"/>
      <c r="D434" s="5"/>
      <c r="E434" s="7"/>
      <c r="F434" s="3"/>
      <c r="G434" s="9">
        <f>G435+G450+G488+G484+G473+G458+G454+G462</f>
        <v>1490</v>
      </c>
      <c r="H434" s="9">
        <f t="shared" ref="H434:I434" si="165">H435+H450+H488+H484+H473+H458+H454+H462</f>
        <v>1522.8</v>
      </c>
      <c r="I434" s="9">
        <f t="shared" si="165"/>
        <v>1522.8</v>
      </c>
    </row>
    <row r="435" spans="1:9">
      <c r="A435" s="39" t="s">
        <v>31</v>
      </c>
      <c r="B435" s="5">
        <v>305</v>
      </c>
      <c r="C435" s="5" t="s">
        <v>13</v>
      </c>
      <c r="D435" s="5"/>
      <c r="E435" s="8"/>
      <c r="F435" s="3"/>
      <c r="G435" s="9">
        <f>G436+G445+G442</f>
        <v>1490</v>
      </c>
      <c r="H435" s="9">
        <f t="shared" ref="H435:I435" si="166">H436+H445+H442</f>
        <v>1522.8</v>
      </c>
      <c r="I435" s="9">
        <f t="shared" si="166"/>
        <v>1522.8</v>
      </c>
    </row>
    <row r="436" spans="1:9">
      <c r="A436" s="39" t="s">
        <v>3</v>
      </c>
      <c r="B436" s="5">
        <v>305</v>
      </c>
      <c r="C436" s="5" t="s">
        <v>13</v>
      </c>
      <c r="D436" s="5" t="s">
        <v>17</v>
      </c>
      <c r="E436" s="8"/>
      <c r="F436" s="3"/>
      <c r="G436" s="9">
        <f>G437</f>
        <v>1490</v>
      </c>
      <c r="H436" s="9">
        <f t="shared" ref="H436:I437" si="167">H437</f>
        <v>1522.8</v>
      </c>
      <c r="I436" s="9">
        <f t="shared" si="167"/>
        <v>1522.8</v>
      </c>
    </row>
    <row r="437" spans="1:9" ht="31.5">
      <c r="A437" s="39" t="s">
        <v>58</v>
      </c>
      <c r="B437" s="5">
        <v>305</v>
      </c>
      <c r="C437" s="5" t="s">
        <v>13</v>
      </c>
      <c r="D437" s="5" t="s">
        <v>17</v>
      </c>
      <c r="E437" s="7" t="s">
        <v>101</v>
      </c>
      <c r="F437" s="3"/>
      <c r="G437" s="9">
        <f>G438</f>
        <v>1490</v>
      </c>
      <c r="H437" s="9">
        <f t="shared" si="167"/>
        <v>1522.8</v>
      </c>
      <c r="I437" s="9">
        <f t="shared" si="167"/>
        <v>1522.8</v>
      </c>
    </row>
    <row r="438" spans="1:9" ht="31.5">
      <c r="A438" s="39" t="s">
        <v>168</v>
      </c>
      <c r="B438" s="5">
        <v>305</v>
      </c>
      <c r="C438" s="5" t="s">
        <v>13</v>
      </c>
      <c r="D438" s="5" t="s">
        <v>17</v>
      </c>
      <c r="E438" s="7" t="s">
        <v>178</v>
      </c>
      <c r="F438" s="3"/>
      <c r="G438" s="9">
        <f>G439+G440</f>
        <v>1490</v>
      </c>
      <c r="H438" s="9">
        <f t="shared" ref="H438:I438" si="168">H439+H440</f>
        <v>1522.8</v>
      </c>
      <c r="I438" s="9">
        <f t="shared" si="168"/>
        <v>1522.8</v>
      </c>
    </row>
    <row r="439" spans="1:9" ht="78.75">
      <c r="A439" s="22" t="s">
        <v>68</v>
      </c>
      <c r="B439" s="5">
        <v>305</v>
      </c>
      <c r="C439" s="5" t="s">
        <v>13</v>
      </c>
      <c r="D439" s="5" t="s">
        <v>17</v>
      </c>
      <c r="E439" s="7" t="s">
        <v>178</v>
      </c>
      <c r="F439" s="3">
        <v>100</v>
      </c>
      <c r="G439" s="9">
        <v>1440</v>
      </c>
      <c r="H439" s="9">
        <v>1472.8</v>
      </c>
      <c r="I439" s="9">
        <v>1472.8</v>
      </c>
    </row>
    <row r="440" spans="1:9" ht="31.5">
      <c r="A440" s="22" t="s">
        <v>100</v>
      </c>
      <c r="B440" s="5">
        <v>305</v>
      </c>
      <c r="C440" s="5" t="s">
        <v>13</v>
      </c>
      <c r="D440" s="5" t="s">
        <v>17</v>
      </c>
      <c r="E440" s="7" t="s">
        <v>178</v>
      </c>
      <c r="F440" s="3">
        <v>200</v>
      </c>
      <c r="G440" s="9">
        <v>50</v>
      </c>
      <c r="H440" s="9">
        <v>50</v>
      </c>
      <c r="I440" s="9">
        <v>50</v>
      </c>
    </row>
    <row r="441" spans="1:9">
      <c r="A441" s="39" t="s">
        <v>48</v>
      </c>
      <c r="B441" s="4"/>
      <c r="C441" s="4"/>
      <c r="D441" s="4"/>
      <c r="E441" s="4"/>
      <c r="F441" s="4"/>
      <c r="G441" s="9">
        <f>G11+G45+G91+G199+G300+G434+G281</f>
        <v>638084.47199999995</v>
      </c>
      <c r="H441" s="9">
        <f>H11+H45+H91+H199+H300+H434+H281</f>
        <v>484100.99999999994</v>
      </c>
      <c r="I441" s="9">
        <f>I11+I45+I91+I199+I300+I434+I281</f>
        <v>481267.79999999993</v>
      </c>
    </row>
  </sheetData>
  <mergeCells count="1">
    <mergeCell ref="A7:I7"/>
  </mergeCells>
  <phoneticPr fontId="4" type="noConversion"/>
  <pageMargins left="0.78740157480314965" right="0.39370078740157483" top="0.78740157480314965" bottom="0.78740157480314965" header="0.31496062992125984" footer="0.31496062992125984"/>
  <pageSetup paperSize="9" scale="67" fitToHeight="18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9"/>
  <sheetViews>
    <sheetView workbookViewId="0">
      <selection activeCell="G6" sqref="G6"/>
    </sheetView>
  </sheetViews>
  <sheetFormatPr defaultRowHeight="15.75"/>
  <cols>
    <col min="1" max="1" width="51.5703125" style="1" customWidth="1"/>
    <col min="2" max="3" width="5" style="1" customWidth="1"/>
    <col min="4" max="4" width="19.28515625" style="1" customWidth="1"/>
    <col min="5" max="5" width="5.42578125" style="1" customWidth="1"/>
    <col min="6" max="6" width="18.28515625" style="33" customWidth="1"/>
    <col min="7" max="7" width="18.42578125" style="1" customWidth="1"/>
    <col min="8" max="8" width="17.85546875" style="1" customWidth="1"/>
    <col min="9" max="16384" width="9.140625" style="1"/>
  </cols>
  <sheetData>
    <row r="1" spans="1:8">
      <c r="B1" s="10"/>
      <c r="C1" s="10"/>
      <c r="D1" s="10"/>
      <c r="G1" s="11" t="s">
        <v>98</v>
      </c>
    </row>
    <row r="2" spans="1:8">
      <c r="B2" s="10"/>
      <c r="C2" s="10"/>
      <c r="D2" s="10"/>
      <c r="G2" s="11" t="s">
        <v>92</v>
      </c>
    </row>
    <row r="3" spans="1:8">
      <c r="B3" s="10"/>
      <c r="C3" s="10"/>
      <c r="D3" s="10"/>
      <c r="G3" s="11" t="s">
        <v>93</v>
      </c>
    </row>
    <row r="4" spans="1:8">
      <c r="B4" s="10"/>
      <c r="C4" s="10"/>
      <c r="D4" s="10"/>
      <c r="G4" s="11" t="s">
        <v>94</v>
      </c>
    </row>
    <row r="5" spans="1:8">
      <c r="B5" s="10"/>
      <c r="C5" s="10"/>
      <c r="D5" s="10"/>
      <c r="G5" s="11" t="s">
        <v>322</v>
      </c>
    </row>
    <row r="6" spans="1:8" ht="12" customHeight="1">
      <c r="A6" s="2"/>
      <c r="B6" s="2"/>
      <c r="C6" s="2"/>
      <c r="D6" s="2"/>
      <c r="E6" s="2"/>
      <c r="F6" s="34"/>
    </row>
    <row r="7" spans="1:8" ht="67.5" customHeight="1">
      <c r="A7" s="64" t="s">
        <v>269</v>
      </c>
      <c r="B7" s="65"/>
      <c r="C7" s="65"/>
      <c r="D7" s="65"/>
      <c r="E7" s="65"/>
      <c r="F7" s="65"/>
      <c r="G7" s="65"/>
      <c r="H7" s="65"/>
    </row>
    <row r="8" spans="1:8" ht="12.75" customHeight="1">
      <c r="A8" s="2"/>
      <c r="B8" s="2"/>
      <c r="C8" s="2"/>
      <c r="D8" s="2"/>
      <c r="E8" s="2"/>
      <c r="F8" s="34"/>
    </row>
    <row r="9" spans="1:8" ht="31.5">
      <c r="A9" s="3" t="s">
        <v>0</v>
      </c>
      <c r="B9" s="3" t="s">
        <v>1</v>
      </c>
      <c r="C9" s="3" t="s">
        <v>2</v>
      </c>
      <c r="D9" s="3" t="s">
        <v>23</v>
      </c>
      <c r="E9" s="3" t="s">
        <v>24</v>
      </c>
      <c r="F9" s="9" t="s">
        <v>179</v>
      </c>
      <c r="G9" s="3" t="s">
        <v>189</v>
      </c>
      <c r="H9" s="3" t="s">
        <v>266</v>
      </c>
    </row>
    <row r="10" spans="1:8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6">
        <v>7</v>
      </c>
      <c r="G10" s="3">
        <v>8</v>
      </c>
      <c r="H10" s="3">
        <v>9</v>
      </c>
    </row>
    <row r="11" spans="1:8" ht="21.75" customHeight="1">
      <c r="A11" s="42" t="s">
        <v>31</v>
      </c>
      <c r="B11" s="5" t="s">
        <v>13</v>
      </c>
      <c r="C11" s="3"/>
      <c r="D11" s="3"/>
      <c r="E11" s="3"/>
      <c r="F11" s="9">
        <f>F12+F17+F29+F39+F44+F24</f>
        <v>62115.697</v>
      </c>
      <c r="G11" s="9">
        <f t="shared" ref="G11:H11" si="0">G12+G17+G29+G39+G44+G24</f>
        <v>37952.1</v>
      </c>
      <c r="H11" s="9">
        <f t="shared" si="0"/>
        <v>38304.699999999997</v>
      </c>
    </row>
    <row r="12" spans="1:8" ht="33" customHeight="1">
      <c r="A12" s="42" t="str">
        <f>Лист2!A302</f>
        <v>Функционирование высшего должностного лица муниципального образования</v>
      </c>
      <c r="B12" s="5" t="str">
        <f>Лист2!C302</f>
        <v>01</v>
      </c>
      <c r="C12" s="5" t="str">
        <f>Лист2!D302</f>
        <v>02</v>
      </c>
      <c r="D12" s="5"/>
      <c r="E12" s="5"/>
      <c r="F12" s="25">
        <f>F15</f>
        <v>2400.4</v>
      </c>
      <c r="G12" s="25">
        <f>G15</f>
        <v>2000</v>
      </c>
      <c r="H12" s="25">
        <f>H15</f>
        <v>2000</v>
      </c>
    </row>
    <row r="13" spans="1:8" ht="54.75" customHeight="1">
      <c r="A13" s="42" t="str">
        <f>Лист2!A303</f>
        <v>Руководство и управление в сфере установленных функций органов государственной власти субъектов Российской Федерации</v>
      </c>
      <c r="B13" s="5" t="str">
        <f>Лист2!C303</f>
        <v>01</v>
      </c>
      <c r="C13" s="5" t="str">
        <f>Лист2!D303</f>
        <v>02</v>
      </c>
      <c r="D13" s="8" t="str">
        <f>Лист2!E303</f>
        <v>01 0 00 00000</v>
      </c>
      <c r="E13" s="5"/>
      <c r="F13" s="25">
        <f t="shared" ref="F13:F14" si="1">F14</f>
        <v>2400.4</v>
      </c>
      <c r="G13" s="25">
        <f t="shared" ref="G13:H15" si="2">G14</f>
        <v>2000</v>
      </c>
      <c r="H13" s="25">
        <f t="shared" si="2"/>
        <v>2000</v>
      </c>
    </row>
    <row r="14" spans="1:8" ht="33" customHeight="1">
      <c r="A14" s="42" t="str">
        <f>Лист2!A304</f>
        <v>Расходы на обеспечение деятельности органов местного самоуправления</v>
      </c>
      <c r="B14" s="5" t="str">
        <f>Лист2!C304</f>
        <v>01</v>
      </c>
      <c r="C14" s="5" t="str">
        <f>Лист2!D304</f>
        <v>02</v>
      </c>
      <c r="D14" s="8" t="str">
        <f>Лист2!E304</f>
        <v>01 2 00 00000</v>
      </c>
      <c r="E14" s="5"/>
      <c r="F14" s="25">
        <f t="shared" si="1"/>
        <v>2400.4</v>
      </c>
      <c r="G14" s="25">
        <f t="shared" si="2"/>
        <v>2000</v>
      </c>
      <c r="H14" s="25">
        <f t="shared" si="2"/>
        <v>2000</v>
      </c>
    </row>
    <row r="15" spans="1:8" ht="24.75" customHeight="1">
      <c r="A15" s="42" t="str">
        <f>Лист2!A305</f>
        <v>Глава муниципального образования</v>
      </c>
      <c r="B15" s="5" t="str">
        <f>Лист2!C305</f>
        <v>01</v>
      </c>
      <c r="C15" s="5" t="str">
        <f>Лист2!D305</f>
        <v>02</v>
      </c>
      <c r="D15" s="8" t="str">
        <f>Лист2!E305</f>
        <v>01 2 00 10120</v>
      </c>
      <c r="E15" s="5"/>
      <c r="F15" s="25">
        <f>F16</f>
        <v>2400.4</v>
      </c>
      <c r="G15" s="25">
        <f t="shared" si="2"/>
        <v>2000</v>
      </c>
      <c r="H15" s="25">
        <f t="shared" si="2"/>
        <v>2000</v>
      </c>
    </row>
    <row r="16" spans="1:8" ht="93.75" customHeight="1">
      <c r="A16" s="42" t="str">
        <f>Лист2!A306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5" t="str">
        <f>Лист2!C306</f>
        <v>01</v>
      </c>
      <c r="C16" s="5" t="str">
        <f>Лист2!D306</f>
        <v>02</v>
      </c>
      <c r="D16" s="8" t="str">
        <f>Лист2!E306</f>
        <v>01 2 00 10120</v>
      </c>
      <c r="E16" s="8">
        <f>Лист2!F306</f>
        <v>100</v>
      </c>
      <c r="F16" s="25">
        <f>Лист2!G306</f>
        <v>2400.4</v>
      </c>
      <c r="G16" s="25">
        <f>Лист2!H306</f>
        <v>2000</v>
      </c>
      <c r="H16" s="25">
        <f>Лист2!I306</f>
        <v>2000</v>
      </c>
    </row>
    <row r="17" spans="1:8" ht="72" customHeight="1">
      <c r="A17" s="43" t="s">
        <v>285</v>
      </c>
      <c r="B17" s="5" t="s">
        <v>13</v>
      </c>
      <c r="C17" s="5" t="s">
        <v>16</v>
      </c>
      <c r="D17" s="3"/>
      <c r="E17" s="3"/>
      <c r="F17" s="9">
        <f>F18</f>
        <v>25045.599999999999</v>
      </c>
      <c r="G17" s="9">
        <f t="shared" ref="G17:H17" si="3">G18</f>
        <v>18102.599999999999</v>
      </c>
      <c r="H17" s="9">
        <f t="shared" si="3"/>
        <v>18108.599999999999</v>
      </c>
    </row>
    <row r="18" spans="1:8" ht="59.25" customHeight="1">
      <c r="A18" s="43" t="str">
        <f>Лист2!A308</f>
        <v>Руководство и управление в сфере установленных функций органов государственной власти субъектов Российской Федерации</v>
      </c>
      <c r="B18" s="5" t="str">
        <f>Лист2!C308</f>
        <v>01</v>
      </c>
      <c r="C18" s="5" t="str">
        <f>Лист2!D308</f>
        <v>04</v>
      </c>
      <c r="D18" s="5" t="str">
        <f>Лист2!E308</f>
        <v>01 0 00 00000</v>
      </c>
      <c r="E18" s="3"/>
      <c r="F18" s="9">
        <f>F19</f>
        <v>25045.599999999999</v>
      </c>
      <c r="G18" s="9">
        <f t="shared" ref="G18:H18" si="4">G19</f>
        <v>18102.599999999999</v>
      </c>
      <c r="H18" s="9">
        <f t="shared" si="4"/>
        <v>18108.599999999999</v>
      </c>
    </row>
    <row r="19" spans="1:8" ht="39.75" customHeight="1">
      <c r="A19" s="44" t="s">
        <v>58</v>
      </c>
      <c r="B19" s="5" t="s">
        <v>13</v>
      </c>
      <c r="C19" s="5" t="s">
        <v>16</v>
      </c>
      <c r="D19" s="7" t="s">
        <v>101</v>
      </c>
      <c r="E19" s="3"/>
      <c r="F19" s="9">
        <f>F20</f>
        <v>25045.599999999999</v>
      </c>
      <c r="G19" s="9">
        <f t="shared" ref="G19:H19" si="5">G20</f>
        <v>18102.599999999999</v>
      </c>
      <c r="H19" s="9">
        <f t="shared" si="5"/>
        <v>18108.599999999999</v>
      </c>
    </row>
    <row r="20" spans="1:8" ht="37.5" customHeight="1">
      <c r="A20" s="44" t="s">
        <v>59</v>
      </c>
      <c r="B20" s="5" t="s">
        <v>13</v>
      </c>
      <c r="C20" s="5" t="s">
        <v>16</v>
      </c>
      <c r="D20" s="7" t="s">
        <v>102</v>
      </c>
      <c r="E20" s="3"/>
      <c r="F20" s="9">
        <f>F21+F22+F23</f>
        <v>25045.599999999999</v>
      </c>
      <c r="G20" s="9">
        <f t="shared" ref="G20:H20" si="6">G21+G22+G23</f>
        <v>18102.599999999999</v>
      </c>
      <c r="H20" s="9">
        <f t="shared" si="6"/>
        <v>18108.599999999999</v>
      </c>
    </row>
    <row r="21" spans="1:8" ht="82.5" customHeight="1">
      <c r="A21" s="45" t="s">
        <v>68</v>
      </c>
      <c r="B21" s="5" t="s">
        <v>13</v>
      </c>
      <c r="C21" s="5" t="s">
        <v>16</v>
      </c>
      <c r="D21" s="7" t="s">
        <v>102</v>
      </c>
      <c r="E21" s="3">
        <v>100</v>
      </c>
      <c r="F21" s="9">
        <f>Лист2!G311</f>
        <v>21831.5</v>
      </c>
      <c r="G21" s="9">
        <f>Лист2!H311</f>
        <v>14977</v>
      </c>
      <c r="H21" s="9">
        <f>Лист2!I311</f>
        <v>14977</v>
      </c>
    </row>
    <row r="22" spans="1:8" ht="33" customHeight="1">
      <c r="A22" s="45" t="s">
        <v>100</v>
      </c>
      <c r="B22" s="5" t="s">
        <v>13</v>
      </c>
      <c r="C22" s="5" t="s">
        <v>16</v>
      </c>
      <c r="D22" s="7" t="s">
        <v>102</v>
      </c>
      <c r="E22" s="3">
        <v>200</v>
      </c>
      <c r="F22" s="9">
        <f>Лист2!G312+Лист2!G287</f>
        <v>3038.8</v>
      </c>
      <c r="G22" s="9">
        <f>Лист2!H312+Лист2!H287</f>
        <v>2970.3</v>
      </c>
      <c r="H22" s="9">
        <f>Лист2!I312+Лист2!I287</f>
        <v>2976.3</v>
      </c>
    </row>
    <row r="23" spans="1:8" ht="21.75" customHeight="1">
      <c r="A23" s="46" t="s">
        <v>60</v>
      </c>
      <c r="B23" s="5" t="s">
        <v>13</v>
      </c>
      <c r="C23" s="5" t="s">
        <v>16</v>
      </c>
      <c r="D23" s="7" t="s">
        <v>102</v>
      </c>
      <c r="E23" s="3">
        <v>850</v>
      </c>
      <c r="F23" s="9">
        <f>Лист2!G313+Лист2!G288</f>
        <v>175.3</v>
      </c>
      <c r="G23" s="9">
        <f>Лист2!H313</f>
        <v>155.30000000000001</v>
      </c>
      <c r="H23" s="9">
        <f>Лист2!I313</f>
        <v>155.30000000000001</v>
      </c>
    </row>
    <row r="24" spans="1:8" ht="21.75" customHeight="1">
      <c r="A24" s="46" t="str">
        <f>Лист2!A314</f>
        <v>Судебная система</v>
      </c>
      <c r="B24" s="5" t="str">
        <f>Лист2!C314</f>
        <v>01</v>
      </c>
      <c r="C24" s="5" t="str">
        <f>Лист2!D314</f>
        <v>05</v>
      </c>
      <c r="D24" s="5"/>
      <c r="E24" s="5"/>
      <c r="F24" s="25">
        <f>F25</f>
        <v>2.5</v>
      </c>
      <c r="G24" s="25">
        <f t="shared" ref="G24:H26" si="7">G25</f>
        <v>2.6</v>
      </c>
      <c r="H24" s="25">
        <f t="shared" si="7"/>
        <v>50.7</v>
      </c>
    </row>
    <row r="25" spans="1:8" ht="48.75" customHeight="1">
      <c r="A25" s="46" t="str">
        <f>Лист2!A315</f>
        <v>Руководство и управление в сфере установленных функций органов государственной власти субъектов Российской Федерации</v>
      </c>
      <c r="B25" s="5" t="str">
        <f>Лист2!C315</f>
        <v>01</v>
      </c>
      <c r="C25" s="5" t="str">
        <f>Лист2!D315</f>
        <v>05</v>
      </c>
      <c r="D25" s="5" t="str">
        <f>Лист2!E315</f>
        <v>01 0 00 00000</v>
      </c>
      <c r="E25" s="5"/>
      <c r="F25" s="25">
        <f>F26</f>
        <v>2.5</v>
      </c>
      <c r="G25" s="25">
        <f t="shared" si="7"/>
        <v>2.6</v>
      </c>
      <c r="H25" s="25">
        <f t="shared" si="7"/>
        <v>50.7</v>
      </c>
    </row>
    <row r="26" spans="1:8" ht="33.75" customHeight="1">
      <c r="A26" s="46" t="str">
        <f>Лист2!A316</f>
        <v>Руководство и управление в сфере установленных функций</v>
      </c>
      <c r="B26" s="5" t="str">
        <f>Лист2!C316</f>
        <v>01</v>
      </c>
      <c r="C26" s="5" t="str">
        <f>Лист2!D316</f>
        <v>05</v>
      </c>
      <c r="D26" s="5" t="str">
        <f>Лист2!E316</f>
        <v>01 4 00 00000</v>
      </c>
      <c r="E26" s="5"/>
      <c r="F26" s="25">
        <f>F27</f>
        <v>2.5</v>
      </c>
      <c r="G26" s="25">
        <f t="shared" si="7"/>
        <v>2.6</v>
      </c>
      <c r="H26" s="25">
        <f t="shared" si="7"/>
        <v>50.7</v>
      </c>
    </row>
    <row r="27" spans="1:8" ht="65.25" customHeight="1">
      <c r="A27" s="46" t="str">
        <f>Лист2!A317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7" s="5" t="str">
        <f>Лист2!C317</f>
        <v>01</v>
      </c>
      <c r="C27" s="5" t="str">
        <f>Лист2!D317</f>
        <v>05</v>
      </c>
      <c r="D27" s="5" t="str">
        <f>Лист2!E317</f>
        <v>01 4 00 51200</v>
      </c>
      <c r="E27" s="5"/>
      <c r="F27" s="25">
        <f>Лист2!G317</f>
        <v>2.5</v>
      </c>
      <c r="G27" s="25">
        <f>Лист2!H317</f>
        <v>2.6</v>
      </c>
      <c r="H27" s="25">
        <f>Лист2!I317</f>
        <v>50.7</v>
      </c>
    </row>
    <row r="28" spans="1:8" ht="34.5" customHeight="1">
      <c r="A28" s="46" t="str">
        <f>Лист2!A318</f>
        <v>Закупка товаров, работ и услуг для обеспечения государственных (муниципальных) нужд</v>
      </c>
      <c r="B28" s="5" t="str">
        <f>Лист2!C318</f>
        <v>01</v>
      </c>
      <c r="C28" s="5" t="str">
        <f>Лист2!D318</f>
        <v>05</v>
      </c>
      <c r="D28" s="5" t="str">
        <f>Лист2!E318</f>
        <v>01 4 00 51200</v>
      </c>
      <c r="E28" s="5">
        <f>Лист2!F318</f>
        <v>200</v>
      </c>
      <c r="F28" s="25">
        <f>Лист2!G318</f>
        <v>2.5</v>
      </c>
      <c r="G28" s="25">
        <f>Лист2!H318</f>
        <v>2.6</v>
      </c>
      <c r="H28" s="25">
        <f>Лист2!I318</f>
        <v>50.7</v>
      </c>
    </row>
    <row r="29" spans="1:8" ht="47.25">
      <c r="A29" s="43" t="s">
        <v>82</v>
      </c>
      <c r="B29" s="5" t="s">
        <v>13</v>
      </c>
      <c r="C29" s="5" t="s">
        <v>17</v>
      </c>
      <c r="D29" s="5"/>
      <c r="E29" s="3"/>
      <c r="F29" s="9">
        <f>F30</f>
        <v>10793.9</v>
      </c>
      <c r="G29" s="9">
        <f t="shared" ref="G29:H30" si="8">G30</f>
        <v>9427.9</v>
      </c>
      <c r="H29" s="9">
        <f t="shared" si="8"/>
        <v>9326.4</v>
      </c>
    </row>
    <row r="30" spans="1:8" ht="47.25" customHeight="1">
      <c r="A30" s="43" t="str">
        <f>Лист2!A202</f>
        <v>Руководство и управление в сфере установленных функций органов государственной власти субъектов Российской Федерации</v>
      </c>
      <c r="B30" s="5" t="str">
        <f>Лист2!C202</f>
        <v>01</v>
      </c>
      <c r="C30" s="5" t="str">
        <f>Лист2!D202</f>
        <v>06</v>
      </c>
      <c r="D30" s="5" t="str">
        <f>Лист2!E202</f>
        <v>01 0 00 00000</v>
      </c>
      <c r="E30" s="3"/>
      <c r="F30" s="9">
        <f>F31</f>
        <v>10793.9</v>
      </c>
      <c r="G30" s="9">
        <f t="shared" si="8"/>
        <v>9427.9</v>
      </c>
      <c r="H30" s="9">
        <f t="shared" si="8"/>
        <v>9326.4</v>
      </c>
    </row>
    <row r="31" spans="1:8" ht="31.5">
      <c r="A31" s="44" t="s">
        <v>58</v>
      </c>
      <c r="B31" s="5" t="s">
        <v>13</v>
      </c>
      <c r="C31" s="5" t="s">
        <v>17</v>
      </c>
      <c r="D31" s="7" t="s">
        <v>101</v>
      </c>
      <c r="E31" s="3"/>
      <c r="F31" s="9">
        <f>F32+F36</f>
        <v>10793.9</v>
      </c>
      <c r="G31" s="9">
        <f t="shared" ref="G31:H31" si="9">G32+G36</f>
        <v>9427.9</v>
      </c>
      <c r="H31" s="9">
        <f t="shared" si="9"/>
        <v>9326.4</v>
      </c>
    </row>
    <row r="32" spans="1:8" ht="31.5">
      <c r="A32" s="44" t="s">
        <v>59</v>
      </c>
      <c r="B32" s="5" t="s">
        <v>13</v>
      </c>
      <c r="C32" s="5" t="s">
        <v>17</v>
      </c>
      <c r="D32" s="7" t="s">
        <v>102</v>
      </c>
      <c r="E32" s="3"/>
      <c r="F32" s="9">
        <f>F33+F34+F35</f>
        <v>9303.9</v>
      </c>
      <c r="G32" s="9">
        <f t="shared" ref="G32:H32" si="10">G33+G34+G35</f>
        <v>7905.1</v>
      </c>
      <c r="H32" s="9">
        <f t="shared" si="10"/>
        <v>7803.6</v>
      </c>
    </row>
    <row r="33" spans="1:8" ht="81.75" customHeight="1">
      <c r="A33" s="45" t="s">
        <v>68</v>
      </c>
      <c r="B33" s="5" t="s">
        <v>13</v>
      </c>
      <c r="C33" s="5" t="s">
        <v>17</v>
      </c>
      <c r="D33" s="7" t="s">
        <v>102</v>
      </c>
      <c r="E33" s="3">
        <v>100</v>
      </c>
      <c r="F33" s="9">
        <f>Лист2!G205</f>
        <v>7553.9</v>
      </c>
      <c r="G33" s="9">
        <f>Лист2!H205</f>
        <v>6348.6</v>
      </c>
      <c r="H33" s="9">
        <f>Лист2!I205</f>
        <v>6348.6</v>
      </c>
    </row>
    <row r="34" spans="1:8" ht="33" customHeight="1">
      <c r="A34" s="45" t="s">
        <v>100</v>
      </c>
      <c r="B34" s="5" t="s">
        <v>13</v>
      </c>
      <c r="C34" s="5" t="s">
        <v>17</v>
      </c>
      <c r="D34" s="7" t="s">
        <v>102</v>
      </c>
      <c r="E34" s="3">
        <v>200</v>
      </c>
      <c r="F34" s="9">
        <f>Лист2!G206</f>
        <v>1750</v>
      </c>
      <c r="G34" s="9">
        <f>Лист2!H206</f>
        <v>1556.5</v>
      </c>
      <c r="H34" s="9">
        <f>Лист2!I206</f>
        <v>1455</v>
      </c>
    </row>
    <row r="35" spans="1:8" ht="20.25" customHeight="1">
      <c r="A35" s="46" t="s">
        <v>60</v>
      </c>
      <c r="B35" s="5" t="s">
        <v>13</v>
      </c>
      <c r="C35" s="5" t="s">
        <v>17</v>
      </c>
      <c r="D35" s="7" t="s">
        <v>102</v>
      </c>
      <c r="E35" s="3">
        <v>850</v>
      </c>
      <c r="F35" s="9">
        <f>Лист2!G207</f>
        <v>0</v>
      </c>
      <c r="G35" s="9">
        <f>Лист2!H207</f>
        <v>0</v>
      </c>
      <c r="H35" s="9">
        <f>Лист2!I207</f>
        <v>0</v>
      </c>
    </row>
    <row r="36" spans="1:8" ht="40.5" customHeight="1">
      <c r="A36" s="46" t="str">
        <f>Лист2!A438</f>
        <v>Руководитель контрольно-счетной палаты муниципального образования и его заместители</v>
      </c>
      <c r="B36" s="5" t="str">
        <f>Лист2!C438</f>
        <v>01</v>
      </c>
      <c r="C36" s="5" t="str">
        <f>Лист2!D438</f>
        <v>06</v>
      </c>
      <c r="D36" s="5" t="str">
        <f>Лист2!E438</f>
        <v>01 2 00 10160</v>
      </c>
      <c r="E36" s="5"/>
      <c r="F36" s="25">
        <f>Лист2!G438</f>
        <v>1490</v>
      </c>
      <c r="G36" s="25">
        <f>Лист2!H438</f>
        <v>1522.8</v>
      </c>
      <c r="H36" s="25">
        <f>Лист2!I438</f>
        <v>1522.8</v>
      </c>
    </row>
    <row r="37" spans="1:8" ht="88.5" customHeight="1">
      <c r="A37" s="46" t="str">
        <f>Лист2!A439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7" s="5" t="str">
        <f>Лист2!C439</f>
        <v>01</v>
      </c>
      <c r="C37" s="5" t="str">
        <f>Лист2!D439</f>
        <v>06</v>
      </c>
      <c r="D37" s="5" t="str">
        <f>Лист2!E439</f>
        <v>01 2 00 10160</v>
      </c>
      <c r="E37" s="5">
        <f>Лист2!F439</f>
        <v>100</v>
      </c>
      <c r="F37" s="25">
        <f>Лист2!G439</f>
        <v>1440</v>
      </c>
      <c r="G37" s="25">
        <f>Лист2!H439</f>
        <v>1472.8</v>
      </c>
      <c r="H37" s="25">
        <f>Лист2!I439</f>
        <v>1472.8</v>
      </c>
    </row>
    <row r="38" spans="1:8" ht="41.25" customHeight="1">
      <c r="A38" s="46" t="str">
        <f>Лист2!A440</f>
        <v>Закупка товаров, работ и услуг для обеспечения государственных (муниципальных) нужд</v>
      </c>
      <c r="B38" s="5" t="str">
        <f>Лист2!C440</f>
        <v>01</v>
      </c>
      <c r="C38" s="5" t="str">
        <f>Лист2!D440</f>
        <v>06</v>
      </c>
      <c r="D38" s="5" t="str">
        <f>Лист2!E440</f>
        <v>01 2 00 10160</v>
      </c>
      <c r="E38" s="5">
        <f>Лист2!F440</f>
        <v>200</v>
      </c>
      <c r="F38" s="25">
        <f>Лист2!G440</f>
        <v>50</v>
      </c>
      <c r="G38" s="25">
        <f>Лист2!H440</f>
        <v>50</v>
      </c>
      <c r="H38" s="25">
        <f>Лист2!I440</f>
        <v>50</v>
      </c>
    </row>
    <row r="39" spans="1:8" ht="16.5" customHeight="1">
      <c r="A39" s="42" t="str">
        <f>Лист2!A208</f>
        <v>Резервные фонды</v>
      </c>
      <c r="B39" s="5" t="str">
        <f>Лист2!C208</f>
        <v>01</v>
      </c>
      <c r="C39" s="5">
        <f>Лист2!D208</f>
        <v>11</v>
      </c>
      <c r="D39" s="5"/>
      <c r="E39" s="5"/>
      <c r="F39" s="25">
        <f>Лист2!G208</f>
        <v>1834.6</v>
      </c>
      <c r="G39" s="25">
        <f>Лист2!H208</f>
        <v>600</v>
      </c>
      <c r="H39" s="25">
        <f>Лист2!I208</f>
        <v>1000</v>
      </c>
    </row>
    <row r="40" spans="1:8" ht="39" customHeight="1">
      <c r="A40" s="42" t="str">
        <f>Лист2!A209</f>
        <v>Иные расходы органов государственной власти субъектов Российской Федерации</v>
      </c>
      <c r="B40" s="5" t="str">
        <f>Лист2!C209</f>
        <v>01</v>
      </c>
      <c r="C40" s="5">
        <f>Лист2!D209</f>
        <v>11</v>
      </c>
      <c r="D40" s="5" t="str">
        <f>Лист2!E209</f>
        <v>99 0 00 00000</v>
      </c>
      <c r="E40" s="5"/>
      <c r="F40" s="25">
        <f>Лист2!G209</f>
        <v>1834.6</v>
      </c>
      <c r="G40" s="25">
        <f>Лист2!H209</f>
        <v>600</v>
      </c>
      <c r="H40" s="25">
        <f>Лист2!I209</f>
        <v>1000</v>
      </c>
    </row>
    <row r="41" spans="1:8" ht="16.5" customHeight="1">
      <c r="A41" s="42" t="str">
        <f>Лист2!A210</f>
        <v>Резервные фонды</v>
      </c>
      <c r="B41" s="5" t="str">
        <f>Лист2!C210</f>
        <v>01</v>
      </c>
      <c r="C41" s="5">
        <f>Лист2!D210</f>
        <v>11</v>
      </c>
      <c r="D41" s="5" t="str">
        <f>Лист2!E210</f>
        <v>99 1 00 00000</v>
      </c>
      <c r="E41" s="5"/>
      <c r="F41" s="25">
        <f>Лист2!G210</f>
        <v>1834.6</v>
      </c>
      <c r="G41" s="25">
        <f>Лист2!H210</f>
        <v>600</v>
      </c>
      <c r="H41" s="25">
        <f>Лист2!I210</f>
        <v>1000</v>
      </c>
    </row>
    <row r="42" spans="1:8" ht="19.5" customHeight="1">
      <c r="A42" s="42" t="str">
        <f>Лист2!A211</f>
        <v>Резервные фонды местных администраций</v>
      </c>
      <c r="B42" s="5" t="str">
        <f>Лист2!C211</f>
        <v>01</v>
      </c>
      <c r="C42" s="5">
        <f>Лист2!D211</f>
        <v>11</v>
      </c>
      <c r="D42" s="5" t="str">
        <f>Лист2!E211</f>
        <v>99 1 00 14100</v>
      </c>
      <c r="E42" s="5"/>
      <c r="F42" s="25">
        <f>Лист2!G211</f>
        <v>1834.6</v>
      </c>
      <c r="G42" s="25">
        <f>Лист2!H211</f>
        <v>600</v>
      </c>
      <c r="H42" s="25">
        <f>Лист2!I211</f>
        <v>1000</v>
      </c>
    </row>
    <row r="43" spans="1:8" ht="17.25" customHeight="1">
      <c r="A43" s="42" t="str">
        <f>Лист2!A212</f>
        <v>Резервные средства</v>
      </c>
      <c r="B43" s="5" t="str">
        <f>Лист2!C212</f>
        <v>01</v>
      </c>
      <c r="C43" s="5">
        <f>Лист2!D212</f>
        <v>11</v>
      </c>
      <c r="D43" s="5" t="str">
        <f>Лист2!E212</f>
        <v>99 1 00 14100</v>
      </c>
      <c r="E43" s="5">
        <f>Лист2!F212</f>
        <v>870</v>
      </c>
      <c r="F43" s="25">
        <f>Лист2!G212</f>
        <v>1834.6</v>
      </c>
      <c r="G43" s="25">
        <f>Лист2!H212</f>
        <v>600</v>
      </c>
      <c r="H43" s="25">
        <f>Лист2!I212</f>
        <v>1000</v>
      </c>
    </row>
    <row r="44" spans="1:8" ht="17.25" customHeight="1">
      <c r="A44" s="46" t="s">
        <v>4</v>
      </c>
      <c r="B44" s="5" t="s">
        <v>13</v>
      </c>
      <c r="C44" s="5">
        <v>13</v>
      </c>
      <c r="D44" s="7"/>
      <c r="E44" s="3"/>
      <c r="F44" s="9">
        <f>F45+F50+F62+F59</f>
        <v>22038.697</v>
      </c>
      <c r="G44" s="9">
        <f>G45+G50+G62</f>
        <v>7819</v>
      </c>
      <c r="H44" s="9">
        <f>H45+H50+H62</f>
        <v>7819</v>
      </c>
    </row>
    <row r="45" spans="1:8" ht="57" customHeight="1">
      <c r="A45" s="46" t="str">
        <f>Лист2!A320</f>
        <v>Руководство и управление в сфере установленных функций органов государственной власти субъектов Российской Федерации</v>
      </c>
      <c r="B45" s="5" t="str">
        <f>Лист2!C320</f>
        <v>01</v>
      </c>
      <c r="C45" s="5" t="str">
        <f>Лист2!D320</f>
        <v>13</v>
      </c>
      <c r="D45" s="5" t="str">
        <f>Лист2!E320</f>
        <v>01 0 00 00000</v>
      </c>
      <c r="E45" s="5"/>
      <c r="F45" s="25">
        <f>Лист2!G320</f>
        <v>353</v>
      </c>
      <c r="G45" s="25">
        <f>Лист2!H320</f>
        <v>353</v>
      </c>
      <c r="H45" s="25">
        <f>Лист2!I320</f>
        <v>353</v>
      </c>
    </row>
    <row r="46" spans="1:8" ht="29.25" customHeight="1">
      <c r="A46" s="46" t="str">
        <f>Лист2!A321</f>
        <v>Руководство и управление в сфере установленных функций</v>
      </c>
      <c r="B46" s="5" t="str">
        <f>Лист2!C321</f>
        <v>01</v>
      </c>
      <c r="C46" s="5" t="str">
        <f>Лист2!D321</f>
        <v>13</v>
      </c>
      <c r="D46" s="5" t="str">
        <f>Лист2!E321</f>
        <v>01 4 00 00000</v>
      </c>
      <c r="E46" s="5"/>
      <c r="F46" s="25">
        <f>Лист2!G321</f>
        <v>353</v>
      </c>
      <c r="G46" s="25">
        <f>Лист2!H321</f>
        <v>353</v>
      </c>
      <c r="H46" s="25">
        <f>Лист2!I321</f>
        <v>353</v>
      </c>
    </row>
    <row r="47" spans="1:8" ht="17.25" customHeight="1">
      <c r="A47" s="44" t="s">
        <v>46</v>
      </c>
      <c r="B47" s="5" t="str">
        <f>Лист2!C322</f>
        <v>01</v>
      </c>
      <c r="C47" s="5" t="str">
        <f>Лист2!D322</f>
        <v>13</v>
      </c>
      <c r="D47" s="5" t="str">
        <f>Лист2!E322</f>
        <v>01 4 00 70060</v>
      </c>
      <c r="E47" s="5"/>
      <c r="F47" s="25">
        <f>Лист2!G322</f>
        <v>353</v>
      </c>
      <c r="G47" s="25">
        <f>Лист2!H322</f>
        <v>353</v>
      </c>
      <c r="H47" s="25">
        <f>Лист2!I322</f>
        <v>353</v>
      </c>
    </row>
    <row r="48" spans="1:8" ht="87" customHeight="1">
      <c r="A48" s="45" t="s">
        <v>68</v>
      </c>
      <c r="B48" s="5" t="str">
        <f>Лист2!C323</f>
        <v>01</v>
      </c>
      <c r="C48" s="5" t="str">
        <f>Лист2!D323</f>
        <v>13</v>
      </c>
      <c r="D48" s="5" t="str">
        <f>Лист2!E323</f>
        <v>01 4 00 70060</v>
      </c>
      <c r="E48" s="5">
        <f>Лист2!F323</f>
        <v>100</v>
      </c>
      <c r="F48" s="25">
        <f>Лист2!G323</f>
        <v>353</v>
      </c>
      <c r="G48" s="25">
        <f>Лист2!H323</f>
        <v>353</v>
      </c>
      <c r="H48" s="25">
        <f>Лист2!I323</f>
        <v>353</v>
      </c>
    </row>
    <row r="49" spans="1:8" ht="36.75" customHeight="1">
      <c r="A49" s="45" t="s">
        <v>100</v>
      </c>
      <c r="B49" s="5" t="str">
        <f>Лист2!C324</f>
        <v>01</v>
      </c>
      <c r="C49" s="5" t="str">
        <f>Лист2!D324</f>
        <v>13</v>
      </c>
      <c r="D49" s="5" t="str">
        <f>Лист2!E324</f>
        <v>01 4 00 70060</v>
      </c>
      <c r="E49" s="5">
        <f>Лист2!F324</f>
        <v>200</v>
      </c>
      <c r="F49" s="25">
        <f>Лист2!G324</f>
        <v>0</v>
      </c>
      <c r="G49" s="25">
        <f>Лист2!H324</f>
        <v>0</v>
      </c>
      <c r="H49" s="25">
        <f>Лист2!I324</f>
        <v>0</v>
      </c>
    </row>
    <row r="50" spans="1:8" ht="36.75" customHeight="1">
      <c r="A50" s="45" t="str">
        <f>Лист2!A325</f>
        <v>Расходы на обеспечение деятельности (оказание услуг) подведомственных учреждений</v>
      </c>
      <c r="B50" s="5" t="str">
        <f>Лист2!C325</f>
        <v>01</v>
      </c>
      <c r="C50" s="5">
        <f>Лист2!D325</f>
        <v>13</v>
      </c>
      <c r="D50" s="5" t="str">
        <f>Лист2!E325</f>
        <v>02 0 00 00000</v>
      </c>
      <c r="E50" s="5"/>
      <c r="F50" s="25">
        <f>F51</f>
        <v>12599.1</v>
      </c>
      <c r="G50" s="25">
        <f t="shared" ref="G50:H50" si="11">G51</f>
        <v>6966</v>
      </c>
      <c r="H50" s="25">
        <f t="shared" si="11"/>
        <v>6966</v>
      </c>
    </row>
    <row r="51" spans="1:8" ht="39.75" customHeight="1">
      <c r="A51" s="45" t="str">
        <f>Лист2!A326</f>
        <v>Расходы на обеспечение деятельности (оказание услуг) иных подведомственных учреждений</v>
      </c>
      <c r="B51" s="5" t="str">
        <f>Лист2!C326</f>
        <v>01</v>
      </c>
      <c r="C51" s="5">
        <f>Лист2!D326</f>
        <v>13</v>
      </c>
      <c r="D51" s="5" t="str">
        <f>Лист2!E326</f>
        <v>02 5 00 00000</v>
      </c>
      <c r="E51" s="5"/>
      <c r="F51" s="25">
        <f>F52+F54+F57</f>
        <v>12599.1</v>
      </c>
      <c r="G51" s="25">
        <f t="shared" ref="G51:H51" si="12">G52+G54</f>
        <v>6966</v>
      </c>
      <c r="H51" s="25">
        <f t="shared" si="12"/>
        <v>6966</v>
      </c>
    </row>
    <row r="52" spans="1:8" ht="33.75" customHeight="1">
      <c r="A52" s="45" t="str">
        <f>Лист2!A327</f>
        <v>Учреждения по обеспечению хозяйственного обслуживания</v>
      </c>
      <c r="B52" s="5" t="str">
        <f>Лист2!C327</f>
        <v>01</v>
      </c>
      <c r="C52" s="5" t="str">
        <f>Лист2!D327</f>
        <v>13</v>
      </c>
      <c r="D52" s="5" t="str">
        <f>Лист2!E327</f>
        <v>02 5 00 10810</v>
      </c>
      <c r="E52" s="5"/>
      <c r="F52" s="25">
        <f>Лист2!G327</f>
        <v>4319.1000000000004</v>
      </c>
      <c r="G52" s="25">
        <f>Лист2!H327</f>
        <v>2934</v>
      </c>
      <c r="H52" s="25">
        <f>Лист2!I327</f>
        <v>2934</v>
      </c>
    </row>
    <row r="53" spans="1:8" ht="86.25" customHeight="1">
      <c r="A53" s="45" t="str">
        <f>Лист2!A328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3" s="5" t="str">
        <f>Лист2!C328</f>
        <v>01</v>
      </c>
      <c r="C53" s="5" t="str">
        <f>Лист2!D328</f>
        <v>13</v>
      </c>
      <c r="D53" s="5" t="str">
        <f>Лист2!E328</f>
        <v>02 5 00 10810</v>
      </c>
      <c r="E53" s="5">
        <f>Лист2!F328</f>
        <v>100</v>
      </c>
      <c r="F53" s="25">
        <f>Лист2!G328</f>
        <v>1822.8</v>
      </c>
      <c r="G53" s="25">
        <f>Лист2!H328</f>
        <v>2934</v>
      </c>
      <c r="H53" s="25">
        <f>Лист2!I328</f>
        <v>2934</v>
      </c>
    </row>
    <row r="54" spans="1:8" ht="99" customHeight="1">
      <c r="A54" s="46" t="str">
        <f>Лист2!A216</f>
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</c>
      <c r="B54" s="5" t="s">
        <v>13</v>
      </c>
      <c r="C54" s="5">
        <v>13</v>
      </c>
      <c r="D54" s="7" t="s">
        <v>106</v>
      </c>
      <c r="E54" s="3"/>
      <c r="F54" s="9">
        <f>F55+F56</f>
        <v>4780</v>
      </c>
      <c r="G54" s="9">
        <f t="shared" ref="G54:H54" si="13">G55+G56</f>
        <v>4032</v>
      </c>
      <c r="H54" s="9">
        <f t="shared" si="13"/>
        <v>4032</v>
      </c>
    </row>
    <row r="55" spans="1:8" ht="87.75" customHeight="1">
      <c r="A55" s="46" t="str">
        <f>Лист2!A217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5" s="5" t="s">
        <v>13</v>
      </c>
      <c r="C55" s="5">
        <v>13</v>
      </c>
      <c r="D55" s="7" t="s">
        <v>106</v>
      </c>
      <c r="E55" s="3">
        <v>100</v>
      </c>
      <c r="F55" s="9">
        <f>Лист2!G217</f>
        <v>4660</v>
      </c>
      <c r="G55" s="9">
        <f>Лист2!H217</f>
        <v>3912</v>
      </c>
      <c r="H55" s="9">
        <f>Лист2!I217</f>
        <v>3912</v>
      </c>
    </row>
    <row r="56" spans="1:8" ht="42.75" customHeight="1">
      <c r="A56" s="46" t="str">
        <f>Лист2!A218</f>
        <v>Закупка товаров, работ и услуг для обеспечения государственных (муниципальных) нужд</v>
      </c>
      <c r="B56" s="5" t="s">
        <v>13</v>
      </c>
      <c r="C56" s="5">
        <v>13</v>
      </c>
      <c r="D56" s="7" t="s">
        <v>106</v>
      </c>
      <c r="E56" s="3">
        <v>200</v>
      </c>
      <c r="F56" s="9">
        <f>Лист2!G218</f>
        <v>120</v>
      </c>
      <c r="G56" s="9">
        <f>Лист2!H218</f>
        <v>120</v>
      </c>
      <c r="H56" s="9">
        <f>Лист2!I218</f>
        <v>120</v>
      </c>
    </row>
    <row r="57" spans="1:8" ht="51" customHeight="1">
      <c r="A57" s="46" t="str">
        <f>Лист2!A330</f>
        <v>Субсидия на софинансирование части расходов местных бюджетов по оплате труда работников муниципальных учреждений</v>
      </c>
      <c r="B57" s="5" t="str">
        <f>Лист2!C330</f>
        <v>01</v>
      </c>
      <c r="C57" s="5">
        <f>Лист2!D330</f>
        <v>13</v>
      </c>
      <c r="D57" s="5" t="str">
        <f>Лист2!E330</f>
        <v>02 5 00 S0430</v>
      </c>
      <c r="E57" s="5"/>
      <c r="F57" s="25">
        <f>F58</f>
        <v>3500</v>
      </c>
      <c r="G57" s="25">
        <f>Лист2!H330</f>
        <v>0</v>
      </c>
      <c r="H57" s="25">
        <f>Лист2!I330</f>
        <v>0</v>
      </c>
    </row>
    <row r="58" spans="1:8" ht="90.75" customHeight="1">
      <c r="A58" s="46" t="str">
        <f>Лист2!A331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8" s="5" t="str">
        <f>Лист2!C331</f>
        <v>01</v>
      </c>
      <c r="C58" s="5">
        <f>Лист2!D331</f>
        <v>13</v>
      </c>
      <c r="D58" s="5" t="str">
        <f>Лист2!E331</f>
        <v>02 5 00 S0430</v>
      </c>
      <c r="E58" s="5">
        <f>Лист2!F331</f>
        <v>100</v>
      </c>
      <c r="F58" s="25">
        <f>Лист2!G331+Лист2!G220</f>
        <v>3500</v>
      </c>
      <c r="G58" s="25">
        <f>Лист2!H331</f>
        <v>0</v>
      </c>
      <c r="H58" s="25">
        <f>Лист2!I331</f>
        <v>0</v>
      </c>
    </row>
    <row r="59" spans="1:8" ht="65.25" customHeight="1">
      <c r="A59" s="46" t="str">
        <f>Лист2!A332</f>
        <v>Муниципальная программа "Развитие общественного здоровья на территории Волчихинского района на 2024-2025 годы"</v>
      </c>
      <c r="B59" s="5" t="str">
        <f>Лист2!C332</f>
        <v>01</v>
      </c>
      <c r="C59" s="5">
        <f>Лист2!D332</f>
        <v>13</v>
      </c>
      <c r="D59" s="5" t="str">
        <f>Лист2!E332</f>
        <v>55 0 00 60990</v>
      </c>
      <c r="E59" s="5"/>
      <c r="F59" s="25">
        <f>Лист2!G332</f>
        <v>120</v>
      </c>
      <c r="G59" s="25">
        <f>Лист2!H332</f>
        <v>0</v>
      </c>
      <c r="H59" s="25">
        <f>Лист2!I332</f>
        <v>0</v>
      </c>
    </row>
    <row r="60" spans="1:8" ht="36.75" customHeight="1">
      <c r="A60" s="46" t="str">
        <f>Лист2!A333</f>
        <v>Расходы на реализацию мероприятий муниципальных целевых программ</v>
      </c>
      <c r="B60" s="5" t="str">
        <f>Лист2!C333</f>
        <v>01</v>
      </c>
      <c r="C60" s="5">
        <f>Лист2!D333</f>
        <v>13</v>
      </c>
      <c r="D60" s="5" t="str">
        <f>Лист2!E333</f>
        <v>55 0 00 60990</v>
      </c>
      <c r="E60" s="5"/>
      <c r="F60" s="25">
        <f>Лист2!G333</f>
        <v>120</v>
      </c>
      <c r="G60" s="25">
        <f>Лист2!H333</f>
        <v>0</v>
      </c>
      <c r="H60" s="25">
        <f>Лист2!I333</f>
        <v>0</v>
      </c>
    </row>
    <row r="61" spans="1:8" ht="36.75" customHeight="1">
      <c r="A61" s="46" t="str">
        <f>Лист2!A334</f>
        <v>Закупка товаров, работ и услуг для обеспечения государственных (муниципальных) нужд</v>
      </c>
      <c r="B61" s="5" t="str">
        <f>Лист2!C334</f>
        <v>01</v>
      </c>
      <c r="C61" s="5">
        <f>Лист2!D334</f>
        <v>13</v>
      </c>
      <c r="D61" s="5" t="str">
        <f>Лист2!E334</f>
        <v>55 0 00 60990</v>
      </c>
      <c r="E61" s="5">
        <f>Лист2!F334</f>
        <v>200</v>
      </c>
      <c r="F61" s="25">
        <f>Лист2!G334</f>
        <v>120</v>
      </c>
      <c r="G61" s="25">
        <f>Лист2!H334</f>
        <v>0</v>
      </c>
      <c r="H61" s="25">
        <f>Лист2!I334</f>
        <v>0</v>
      </c>
    </row>
    <row r="62" spans="1:8" ht="42.75" customHeight="1">
      <c r="A62" s="46" t="str">
        <f>Лист2!A290</f>
        <v>Иные расходы органов государственной власти субъектов Российской Федерации</v>
      </c>
      <c r="B62" s="5" t="str">
        <f>Лист2!C290</f>
        <v>01</v>
      </c>
      <c r="C62" s="5">
        <f>Лист2!D290</f>
        <v>13</v>
      </c>
      <c r="D62" s="5" t="str">
        <f>Лист2!E290</f>
        <v>99 0 00 00000</v>
      </c>
      <c r="E62" s="5"/>
      <c r="F62" s="25">
        <f>F63</f>
        <v>8966.5969999999998</v>
      </c>
      <c r="G62" s="25">
        <f>Лист2!H290</f>
        <v>500</v>
      </c>
      <c r="H62" s="25">
        <f>Лист2!I290</f>
        <v>500</v>
      </c>
    </row>
    <row r="63" spans="1:8" ht="42.75" customHeight="1">
      <c r="A63" s="46" t="str">
        <f>Лист2!A291</f>
        <v>Расходы на выполнение других обязательств государства</v>
      </c>
      <c r="B63" s="5" t="str">
        <f>Лист2!C291</f>
        <v>01</v>
      </c>
      <c r="C63" s="5">
        <f>Лист2!D291</f>
        <v>13</v>
      </c>
      <c r="D63" s="5" t="str">
        <f>Лист2!E291</f>
        <v>99 9 00 00000</v>
      </c>
      <c r="E63" s="5"/>
      <c r="F63" s="25">
        <f>Лист2!G291+F64</f>
        <v>8966.5969999999998</v>
      </c>
      <c r="G63" s="25">
        <f>Лист2!H291</f>
        <v>500</v>
      </c>
      <c r="H63" s="25">
        <f>Лист2!I291</f>
        <v>500</v>
      </c>
    </row>
    <row r="64" spans="1:8" ht="30" customHeight="1">
      <c r="A64" s="46" t="str">
        <f>Лист2!A335</f>
        <v>Прочие выплаты по обязательствам государства</v>
      </c>
      <c r="B64" s="5" t="str">
        <f>Лист2!C335</f>
        <v>01</v>
      </c>
      <c r="C64" s="5" t="str">
        <f>Лист2!D335</f>
        <v>13</v>
      </c>
      <c r="D64" s="5" t="str">
        <f>Лист2!E335</f>
        <v>99 9 00 14710</v>
      </c>
      <c r="E64" s="5"/>
      <c r="F64" s="25">
        <f>Лист2!G335</f>
        <v>7966.5969999999998</v>
      </c>
      <c r="G64" s="61">
        <f>Лист2!H335</f>
        <v>0</v>
      </c>
      <c r="H64" s="61">
        <f>Лист2!I335</f>
        <v>0</v>
      </c>
    </row>
    <row r="65" spans="1:8" ht="42.75" customHeight="1">
      <c r="A65" s="46" t="str">
        <f>Лист2!A336</f>
        <v>Закупка товаров, работ и услуг для обеспечения государственных (муниципальных) нужд</v>
      </c>
      <c r="B65" s="5" t="str">
        <f>Лист2!C336</f>
        <v>01</v>
      </c>
      <c r="C65" s="5" t="str">
        <f>Лист2!D336</f>
        <v>13</v>
      </c>
      <c r="D65" s="5" t="str">
        <f>Лист2!E336</f>
        <v>99 9 00 14710</v>
      </c>
      <c r="E65" s="5">
        <f>Лист2!F336</f>
        <v>200</v>
      </c>
      <c r="F65" s="25">
        <f>Лист2!G336</f>
        <v>7866.5969999999998</v>
      </c>
      <c r="G65" s="61">
        <f>Лист2!H336</f>
        <v>0</v>
      </c>
      <c r="H65" s="61">
        <f>Лист2!I336</f>
        <v>0</v>
      </c>
    </row>
    <row r="66" spans="1:8" ht="30.75" customHeight="1">
      <c r="A66" s="46" t="str">
        <f>Лист2!A337</f>
        <v>Уплата налогов, сборов и иных платежей</v>
      </c>
      <c r="B66" s="5" t="str">
        <f>Лист2!C337</f>
        <v>01</v>
      </c>
      <c r="C66" s="5" t="str">
        <f>Лист2!D337</f>
        <v>13</v>
      </c>
      <c r="D66" s="5" t="str">
        <f>Лист2!E337</f>
        <v>99 9 00 14710</v>
      </c>
      <c r="E66" s="5">
        <f>Лист2!F337</f>
        <v>850</v>
      </c>
      <c r="F66" s="25">
        <f>Лист2!G337</f>
        <v>100</v>
      </c>
      <c r="G66" s="61">
        <f>Лист2!H337</f>
        <v>0</v>
      </c>
      <c r="H66" s="61">
        <f>Лист2!I337</f>
        <v>0</v>
      </c>
    </row>
    <row r="67" spans="1:8" ht="39.75" customHeight="1">
      <c r="A67" s="46" t="str">
        <f>Лист2!A292</f>
        <v>Информационные услуги в части размещения печатных материалов в газете "Наши вести"</v>
      </c>
      <c r="B67" s="5" t="str">
        <f>Лист2!C292</f>
        <v>01</v>
      </c>
      <c r="C67" s="5">
        <f>Лист2!D292</f>
        <v>13</v>
      </c>
      <c r="D67" s="5" t="str">
        <f>Лист2!E292</f>
        <v>99 9 00 98710</v>
      </c>
      <c r="E67" s="5"/>
      <c r="F67" s="25">
        <f>Лист2!G292</f>
        <v>1000</v>
      </c>
      <c r="G67" s="25">
        <f>Лист2!H292</f>
        <v>500</v>
      </c>
      <c r="H67" s="25">
        <f>Лист2!I292</f>
        <v>500</v>
      </c>
    </row>
    <row r="68" spans="1:8" ht="36.75" customHeight="1">
      <c r="A68" s="46" t="str">
        <f>Лист2!A293</f>
        <v>Закупка товаров, работ и услуг для обеспечения государственных (муниципальных) нужд</v>
      </c>
      <c r="B68" s="5" t="str">
        <f>Лист2!C293</f>
        <v>01</v>
      </c>
      <c r="C68" s="5">
        <f>Лист2!D293</f>
        <v>13</v>
      </c>
      <c r="D68" s="5" t="str">
        <f>Лист2!E293</f>
        <v>99 9 00 98710</v>
      </c>
      <c r="E68" s="5">
        <f>Лист2!F293</f>
        <v>200</v>
      </c>
      <c r="F68" s="25">
        <f>Лист2!G293</f>
        <v>1000</v>
      </c>
      <c r="G68" s="25">
        <f>Лист2!H293</f>
        <v>500</v>
      </c>
      <c r="H68" s="25">
        <f>Лист2!I293</f>
        <v>500</v>
      </c>
    </row>
    <row r="69" spans="1:8" ht="23.25" customHeight="1">
      <c r="A69" s="42" t="str">
        <f>Лист1!A18</f>
        <v>Национальная оборона</v>
      </c>
      <c r="B69" s="3" t="str">
        <f>Лист1!B18</f>
        <v>02</v>
      </c>
      <c r="C69" s="5"/>
      <c r="D69" s="5"/>
      <c r="E69" s="5"/>
      <c r="F69" s="25">
        <f>F70</f>
        <v>1196.9000000000001</v>
      </c>
      <c r="G69" s="25">
        <f t="shared" ref="G69:H70" si="14">G70</f>
        <v>1321.1</v>
      </c>
      <c r="H69" s="25">
        <f t="shared" si="14"/>
        <v>1447.3</v>
      </c>
    </row>
    <row r="70" spans="1:8" ht="21" customHeight="1">
      <c r="A70" s="42" t="s">
        <v>40</v>
      </c>
      <c r="B70" s="5" t="s">
        <v>14</v>
      </c>
      <c r="C70" s="5" t="s">
        <v>15</v>
      </c>
      <c r="D70" s="5"/>
      <c r="E70" s="5"/>
      <c r="F70" s="9">
        <f>F71</f>
        <v>1196.9000000000001</v>
      </c>
      <c r="G70" s="9">
        <f t="shared" si="14"/>
        <v>1321.1</v>
      </c>
      <c r="H70" s="9">
        <f t="shared" si="14"/>
        <v>1447.3</v>
      </c>
    </row>
    <row r="71" spans="1:8" ht="52.5" customHeight="1">
      <c r="A71" s="42" t="str">
        <f>Лист2!A223</f>
        <v>Руководство и управление в сфере установленных функций органов государственной власти субъектов Российской Федерации</v>
      </c>
      <c r="B71" s="5" t="str">
        <f>Лист2!C223</f>
        <v>02</v>
      </c>
      <c r="C71" s="5" t="str">
        <f>Лист2!D223</f>
        <v>03</v>
      </c>
      <c r="D71" s="5" t="str">
        <f>Лист2!E223</f>
        <v>01 0 00 00000</v>
      </c>
      <c r="E71" s="5"/>
      <c r="F71" s="25">
        <f>Лист2!G223</f>
        <v>1196.9000000000001</v>
      </c>
      <c r="G71" s="25">
        <f>Лист2!H223</f>
        <v>1321.1</v>
      </c>
      <c r="H71" s="25">
        <f>Лист2!I223</f>
        <v>1447.3</v>
      </c>
    </row>
    <row r="72" spans="1:8" ht="33" customHeight="1">
      <c r="A72" s="42" t="str">
        <f>Лист2!A224</f>
        <v>Руководство и управление в сфере установленных функций</v>
      </c>
      <c r="B72" s="5" t="str">
        <f>Лист2!C224</f>
        <v>02</v>
      </c>
      <c r="C72" s="5" t="str">
        <f>Лист2!D224</f>
        <v>03</v>
      </c>
      <c r="D72" s="5" t="str">
        <f>Лист2!E224</f>
        <v>01 4 00 00000</v>
      </c>
      <c r="E72" s="5"/>
      <c r="F72" s="25">
        <f>Лист2!G224</f>
        <v>1196.9000000000001</v>
      </c>
      <c r="G72" s="25">
        <f>Лист2!H224</f>
        <v>1321.1</v>
      </c>
      <c r="H72" s="25">
        <f>Лист2!I224</f>
        <v>1447.3</v>
      </c>
    </row>
    <row r="73" spans="1:8" ht="47.25">
      <c r="A73" s="42" t="str">
        <f>Лист2!A225</f>
        <v>Осуществление первичного воинского учета на территориях, где отсутствуют военные комиссариаты</v>
      </c>
      <c r="B73" s="5" t="str">
        <f>Лист2!C225</f>
        <v>02</v>
      </c>
      <c r="C73" s="5" t="str">
        <f>Лист2!D225</f>
        <v>03</v>
      </c>
      <c r="D73" s="5" t="str">
        <f>Лист2!E225</f>
        <v>01 4 00 51180</v>
      </c>
      <c r="E73" s="5"/>
      <c r="F73" s="25">
        <f>Лист2!G225</f>
        <v>1196.9000000000001</v>
      </c>
      <c r="G73" s="25">
        <f>Лист2!H225</f>
        <v>1321.1</v>
      </c>
      <c r="H73" s="25">
        <f>Лист2!I225</f>
        <v>1447.3</v>
      </c>
    </row>
    <row r="74" spans="1:8" ht="22.5" customHeight="1">
      <c r="A74" s="42" t="str">
        <f>Лист2!A226</f>
        <v>Субвенции</v>
      </c>
      <c r="B74" s="5" t="str">
        <f>Лист2!C226</f>
        <v>02</v>
      </c>
      <c r="C74" s="5" t="str">
        <f>Лист2!D226</f>
        <v>03</v>
      </c>
      <c r="D74" s="5" t="str">
        <f>Лист2!E226</f>
        <v>01 4 00 51180</v>
      </c>
      <c r="E74" s="5">
        <f>Лист2!F226</f>
        <v>530</v>
      </c>
      <c r="F74" s="25">
        <f>Лист2!G226</f>
        <v>1196.9000000000001</v>
      </c>
      <c r="G74" s="25">
        <f>Лист2!H226</f>
        <v>1321.1</v>
      </c>
      <c r="H74" s="25">
        <f>Лист2!I226</f>
        <v>1447.3</v>
      </c>
    </row>
    <row r="75" spans="1:8" ht="31.5">
      <c r="A75" s="42" t="s">
        <v>32</v>
      </c>
      <c r="B75" s="5" t="s">
        <v>15</v>
      </c>
      <c r="C75" s="3"/>
      <c r="D75" s="3"/>
      <c r="E75" s="3"/>
      <c r="F75" s="9">
        <f>F76+F91</f>
        <v>8339</v>
      </c>
      <c r="G75" s="9">
        <f>G76+G91</f>
        <v>3756</v>
      </c>
      <c r="H75" s="9">
        <f>H76+H91</f>
        <v>3756</v>
      </c>
    </row>
    <row r="76" spans="1:8" ht="48.75" customHeight="1">
      <c r="A76" s="42" t="str">
        <f>Лист2!A339</f>
        <v>Защита населения и территории от чрезвычайных ситуаций природного и техногенного характера, пожарная безопасность</v>
      </c>
      <c r="B76" s="5" t="str">
        <f>Лист2!C339</f>
        <v>03</v>
      </c>
      <c r="C76" s="5" t="str">
        <f>Лист2!D339</f>
        <v>10</v>
      </c>
      <c r="D76" s="5"/>
      <c r="E76" s="5"/>
      <c r="F76" s="25">
        <f>F77+F83+F87</f>
        <v>8039</v>
      </c>
      <c r="G76" s="25">
        <f>G77+G83+G87</f>
        <v>3656</v>
      </c>
      <c r="H76" s="25">
        <f>H77+H83+H87</f>
        <v>3656</v>
      </c>
    </row>
    <row r="77" spans="1:8" ht="39.75" customHeight="1">
      <c r="A77" s="42" t="str">
        <f>Лист2!A340</f>
        <v>Расходы на обеспечение деятельности (оказание услуг) подведомственных учреждений</v>
      </c>
      <c r="B77" s="5" t="str">
        <f>Лист2!C340</f>
        <v>03</v>
      </c>
      <c r="C77" s="5" t="str">
        <f>Лист2!D340</f>
        <v>10</v>
      </c>
      <c r="D77" s="5" t="str">
        <f>Лист2!E340</f>
        <v>02 0 00 00000</v>
      </c>
      <c r="E77" s="5"/>
      <c r="F77" s="25">
        <f>Лист2!G340</f>
        <v>3489</v>
      </c>
      <c r="G77" s="25">
        <f>Лист2!H340</f>
        <v>2906</v>
      </c>
      <c r="H77" s="25">
        <f>Лист2!I340</f>
        <v>2906</v>
      </c>
    </row>
    <row r="78" spans="1:8" ht="39" customHeight="1">
      <c r="A78" s="42" t="str">
        <f>Лист2!A341</f>
        <v>Расходы на обеспечение деятельности (оказание услуг) иных подведомственных учреждений</v>
      </c>
      <c r="B78" s="5" t="str">
        <f>Лист2!C341</f>
        <v>03</v>
      </c>
      <c r="C78" s="5" t="str">
        <f>Лист2!D341</f>
        <v>10</v>
      </c>
      <c r="D78" s="5" t="str">
        <f>Лист2!E341</f>
        <v>02 5 00 00000</v>
      </c>
      <c r="E78" s="5"/>
      <c r="F78" s="25">
        <f>Лист2!G341</f>
        <v>3489</v>
      </c>
      <c r="G78" s="25">
        <f>Лист2!H341</f>
        <v>2906</v>
      </c>
      <c r="H78" s="25">
        <f>Лист2!I341</f>
        <v>2906</v>
      </c>
    </row>
    <row r="79" spans="1:8" ht="36" customHeight="1">
      <c r="A79" s="42" t="str">
        <f>Лист2!A342</f>
        <v>Учреждения по обеспечению национальной безопасности и правоохранительной деятельности</v>
      </c>
      <c r="B79" s="5" t="str">
        <f>Лист2!C342</f>
        <v>03</v>
      </c>
      <c r="C79" s="5" t="str">
        <f>Лист2!D342</f>
        <v>10</v>
      </c>
      <c r="D79" s="5" t="str">
        <f>Лист2!E342</f>
        <v>02 5 00 10860</v>
      </c>
      <c r="E79" s="5"/>
      <c r="F79" s="25">
        <f>Лист2!G342</f>
        <v>1889</v>
      </c>
      <c r="G79" s="25">
        <f>Лист2!H342</f>
        <v>2906</v>
      </c>
      <c r="H79" s="25">
        <f>Лист2!I342</f>
        <v>2906</v>
      </c>
    </row>
    <row r="80" spans="1:8" ht="83.25" customHeight="1">
      <c r="A80" s="42" t="str">
        <f>Лист2!A343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0" s="5" t="str">
        <f>Лист2!C343</f>
        <v>03</v>
      </c>
      <c r="C80" s="5" t="str">
        <f>Лист2!D343</f>
        <v>10</v>
      </c>
      <c r="D80" s="5" t="str">
        <f>Лист2!E343</f>
        <v>02 5 00 10860</v>
      </c>
      <c r="E80" s="5">
        <f>Лист2!F343</f>
        <v>100</v>
      </c>
      <c r="F80" s="25">
        <f>Лист2!G343</f>
        <v>1889</v>
      </c>
      <c r="G80" s="25">
        <f>Лист2!H343</f>
        <v>2906</v>
      </c>
      <c r="H80" s="25">
        <f>Лист2!I343</f>
        <v>2906</v>
      </c>
    </row>
    <row r="81" spans="1:8" ht="52.5" customHeight="1">
      <c r="A81" s="42" t="str">
        <f>Лист2!A344</f>
        <v>Субсидия на софинансирование части расходов местных бюджетов по оплате труда работников муниципальных учреждений</v>
      </c>
      <c r="B81" s="5" t="str">
        <f>Лист2!C344</f>
        <v>03</v>
      </c>
      <c r="C81" s="5" t="str">
        <f>Лист2!D344</f>
        <v>10</v>
      </c>
      <c r="D81" s="5" t="str">
        <f>Лист2!E344</f>
        <v>02 5 00 S0430</v>
      </c>
      <c r="E81" s="5"/>
      <c r="F81" s="25">
        <f>Лист2!G344</f>
        <v>1600</v>
      </c>
      <c r="G81" s="25">
        <f>Лист2!H344</f>
        <v>0</v>
      </c>
      <c r="H81" s="25">
        <f>Лист2!I344</f>
        <v>0</v>
      </c>
    </row>
    <row r="82" spans="1:8" ht="83.25" customHeight="1">
      <c r="A82" s="42" t="str">
        <f>Лист2!A345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2" s="5" t="str">
        <f>Лист2!C345</f>
        <v>03</v>
      </c>
      <c r="C82" s="5" t="str">
        <f>Лист2!D345</f>
        <v>10</v>
      </c>
      <c r="D82" s="5" t="str">
        <f>Лист2!E345</f>
        <v>02 5 00 S0430</v>
      </c>
      <c r="E82" s="5">
        <f>Лист2!F345</f>
        <v>100</v>
      </c>
      <c r="F82" s="25">
        <f>Лист2!G345</f>
        <v>1600</v>
      </c>
      <c r="G82" s="25">
        <f>Лист2!H345</f>
        <v>0</v>
      </c>
      <c r="H82" s="25">
        <f>Лист2!I345</f>
        <v>0</v>
      </c>
    </row>
    <row r="83" spans="1:8" ht="41.25" customHeight="1">
      <c r="A83" s="42" t="str">
        <f>Лист2!A346</f>
        <v>Предупреждение и ликвидация чрезвычайных ситуаций и последствий стихийных бедствий</v>
      </c>
      <c r="B83" s="5" t="str">
        <f>Лист2!C346</f>
        <v>03</v>
      </c>
      <c r="C83" s="5" t="str">
        <f>Лист2!D346</f>
        <v>10</v>
      </c>
      <c r="D83" s="5" t="str">
        <f>Лист2!E346</f>
        <v>94 0 00 00000</v>
      </c>
      <c r="E83" s="5"/>
      <c r="F83" s="25">
        <f>Лист2!G346</f>
        <v>3500</v>
      </c>
      <c r="G83" s="25">
        <f>Лист2!H346</f>
        <v>700</v>
      </c>
      <c r="H83" s="25">
        <f>Лист2!I346</f>
        <v>700</v>
      </c>
    </row>
    <row r="84" spans="1:8" ht="45.75" customHeight="1">
      <c r="A84" s="42" t="str">
        <f>Лист2!A347</f>
        <v>Финансирование иных мероприятий по предупреждению и ликвидации чрезвычайных ситуаций и последствий стихийных бедствий</v>
      </c>
      <c r="B84" s="5" t="str">
        <f>Лист2!C347</f>
        <v>03</v>
      </c>
      <c r="C84" s="5" t="str">
        <f>Лист2!D347</f>
        <v>10</v>
      </c>
      <c r="D84" s="5" t="str">
        <f>Лист2!E347</f>
        <v>94 2 00 00000</v>
      </c>
      <c r="E84" s="5"/>
      <c r="F84" s="25">
        <f>Лист2!G347</f>
        <v>3500</v>
      </c>
      <c r="G84" s="25">
        <f>Лист2!H347</f>
        <v>700</v>
      </c>
      <c r="H84" s="25">
        <f>Лист2!I347</f>
        <v>700</v>
      </c>
    </row>
    <row r="85" spans="1:8" ht="48" customHeight="1">
      <c r="A85" s="42" t="str">
        <f>Лист2!A348</f>
        <v>Расходы на финансовое обеспечение мероприятий, связанных с ликвидацией последствий чрезвычайных ситуаций и стихийных бедствий</v>
      </c>
      <c r="B85" s="5" t="str">
        <f>Лист2!C348</f>
        <v>03</v>
      </c>
      <c r="C85" s="5" t="str">
        <f>Лист2!D348</f>
        <v>10</v>
      </c>
      <c r="D85" s="5" t="str">
        <f>Лист2!E348</f>
        <v>94 2 00 12010</v>
      </c>
      <c r="E85" s="5"/>
      <c r="F85" s="25">
        <f>Лист2!G348</f>
        <v>3500</v>
      </c>
      <c r="G85" s="25">
        <f>Лист2!H348</f>
        <v>700</v>
      </c>
      <c r="H85" s="25">
        <f>Лист2!I348</f>
        <v>700</v>
      </c>
    </row>
    <row r="86" spans="1:8" ht="44.25" customHeight="1">
      <c r="A86" s="42" t="str">
        <f>Лист2!A349</f>
        <v>Закупка товаров, работ и услуг для обеспечения государственных (муниципальных) нужд</v>
      </c>
      <c r="B86" s="5" t="str">
        <f>Лист2!C349</f>
        <v>03</v>
      </c>
      <c r="C86" s="5" t="str">
        <f>Лист2!D349</f>
        <v>10</v>
      </c>
      <c r="D86" s="5" t="str">
        <f>Лист2!E349</f>
        <v>94 2 00 12010</v>
      </c>
      <c r="E86" s="5">
        <f>Лист2!F349</f>
        <v>200</v>
      </c>
      <c r="F86" s="25">
        <f>Лист2!G349</f>
        <v>3500</v>
      </c>
      <c r="G86" s="25">
        <f>Лист2!H349</f>
        <v>700</v>
      </c>
      <c r="H86" s="25">
        <f>Лист2!I349</f>
        <v>700</v>
      </c>
    </row>
    <row r="87" spans="1:8" ht="54" customHeight="1">
      <c r="A87" s="42" t="str">
        <f>Лист2!A229</f>
        <v xml:space="preserve">Межбюджетные трансферты общего характера бюджетам субъектов Российской Федерации и муниципальных образований </v>
      </c>
      <c r="B87" s="5" t="str">
        <f>Лист2!C229</f>
        <v>03</v>
      </c>
      <c r="C87" s="5">
        <f>Лист2!D229</f>
        <v>10</v>
      </c>
      <c r="D87" s="5" t="str">
        <f>Лист2!E229</f>
        <v>98 0 00 00000</v>
      </c>
      <c r="E87" s="5"/>
      <c r="F87" s="25">
        <f>Лист2!G229</f>
        <v>1050</v>
      </c>
      <c r="G87" s="25">
        <f>Лист2!H229</f>
        <v>50</v>
      </c>
      <c r="H87" s="25">
        <f>Лист2!I229</f>
        <v>50</v>
      </c>
    </row>
    <row r="88" spans="1:8" ht="34.5" customHeight="1">
      <c r="A88" s="42" t="str">
        <f>Лист2!A230</f>
        <v>Прочие межбюджетные трансферты общего характера</v>
      </c>
      <c r="B88" s="5" t="str">
        <f>Лист2!C230</f>
        <v>03</v>
      </c>
      <c r="C88" s="5">
        <f>Лист2!D230</f>
        <v>10</v>
      </c>
      <c r="D88" s="5" t="str">
        <f>Лист2!E230</f>
        <v>98 5 00 00000</v>
      </c>
      <c r="E88" s="5"/>
      <c r="F88" s="25">
        <f>Лист2!G230</f>
        <v>1050</v>
      </c>
      <c r="G88" s="25">
        <f>Лист2!H230</f>
        <v>50</v>
      </c>
      <c r="H88" s="25">
        <f>Лист2!I230</f>
        <v>50</v>
      </c>
    </row>
    <row r="89" spans="1:8" ht="124.5" customHeight="1">
      <c r="A89" s="42" t="str">
        <f>Лист2!A231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89" s="5" t="str">
        <f>Лист2!C231</f>
        <v>03</v>
      </c>
      <c r="C89" s="5">
        <f>Лист2!D231</f>
        <v>10</v>
      </c>
      <c r="D89" s="5" t="str">
        <f>Лист2!E231</f>
        <v>98 5 00 60510</v>
      </c>
      <c r="E89" s="5"/>
      <c r="F89" s="25">
        <f>Лист2!G231</f>
        <v>1050</v>
      </c>
      <c r="G89" s="25">
        <f>Лист2!H231</f>
        <v>50</v>
      </c>
      <c r="H89" s="25">
        <f>Лист2!I231</f>
        <v>50</v>
      </c>
    </row>
    <row r="90" spans="1:8" ht="30" customHeight="1">
      <c r="A90" s="42" t="str">
        <f>Лист2!A232</f>
        <v>Иные межбюджетные трансферты</v>
      </c>
      <c r="B90" s="5" t="str">
        <f>Лист2!C232</f>
        <v>03</v>
      </c>
      <c r="C90" s="5">
        <f>Лист2!D232</f>
        <v>10</v>
      </c>
      <c r="D90" s="5" t="str">
        <f>Лист2!E232</f>
        <v>98 5 00 60510</v>
      </c>
      <c r="E90" s="5">
        <f>Лист2!F232</f>
        <v>540</v>
      </c>
      <c r="F90" s="25">
        <f>Лист2!G232</f>
        <v>1050</v>
      </c>
      <c r="G90" s="25">
        <f>Лист2!H232</f>
        <v>50</v>
      </c>
      <c r="H90" s="25">
        <f>Лист2!I232</f>
        <v>50</v>
      </c>
    </row>
    <row r="91" spans="1:8" ht="30" customHeight="1">
      <c r="A91" s="42" t="str">
        <f>Лист2!A350</f>
        <v>Другие вопросы в области национальной безопасности и правоохранительной деятельности</v>
      </c>
      <c r="B91" s="5" t="str">
        <f>Лист2!C350</f>
        <v>03</v>
      </c>
      <c r="C91" s="5">
        <f>Лист2!D350</f>
        <v>14</v>
      </c>
      <c r="D91" s="5"/>
      <c r="E91" s="5"/>
      <c r="F91" s="25">
        <f>Лист2!G350</f>
        <v>300</v>
      </c>
      <c r="G91" s="25">
        <f>Лист2!H350</f>
        <v>100</v>
      </c>
      <c r="H91" s="25">
        <f>Лист2!I350</f>
        <v>100</v>
      </c>
    </row>
    <row r="92" spans="1:8" ht="38.25" customHeight="1">
      <c r="A92" s="42" t="str">
        <f>Лист2!A351</f>
        <v>Государственная программа Алтайского края "Обеспечение прав граждан и их безопасности"</v>
      </c>
      <c r="B92" s="5" t="str">
        <f>Лист2!C351</f>
        <v>03</v>
      </c>
      <c r="C92" s="5">
        <f>Лист2!D351</f>
        <v>14</v>
      </c>
      <c r="D92" s="5" t="str">
        <f>Лист2!E351</f>
        <v>10 0 00 00000</v>
      </c>
      <c r="E92" s="5"/>
      <c r="F92" s="25">
        <f>Лист2!G351</f>
        <v>100</v>
      </c>
      <c r="G92" s="25">
        <f>Лист2!H351</f>
        <v>25</v>
      </c>
      <c r="H92" s="25">
        <f>Лист2!I351</f>
        <v>25</v>
      </c>
    </row>
    <row r="93" spans="1:8" ht="55.5" customHeight="1">
      <c r="A93" s="42" t="str">
        <f>Лист2!A352</f>
        <v>МП "Профилактика преступлений и иных правонарушений в Волчихинском районе Алтайского края на 2021-2024 годы"</v>
      </c>
      <c r="B93" s="5" t="str">
        <f>Лист2!C352</f>
        <v>03</v>
      </c>
      <c r="C93" s="5">
        <f>Лист2!D352</f>
        <v>14</v>
      </c>
      <c r="D93" s="5" t="str">
        <f>Лист2!E352</f>
        <v>10 0 00 60990</v>
      </c>
      <c r="E93" s="5"/>
      <c r="F93" s="25">
        <f>Лист2!G352</f>
        <v>100</v>
      </c>
      <c r="G93" s="25">
        <f>Лист2!H352</f>
        <v>25</v>
      </c>
      <c r="H93" s="25">
        <f>Лист2!I352</f>
        <v>25</v>
      </c>
    </row>
    <row r="94" spans="1:8" ht="30" customHeight="1">
      <c r="A94" s="42" t="str">
        <f>Лист2!A353</f>
        <v>Закупка товаров, работ и услуг для обеспечения государственных (муниципальных) нужд</v>
      </c>
      <c r="B94" s="5" t="str">
        <f>Лист2!C353</f>
        <v>03</v>
      </c>
      <c r="C94" s="5">
        <f>Лист2!D353</f>
        <v>14</v>
      </c>
      <c r="D94" s="5" t="str">
        <f>Лист2!E353</f>
        <v>10 0 00 60990</v>
      </c>
      <c r="E94" s="5">
        <f>Лист2!F353</f>
        <v>200</v>
      </c>
      <c r="F94" s="25">
        <f>Лист2!G353</f>
        <v>100</v>
      </c>
      <c r="G94" s="25">
        <f>Лист2!H353</f>
        <v>25</v>
      </c>
      <c r="H94" s="25">
        <f>Лист2!I353</f>
        <v>25</v>
      </c>
    </row>
    <row r="95" spans="1:8" ht="50.25" customHeight="1">
      <c r="A95" s="42" t="str">
        <f>Лист2!A354</f>
        <v>Государственная программа Алтайского края "Противодействие экстремизму и идеологии терроризма в Алтайском крае"</v>
      </c>
      <c r="B95" s="5" t="str">
        <f>Лист2!C354</f>
        <v>03</v>
      </c>
      <c r="C95" s="5">
        <f>Лист2!D354</f>
        <v>14</v>
      </c>
      <c r="D95" s="5" t="str">
        <f>Лист2!E354</f>
        <v>40 0 00 00000</v>
      </c>
      <c r="E95" s="5"/>
      <c r="F95" s="25">
        <f>Лист2!G354</f>
        <v>100</v>
      </c>
      <c r="G95" s="25">
        <f>Лист2!H354</f>
        <v>50</v>
      </c>
      <c r="H95" s="25">
        <f>Лист2!I354</f>
        <v>50</v>
      </c>
    </row>
    <row r="96" spans="1:8" ht="54" customHeight="1">
      <c r="A96" s="42" t="str">
        <f>Лист2!A355</f>
        <v>МП "Профилактика терроризма и экстремизма на территории муниципального образования Волчихинский район на 2024-2026 годы"</v>
      </c>
      <c r="B96" s="5" t="str">
        <f>Лист2!C355</f>
        <v>03</v>
      </c>
      <c r="C96" s="5">
        <f>Лист2!D355</f>
        <v>14</v>
      </c>
      <c r="D96" s="5" t="str">
        <f>Лист2!E355</f>
        <v>40 0 00 60990</v>
      </c>
      <c r="E96" s="5"/>
      <c r="F96" s="25">
        <f>Лист2!G355</f>
        <v>100</v>
      </c>
      <c r="G96" s="25">
        <f>Лист2!H355</f>
        <v>50</v>
      </c>
      <c r="H96" s="25">
        <f>Лист2!I355</f>
        <v>50</v>
      </c>
    </row>
    <row r="97" spans="1:8" ht="30" customHeight="1">
      <c r="A97" s="42" t="str">
        <f>Лист2!A356</f>
        <v>Закупка товаров, работ и услуг для обеспечения государственных (муниципальных) нужд</v>
      </c>
      <c r="B97" s="5" t="str">
        <f>Лист2!C356</f>
        <v>03</v>
      </c>
      <c r="C97" s="5">
        <f>Лист2!D356</f>
        <v>14</v>
      </c>
      <c r="D97" s="5" t="str">
        <f>Лист2!E356</f>
        <v>40 0 00 60990</v>
      </c>
      <c r="E97" s="5">
        <f>Лист2!F356</f>
        <v>200</v>
      </c>
      <c r="F97" s="25">
        <f>Лист2!G356</f>
        <v>100</v>
      </c>
      <c r="G97" s="25">
        <f>Лист2!H356</f>
        <v>50</v>
      </c>
      <c r="H97" s="25">
        <f>Лист2!I356</f>
        <v>50</v>
      </c>
    </row>
    <row r="98" spans="1:8" ht="71.25" customHeight="1">
      <c r="A98" s="42" t="str">
        <f>Лист2!A357</f>
        <v>Государственная программа Алтайского края "Комплексные меры противодействия злоупотреблению наркотиками и их незаконному обороту в Алтайском крае"</v>
      </c>
      <c r="B98" s="5" t="str">
        <f>Лист2!C357</f>
        <v>03</v>
      </c>
      <c r="C98" s="5">
        <f>Лист2!D357</f>
        <v>14</v>
      </c>
      <c r="D98" s="5" t="str">
        <f>Лист2!E357</f>
        <v>67 0 00 00000</v>
      </c>
      <c r="E98" s="5"/>
      <c r="F98" s="25">
        <f>Лист2!G357</f>
        <v>100</v>
      </c>
      <c r="G98" s="25">
        <f>Лист2!H357</f>
        <v>25</v>
      </c>
      <c r="H98" s="25">
        <f>Лист2!I357</f>
        <v>25</v>
      </c>
    </row>
    <row r="99" spans="1:8" ht="78.75" customHeight="1">
      <c r="A99" s="42" t="str">
        <f>Лист2!A358</f>
        <v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2024-2026 годы</v>
      </c>
      <c r="B99" s="5" t="str">
        <f>Лист2!C358</f>
        <v>03</v>
      </c>
      <c r="C99" s="5">
        <f>Лист2!D358</f>
        <v>14</v>
      </c>
      <c r="D99" s="5" t="str">
        <f>Лист2!E358</f>
        <v>67 0 00 60990</v>
      </c>
      <c r="E99" s="5"/>
      <c r="F99" s="25">
        <f>Лист2!G358</f>
        <v>100</v>
      </c>
      <c r="G99" s="25">
        <f>Лист2!H358</f>
        <v>25</v>
      </c>
      <c r="H99" s="25">
        <f>Лист2!I358</f>
        <v>25</v>
      </c>
    </row>
    <row r="100" spans="1:8" ht="30" customHeight="1">
      <c r="A100" s="42" t="str">
        <f>Лист2!A359</f>
        <v>Закупка товаров, работ и услуг для обеспечения государственных (муниципальных) нужд</v>
      </c>
      <c r="B100" s="5" t="str">
        <f>Лист2!C359</f>
        <v>03</v>
      </c>
      <c r="C100" s="5">
        <f>Лист2!D359</f>
        <v>14</v>
      </c>
      <c r="D100" s="5" t="str">
        <f>Лист2!E359</f>
        <v>67 0 00 60990</v>
      </c>
      <c r="E100" s="5">
        <f>Лист2!F359</f>
        <v>200</v>
      </c>
      <c r="F100" s="25">
        <f>Лист2!G359</f>
        <v>100</v>
      </c>
      <c r="G100" s="25">
        <f>Лист2!H359</f>
        <v>25</v>
      </c>
      <c r="H100" s="25">
        <f>Лист2!I359</f>
        <v>25</v>
      </c>
    </row>
    <row r="101" spans="1:8" ht="22.5" customHeight="1">
      <c r="A101" s="42" t="s">
        <v>33</v>
      </c>
      <c r="B101" s="5" t="s">
        <v>16</v>
      </c>
      <c r="C101" s="5"/>
      <c r="D101" s="3"/>
      <c r="E101" s="5"/>
      <c r="F101" s="9">
        <f>F112+F102+F129+F107</f>
        <v>21237.559999999998</v>
      </c>
      <c r="G101" s="9">
        <f t="shared" ref="G101:H101" si="15">G112+G102+G129+G107</f>
        <v>11356</v>
      </c>
      <c r="H101" s="9">
        <f t="shared" si="15"/>
        <v>11658</v>
      </c>
    </row>
    <row r="102" spans="1:8" ht="22.5" customHeight="1">
      <c r="A102" s="42" t="str">
        <f>Лист2!A361</f>
        <v>Сельское хозяйство и рыболовство</v>
      </c>
      <c r="B102" s="5" t="str">
        <f>Лист2!C361</f>
        <v>04</v>
      </c>
      <c r="C102" s="5" t="str">
        <f>Лист2!D361</f>
        <v>05</v>
      </c>
      <c r="D102" s="5"/>
      <c r="E102" s="5"/>
      <c r="F102" s="25">
        <f>Лист2!G361</f>
        <v>358</v>
      </c>
      <c r="G102" s="25">
        <f>Лист2!H361</f>
        <v>358</v>
      </c>
      <c r="H102" s="25">
        <f>Лист2!I361</f>
        <v>358</v>
      </c>
    </row>
    <row r="103" spans="1:8" ht="22.5" customHeight="1">
      <c r="A103" s="42" t="str">
        <f>Лист2!A362</f>
        <v>Иные вопросы в области национальной экономики</v>
      </c>
      <c r="B103" s="5" t="str">
        <f>Лист2!C362</f>
        <v>04</v>
      </c>
      <c r="C103" s="5" t="str">
        <f>Лист2!D362</f>
        <v>05</v>
      </c>
      <c r="D103" s="5" t="str">
        <f>Лист2!E362</f>
        <v>91 0 00 00000</v>
      </c>
      <c r="E103" s="5"/>
      <c r="F103" s="25">
        <f>Лист2!G362</f>
        <v>358</v>
      </c>
      <c r="G103" s="25">
        <f>Лист2!H362</f>
        <v>358</v>
      </c>
      <c r="H103" s="25">
        <f>Лист2!I362</f>
        <v>358</v>
      </c>
    </row>
    <row r="104" spans="1:8" ht="22.5" customHeight="1">
      <c r="A104" s="42" t="str">
        <f>Лист2!A363</f>
        <v>Мероприятия в области сельского хозяйства</v>
      </c>
      <c r="B104" s="5" t="str">
        <f>Лист2!C363</f>
        <v>04</v>
      </c>
      <c r="C104" s="5" t="str">
        <f>Лист2!D363</f>
        <v>05</v>
      </c>
      <c r="D104" s="5" t="str">
        <f>Лист2!E363</f>
        <v>91 4 00 00000</v>
      </c>
      <c r="E104" s="5"/>
      <c r="F104" s="25">
        <f>Лист2!G363</f>
        <v>358</v>
      </c>
      <c r="G104" s="25">
        <f>Лист2!H363</f>
        <v>358</v>
      </c>
      <c r="H104" s="25">
        <f>Лист2!I363</f>
        <v>358</v>
      </c>
    </row>
    <row r="105" spans="1:8" ht="52.5" customHeight="1">
      <c r="A105" s="42" t="str">
        <f>Лист2!A364</f>
        <v>Субвенция на исполнение государственных полномочий по обращению с животными без владельцев</v>
      </c>
      <c r="B105" s="5" t="str">
        <f>Лист2!C364</f>
        <v>04</v>
      </c>
      <c r="C105" s="5" t="str">
        <f>Лист2!D364</f>
        <v>05</v>
      </c>
      <c r="D105" s="5" t="str">
        <f>Лист2!E364</f>
        <v>91 4 00 70400</v>
      </c>
      <c r="E105" s="5"/>
      <c r="F105" s="25">
        <f>Лист2!G364</f>
        <v>358</v>
      </c>
      <c r="G105" s="25">
        <f>Лист2!H364</f>
        <v>358</v>
      </c>
      <c r="H105" s="25">
        <f>Лист2!I364</f>
        <v>358</v>
      </c>
    </row>
    <row r="106" spans="1:8" ht="33" customHeight="1">
      <c r="A106" s="42" t="str">
        <f>Лист2!A365</f>
        <v>Закупка товаров, работ и услуг для обеспечения государственных (муниципальных) нужд</v>
      </c>
      <c r="B106" s="5" t="str">
        <f>Лист2!C365</f>
        <v>04</v>
      </c>
      <c r="C106" s="5" t="str">
        <f>Лист2!D365</f>
        <v>05</v>
      </c>
      <c r="D106" s="5" t="str">
        <f>Лист2!E365</f>
        <v>91 4 00 70400</v>
      </c>
      <c r="E106" s="5">
        <f>Лист2!F365</f>
        <v>200</v>
      </c>
      <c r="F106" s="25">
        <f>Лист2!G365</f>
        <v>358</v>
      </c>
      <c r="G106" s="25">
        <f>Лист2!H365</f>
        <v>358</v>
      </c>
      <c r="H106" s="25">
        <f>Лист2!I365</f>
        <v>358</v>
      </c>
    </row>
    <row r="107" spans="1:8" ht="20.25" customHeight="1">
      <c r="A107" s="42" t="str">
        <f>Лист2!A366</f>
        <v>Транспорт</v>
      </c>
      <c r="B107" s="5" t="str">
        <f>Лист2!C366</f>
        <v>04</v>
      </c>
      <c r="C107" s="5" t="str">
        <f>Лист2!D366</f>
        <v>08</v>
      </c>
      <c r="D107" s="5"/>
      <c r="E107" s="5"/>
      <c r="F107" s="25">
        <f>Лист2!G366</f>
        <v>1500</v>
      </c>
      <c r="G107" s="25">
        <f>Лист2!H366</f>
        <v>800</v>
      </c>
      <c r="H107" s="25">
        <f>Лист2!I366</f>
        <v>800</v>
      </c>
    </row>
    <row r="108" spans="1:8" ht="24.75" customHeight="1">
      <c r="A108" s="42" t="str">
        <f>Лист2!A367</f>
        <v>Иные вопросы в области национальной экономики</v>
      </c>
      <c r="B108" s="5" t="str">
        <f>Лист2!C367</f>
        <v>04</v>
      </c>
      <c r="C108" s="5" t="str">
        <f>Лист2!D367</f>
        <v>08</v>
      </c>
      <c r="D108" s="5" t="str">
        <f>Лист2!E367</f>
        <v>91 0 00 00000</v>
      </c>
      <c r="E108" s="5"/>
      <c r="F108" s="25">
        <f>Лист2!G367</f>
        <v>1500</v>
      </c>
      <c r="G108" s="25">
        <f>Лист2!H367</f>
        <v>800</v>
      </c>
      <c r="H108" s="25">
        <f>Лист2!I367</f>
        <v>800</v>
      </c>
    </row>
    <row r="109" spans="1:8" ht="33" customHeight="1">
      <c r="A109" s="42" t="str">
        <f>Лист2!A368</f>
        <v>Мероприятия в сфере транспорта и дорожного хозяйства</v>
      </c>
      <c r="B109" s="5" t="str">
        <f>Лист2!C368</f>
        <v>04</v>
      </c>
      <c r="C109" s="5" t="str">
        <f>Лист2!D368</f>
        <v>08</v>
      </c>
      <c r="D109" s="5" t="str">
        <f>Лист2!E368</f>
        <v>91 2 00 00000</v>
      </c>
      <c r="E109" s="5"/>
      <c r="F109" s="25">
        <f>Лист2!G368</f>
        <v>1500</v>
      </c>
      <c r="G109" s="25">
        <f>Лист2!H368</f>
        <v>800</v>
      </c>
      <c r="H109" s="25">
        <f>Лист2!I368</f>
        <v>800</v>
      </c>
    </row>
    <row r="110" spans="1:8" ht="39.75" customHeight="1">
      <c r="A110" s="42" t="str">
        <f>Лист2!A369</f>
        <v>Расходы на осуществление маршрутов регулярных перевозок на территории Волчихинского района</v>
      </c>
      <c r="B110" s="5" t="str">
        <f>Лист2!C369</f>
        <v>04</v>
      </c>
      <c r="C110" s="5" t="str">
        <f>Лист2!D369</f>
        <v>08</v>
      </c>
      <c r="D110" s="5" t="str">
        <f>Лист2!E369</f>
        <v>91 2 00 60990</v>
      </c>
      <c r="E110" s="5"/>
      <c r="F110" s="25">
        <f>Лист2!G369</f>
        <v>1500</v>
      </c>
      <c r="G110" s="25">
        <f>Лист2!H369</f>
        <v>800</v>
      </c>
      <c r="H110" s="25">
        <f>Лист2!I369</f>
        <v>800</v>
      </c>
    </row>
    <row r="111" spans="1:8" ht="70.5" customHeight="1">
      <c r="A111" s="42" t="str">
        <f>Лист2!A370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B111" s="5" t="str">
        <f>Лист2!C370</f>
        <v>04</v>
      </c>
      <c r="C111" s="5" t="str">
        <f>Лист2!D370</f>
        <v>08</v>
      </c>
      <c r="D111" s="5" t="str">
        <f>Лист2!E370</f>
        <v>91 2 00 60990</v>
      </c>
      <c r="E111" s="5">
        <f>Лист2!F370</f>
        <v>810</v>
      </c>
      <c r="F111" s="25">
        <f>Лист2!G370</f>
        <v>1500</v>
      </c>
      <c r="G111" s="25">
        <f>Лист2!H370</f>
        <v>800</v>
      </c>
      <c r="H111" s="25">
        <f>Лист2!I370</f>
        <v>800</v>
      </c>
    </row>
    <row r="112" spans="1:8" ht="30" customHeight="1">
      <c r="A112" s="42" t="str">
        <f>Лист2!A371</f>
        <v>Дорожное хозяйство (дорожные фонды)</v>
      </c>
      <c r="B112" s="5" t="str">
        <f>Лист2!C371</f>
        <v>04</v>
      </c>
      <c r="C112" s="5" t="str">
        <f>Лист2!D371</f>
        <v>09</v>
      </c>
      <c r="D112" s="5"/>
      <c r="E112" s="5"/>
      <c r="F112" s="25">
        <f>F113+F125</f>
        <v>18579.559999999998</v>
      </c>
      <c r="G112" s="25">
        <f t="shared" ref="G112:H112" si="16">G113+G125</f>
        <v>10048</v>
      </c>
      <c r="H112" s="25">
        <f t="shared" si="16"/>
        <v>10350</v>
      </c>
    </row>
    <row r="113" spans="1:8" ht="30" customHeight="1">
      <c r="A113" s="42" t="str">
        <f>Лист2!A372</f>
        <v>Иные вопросы в области национальной экономики</v>
      </c>
      <c r="B113" s="5" t="str">
        <f>Лист2!C372</f>
        <v>04</v>
      </c>
      <c r="C113" s="5" t="str">
        <f>Лист2!D372</f>
        <v>09</v>
      </c>
      <c r="D113" s="5" t="str">
        <f>Лист2!E372</f>
        <v>91 0 00 00000</v>
      </c>
      <c r="E113" s="5"/>
      <c r="F113" s="25">
        <f>F114</f>
        <v>16279.56</v>
      </c>
      <c r="G113" s="25">
        <f>Лист2!H372</f>
        <v>7748</v>
      </c>
      <c r="H113" s="25">
        <f>Лист2!I372</f>
        <v>8050</v>
      </c>
    </row>
    <row r="114" spans="1:8" ht="30" customHeight="1">
      <c r="A114" s="42" t="str">
        <f>Лист2!A373</f>
        <v>Мероприятия в сфере транспорта и дорожного хозяйства</v>
      </c>
      <c r="B114" s="5" t="str">
        <f>Лист2!C373</f>
        <v>04</v>
      </c>
      <c r="C114" s="5" t="str">
        <f>Лист2!D373</f>
        <v>09</v>
      </c>
      <c r="D114" s="5" t="str">
        <f>Лист2!E373</f>
        <v>91 2 00 00000</v>
      </c>
      <c r="E114" s="5"/>
      <c r="F114" s="25">
        <f>F115+F117+F121+F123+F119</f>
        <v>16279.56</v>
      </c>
      <c r="G114" s="25">
        <f>Лист2!H373</f>
        <v>7748</v>
      </c>
      <c r="H114" s="25">
        <f>Лист2!I373</f>
        <v>8050</v>
      </c>
    </row>
    <row r="115" spans="1:8" ht="67.5" customHeight="1">
      <c r="A115" s="42" t="str">
        <f>Лист2!A237</f>
        <v>Прочие межбюджетные трансферты муниципальным образованиям на реализацию проектов развития общественной инфраструктуры, основанных на инициативах граждан</v>
      </c>
      <c r="B115" s="5" t="str">
        <f>Лист2!C237</f>
        <v>04</v>
      </c>
      <c r="C115" s="5" t="str">
        <f>Лист2!D237</f>
        <v>09</v>
      </c>
      <c r="D115" s="5" t="str">
        <f>Лист2!E237</f>
        <v>91 2 00 S0261</v>
      </c>
      <c r="E115" s="5"/>
      <c r="F115" s="25">
        <f>Лист2!G237</f>
        <v>1799.7</v>
      </c>
      <c r="G115" s="5">
        <f>Лист2!H237</f>
        <v>0</v>
      </c>
      <c r="H115" s="5">
        <f>Лист2!I237</f>
        <v>0</v>
      </c>
    </row>
    <row r="116" spans="1:8" ht="39.75" customHeight="1">
      <c r="A116" s="42" t="str">
        <f>Лист2!A238</f>
        <v>Иные межбюджетные трансферты</v>
      </c>
      <c r="B116" s="5" t="str">
        <f>Лист2!C238</f>
        <v>04</v>
      </c>
      <c r="C116" s="5" t="str">
        <f>Лист2!D238</f>
        <v>09</v>
      </c>
      <c r="D116" s="5" t="str">
        <f>Лист2!E238</f>
        <v>91 2 00 S0261</v>
      </c>
      <c r="E116" s="5">
        <f>Лист2!F238</f>
        <v>540</v>
      </c>
      <c r="F116" s="25">
        <f>Лист2!G238</f>
        <v>1799.7</v>
      </c>
      <c r="G116" s="5">
        <f>Лист2!H238</f>
        <v>0</v>
      </c>
      <c r="H116" s="5">
        <f>Лист2!I238</f>
        <v>0</v>
      </c>
    </row>
    <row r="117" spans="1:8" ht="68.25" customHeight="1">
      <c r="A117" s="42" t="str">
        <f>Лист2!A374</f>
        <v>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117" s="5" t="str">
        <f>Лист2!C374</f>
        <v>04</v>
      </c>
      <c r="C117" s="5" t="str">
        <f>Лист2!D374</f>
        <v>09</v>
      </c>
      <c r="D117" s="5" t="str">
        <f>Лист2!E374</f>
        <v>91 2 00 S1030</v>
      </c>
      <c r="E117" s="5"/>
      <c r="F117" s="25">
        <f>Лист2!G374</f>
        <v>4765</v>
      </c>
      <c r="G117" s="25">
        <f>Лист2!H374</f>
        <v>3465</v>
      </c>
      <c r="H117" s="25">
        <f>Лист2!I374</f>
        <v>3465</v>
      </c>
    </row>
    <row r="118" spans="1:8" ht="33" customHeight="1">
      <c r="A118" s="42" t="str">
        <f>Лист2!A375</f>
        <v>Закупка товаров, работ и услуг для обеспечения государственных (муниципальных) нужд</v>
      </c>
      <c r="B118" s="5" t="str">
        <f>Лист2!C375</f>
        <v>04</v>
      </c>
      <c r="C118" s="5" t="str">
        <f>Лист2!D375</f>
        <v>09</v>
      </c>
      <c r="D118" s="5" t="str">
        <f>Лист2!E375</f>
        <v>91 2 00 S1030</v>
      </c>
      <c r="E118" s="5">
        <f>Лист2!F375</f>
        <v>200</v>
      </c>
      <c r="F118" s="25">
        <f>Лист2!G375</f>
        <v>4765</v>
      </c>
      <c r="G118" s="25">
        <f>Лист2!H375</f>
        <v>3465</v>
      </c>
      <c r="H118" s="25">
        <f>Лист2!I375</f>
        <v>3465</v>
      </c>
    </row>
    <row r="119" spans="1:8" ht="68.25" customHeight="1">
      <c r="A119" s="42" t="str">
        <f>Лист2!A376</f>
        <v>Софинансирование 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119" s="5" t="str">
        <f>Лист2!C376</f>
        <v>04</v>
      </c>
      <c r="C119" s="5" t="str">
        <f>Лист2!D376</f>
        <v>09</v>
      </c>
      <c r="D119" s="5" t="str">
        <f>Лист2!E376</f>
        <v>91 2 00 S1030</v>
      </c>
      <c r="E119" s="5"/>
      <c r="F119" s="25">
        <f>Лист2!G376</f>
        <v>662.52599999999995</v>
      </c>
      <c r="G119" s="25">
        <f>Лист2!H376</f>
        <v>0</v>
      </c>
      <c r="H119" s="25">
        <f>Лист2!I376</f>
        <v>0</v>
      </c>
    </row>
    <row r="120" spans="1:8" ht="33" customHeight="1">
      <c r="A120" s="42" t="str">
        <f>Лист2!A377</f>
        <v>Закупка товаров, работ и услуг для обеспечения государственных (муниципальных) нужд</v>
      </c>
      <c r="B120" s="5" t="str">
        <f>Лист2!C377</f>
        <v>04</v>
      </c>
      <c r="C120" s="5" t="str">
        <f>Лист2!D377</f>
        <v>09</v>
      </c>
      <c r="D120" s="5" t="str">
        <f>Лист2!E377</f>
        <v>91 2 00 S1030</v>
      </c>
      <c r="E120" s="5">
        <f>Лист2!F377</f>
        <v>200</v>
      </c>
      <c r="F120" s="25">
        <f>Лист2!G377</f>
        <v>662.52599999999995</v>
      </c>
      <c r="G120" s="25">
        <f>Лист2!H377</f>
        <v>0</v>
      </c>
      <c r="H120" s="25">
        <f>Лист2!I377</f>
        <v>0</v>
      </c>
    </row>
    <row r="121" spans="1:8" ht="51.75" customHeight="1">
      <c r="A121" s="42" t="str">
        <f>Лист2!A378</f>
        <v>Содержание, ремонт, реконструкция и строительство автомобильных дорог, являющихся муниципальной собственностью</v>
      </c>
      <c r="B121" s="5" t="str">
        <f>Лист2!C378</f>
        <v>04</v>
      </c>
      <c r="C121" s="5" t="str">
        <f>Лист2!D378</f>
        <v>09</v>
      </c>
      <c r="D121" s="5" t="str">
        <f>Лист2!E378</f>
        <v>91 2 00 67270</v>
      </c>
      <c r="E121" s="5"/>
      <c r="F121" s="25">
        <f>Лист2!G378</f>
        <v>4602.0739999999996</v>
      </c>
      <c r="G121" s="25">
        <f>Лист2!H378</f>
        <v>4283</v>
      </c>
      <c r="H121" s="25">
        <f>Лист2!I378</f>
        <v>4585</v>
      </c>
    </row>
    <row r="122" spans="1:8" ht="35.25" customHeight="1">
      <c r="A122" s="42" t="str">
        <f>Лист2!A379</f>
        <v>Закупка товаров, работ и услуг для обеспечения государственных (муниципальных) нужд</v>
      </c>
      <c r="B122" s="5" t="str">
        <f>Лист2!C379</f>
        <v>04</v>
      </c>
      <c r="C122" s="5" t="str">
        <f>Лист2!D379</f>
        <v>09</v>
      </c>
      <c r="D122" s="5" t="str">
        <f>Лист2!E379</f>
        <v>91 2 00 67270</v>
      </c>
      <c r="E122" s="5">
        <f>Лист2!F379</f>
        <v>200</v>
      </c>
      <c r="F122" s="25">
        <f>Лист2!G379</f>
        <v>4602.0739999999996</v>
      </c>
      <c r="G122" s="25">
        <f>Лист2!H379</f>
        <v>4283</v>
      </c>
      <c r="H122" s="25">
        <f>Лист2!I379</f>
        <v>4585</v>
      </c>
    </row>
    <row r="123" spans="1:8" ht="35.25" customHeight="1">
      <c r="A123" s="42" t="str">
        <f>Лист2!A380</f>
        <v>Поддержка дорожного хозяйства</v>
      </c>
      <c r="B123" s="5" t="str">
        <f>Лист2!C380</f>
        <v>04</v>
      </c>
      <c r="C123" s="5" t="str">
        <f>Лист2!D380</f>
        <v>09</v>
      </c>
      <c r="D123" s="5" t="str">
        <f>Лист2!E380</f>
        <v>91 2 00 67280</v>
      </c>
      <c r="E123" s="5"/>
      <c r="F123" s="25">
        <f>Лист2!G380</f>
        <v>4450.26</v>
      </c>
      <c r="G123" s="25">
        <f>Лист2!H380</f>
        <v>0</v>
      </c>
      <c r="H123" s="25">
        <f>Лист2!I380</f>
        <v>0</v>
      </c>
    </row>
    <row r="124" spans="1:8" ht="35.25" customHeight="1">
      <c r="A124" s="42" t="str">
        <f>Лист2!A381</f>
        <v>Закупка товаров, работ и услуг для обеспечения государственных (муниципальных) нужд</v>
      </c>
      <c r="B124" s="5" t="str">
        <f>Лист2!C381</f>
        <v>04</v>
      </c>
      <c r="C124" s="5" t="str">
        <f>Лист2!D381</f>
        <v>09</v>
      </c>
      <c r="D124" s="5" t="str">
        <f>Лист2!E381</f>
        <v>91 2 00 67280</v>
      </c>
      <c r="E124" s="5">
        <f>Лист2!F381</f>
        <v>200</v>
      </c>
      <c r="F124" s="25">
        <f>Лист2!G381</f>
        <v>4450.26</v>
      </c>
      <c r="G124" s="25">
        <f>Лист2!H381</f>
        <v>0</v>
      </c>
      <c r="H124" s="25">
        <f>Лист2!I381</f>
        <v>0</v>
      </c>
    </row>
    <row r="125" spans="1:8" ht="51" customHeight="1">
      <c r="A125" s="47" t="str">
        <f>Лист2!A239</f>
        <v xml:space="preserve">Межбюджетные трансферты общего характера бюджетам субъектов Российской Федерации и муниципальных образований </v>
      </c>
      <c r="B125" s="29" t="str">
        <f>Лист2!C239</f>
        <v>04</v>
      </c>
      <c r="C125" s="29" t="str">
        <f>Лист2!D239</f>
        <v>09</v>
      </c>
      <c r="D125" s="29" t="str">
        <f>Лист2!E239</f>
        <v>98 0 00 00000</v>
      </c>
      <c r="E125" s="29"/>
      <c r="F125" s="38">
        <f>Лист2!G239</f>
        <v>2300</v>
      </c>
      <c r="G125" s="38">
        <f>Лист2!H239</f>
        <v>2300</v>
      </c>
      <c r="H125" s="38">
        <f>Лист2!I239</f>
        <v>2300</v>
      </c>
    </row>
    <row r="126" spans="1:8" ht="35.25" customHeight="1">
      <c r="A126" s="47" t="str">
        <f>Лист2!A240</f>
        <v>Прочие межбюджетные трансферты общего характера</v>
      </c>
      <c r="B126" s="29" t="str">
        <f>Лист2!C240</f>
        <v>04</v>
      </c>
      <c r="C126" s="29" t="str">
        <f>Лист2!D240</f>
        <v>09</v>
      </c>
      <c r="D126" s="29" t="str">
        <f>Лист2!E240</f>
        <v>98 5 00 00000</v>
      </c>
      <c r="E126" s="29"/>
      <c r="F126" s="38">
        <f>Лист2!G240</f>
        <v>2300</v>
      </c>
      <c r="G126" s="38">
        <f>Лист2!H240</f>
        <v>2300</v>
      </c>
      <c r="H126" s="38">
        <f>Лист2!I240</f>
        <v>2300</v>
      </c>
    </row>
    <row r="127" spans="1:8" ht="110.25" customHeight="1">
      <c r="A127" s="47" t="str">
        <f>Лист2!A241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27" s="29" t="str">
        <f>Лист2!C241</f>
        <v>04</v>
      </c>
      <c r="C127" s="29" t="str">
        <f>Лист2!D241</f>
        <v>09</v>
      </c>
      <c r="D127" s="29" t="str">
        <f>Лист2!E241</f>
        <v>98 5 00 60510</v>
      </c>
      <c r="E127" s="29"/>
      <c r="F127" s="38">
        <f>Лист2!G241</f>
        <v>2300</v>
      </c>
      <c r="G127" s="38">
        <f>Лист2!H241</f>
        <v>2300</v>
      </c>
      <c r="H127" s="38">
        <f>Лист2!I241</f>
        <v>2300</v>
      </c>
    </row>
    <row r="128" spans="1:8" ht="24" customHeight="1">
      <c r="A128" s="47" t="str">
        <f>Лист2!A242</f>
        <v>Иные межбюджетные трансферты</v>
      </c>
      <c r="B128" s="29" t="str">
        <f>Лист2!C242</f>
        <v>04</v>
      </c>
      <c r="C128" s="29" t="str">
        <f>Лист2!D242</f>
        <v>09</v>
      </c>
      <c r="D128" s="29" t="str">
        <f>Лист2!E242</f>
        <v>98 5 00 60510</v>
      </c>
      <c r="E128" s="29">
        <f>Лист2!F242</f>
        <v>540</v>
      </c>
      <c r="F128" s="38">
        <f>Лист2!G242</f>
        <v>2300</v>
      </c>
      <c r="G128" s="38">
        <f>Лист2!H242</f>
        <v>2300</v>
      </c>
      <c r="H128" s="38">
        <f>Лист2!I242</f>
        <v>2300</v>
      </c>
    </row>
    <row r="129" spans="1:8" ht="37.5" customHeight="1">
      <c r="A129" s="47" t="str">
        <f>Лист2!A295</f>
        <v>Другие вопросы в области национальной экономики</v>
      </c>
      <c r="B129" s="29" t="str">
        <f>Лист2!C295</f>
        <v>04</v>
      </c>
      <c r="C129" s="29">
        <f>Лист2!D295</f>
        <v>12</v>
      </c>
      <c r="D129" s="29"/>
      <c r="E129" s="29"/>
      <c r="F129" s="38">
        <f>Лист2!G294</f>
        <v>800</v>
      </c>
      <c r="G129" s="38">
        <f>Лист2!H294</f>
        <v>150</v>
      </c>
      <c r="H129" s="38">
        <f>Лист2!I294</f>
        <v>150</v>
      </c>
    </row>
    <row r="130" spans="1:8" ht="24" customHeight="1">
      <c r="A130" s="47" t="str">
        <f>Лист2!A296</f>
        <v>Иные вопросы в области национальной экономики</v>
      </c>
      <c r="B130" s="29" t="str">
        <f>Лист2!C296</f>
        <v>04</v>
      </c>
      <c r="C130" s="29">
        <f>Лист2!D296</f>
        <v>12</v>
      </c>
      <c r="D130" s="29" t="str">
        <f>Лист2!E296</f>
        <v>91 0 00 00000</v>
      </c>
      <c r="E130" s="29"/>
      <c r="F130" s="38">
        <f>Лист2!G296</f>
        <v>800</v>
      </c>
      <c r="G130" s="38">
        <f>Лист2!H296</f>
        <v>150</v>
      </c>
      <c r="H130" s="38">
        <f>Лист2!I296</f>
        <v>150</v>
      </c>
    </row>
    <row r="131" spans="1:8" ht="38.25" customHeight="1">
      <c r="A131" s="47" t="str">
        <f>Лист2!A297</f>
        <v>Мероприятия по стимулированию инвестиционной активности</v>
      </c>
      <c r="B131" s="29" t="str">
        <f>Лист2!C297</f>
        <v>04</v>
      </c>
      <c r="C131" s="29">
        <f>Лист2!D297</f>
        <v>12</v>
      </c>
      <c r="D131" s="29" t="str">
        <f>Лист2!E297</f>
        <v>91 1 00 00000</v>
      </c>
      <c r="E131" s="29"/>
      <c r="F131" s="38">
        <f>Лист2!G297</f>
        <v>800</v>
      </c>
      <c r="G131" s="38">
        <f>Лист2!H297</f>
        <v>150</v>
      </c>
      <c r="H131" s="38">
        <f>Лист2!I297</f>
        <v>150</v>
      </c>
    </row>
    <row r="132" spans="1:8" ht="53.25" customHeight="1">
      <c r="A132" s="47" t="str">
        <f>Лист2!A298</f>
        <v>Оценка недвижимости, признание прав и регулирование отношений по государственной собственности</v>
      </c>
      <c r="B132" s="29" t="str">
        <f>Лист2!C298</f>
        <v>04</v>
      </c>
      <c r="C132" s="29">
        <f>Лист2!D298</f>
        <v>12</v>
      </c>
      <c r="D132" s="29" t="str">
        <f>Лист2!E298</f>
        <v>91 1 00 17380</v>
      </c>
      <c r="E132" s="29"/>
      <c r="F132" s="38">
        <f>Лист2!G298</f>
        <v>800</v>
      </c>
      <c r="G132" s="38">
        <f>Лист2!H298</f>
        <v>150</v>
      </c>
      <c r="H132" s="38">
        <f>Лист2!I298</f>
        <v>150</v>
      </c>
    </row>
    <row r="133" spans="1:8" ht="34.5" customHeight="1">
      <c r="A133" s="47" t="str">
        <f>Лист2!A299</f>
        <v>Закупка товаров, работ и услуг для обеспечения государственных (муниципальных) нужд</v>
      </c>
      <c r="B133" s="29" t="str">
        <f>Лист2!C299</f>
        <v>04</v>
      </c>
      <c r="C133" s="29">
        <f>Лист2!D299</f>
        <v>12</v>
      </c>
      <c r="D133" s="29" t="str">
        <f>Лист2!E299</f>
        <v>91 1 00 17380</v>
      </c>
      <c r="E133" s="29">
        <f>Лист2!F299</f>
        <v>200</v>
      </c>
      <c r="F133" s="38">
        <f>Лист2!G299</f>
        <v>800</v>
      </c>
      <c r="G133" s="38">
        <f>Лист2!H299</f>
        <v>150</v>
      </c>
      <c r="H133" s="38">
        <f>Лист2!I299</f>
        <v>150</v>
      </c>
    </row>
    <row r="134" spans="1:8" ht="21.75" customHeight="1">
      <c r="A134" s="42" t="str">
        <f>Лист2!A382</f>
        <v>Жилищно-коммунальное хозяйство</v>
      </c>
      <c r="B134" s="5" t="str">
        <f>Лист2!C382</f>
        <v>05</v>
      </c>
      <c r="C134" s="5"/>
      <c r="D134" s="5"/>
      <c r="E134" s="5"/>
      <c r="F134" s="25">
        <f>F135+F151</f>
        <v>18737.681</v>
      </c>
      <c r="G134" s="25">
        <f>G135+G151</f>
        <v>3978.3</v>
      </c>
      <c r="H134" s="25">
        <f>H135+H151</f>
        <v>3978.3</v>
      </c>
    </row>
    <row r="135" spans="1:8" ht="21.75" customHeight="1">
      <c r="A135" s="42" t="str">
        <f>Лист2!A244</f>
        <v>Коммунальное хозяйство</v>
      </c>
      <c r="B135" s="5" t="str">
        <f>Лист2!C244</f>
        <v>05</v>
      </c>
      <c r="C135" s="5" t="str">
        <f>Лист2!D244</f>
        <v>02</v>
      </c>
      <c r="D135" s="5"/>
      <c r="E135" s="5"/>
      <c r="F135" s="25">
        <f>F136+F147</f>
        <v>16197.681</v>
      </c>
      <c r="G135" s="25">
        <f>Лист2!H244+G137</f>
        <v>2448.3000000000002</v>
      </c>
      <c r="H135" s="25">
        <f>Лист2!I244+H137</f>
        <v>2448.3000000000002</v>
      </c>
    </row>
    <row r="136" spans="1:8" ht="51" customHeight="1">
      <c r="A136" s="42" t="str">
        <f>Лист2!A384</f>
        <v>Государственная программа Алтайского края "Обеспечение населения Алтайского края жилищно-коммунальными услугами"</v>
      </c>
      <c r="B136" s="8" t="str">
        <f>Лист2!C384</f>
        <v>05</v>
      </c>
      <c r="C136" s="8" t="str">
        <f>Лист2!D384</f>
        <v>02</v>
      </c>
      <c r="D136" s="8" t="str">
        <f>Лист2!E384</f>
        <v>43 0 00 00000</v>
      </c>
      <c r="E136" s="8"/>
      <c r="F136" s="25">
        <f>F137+F140</f>
        <v>15012.681</v>
      </c>
      <c r="G136" s="25">
        <f>Лист2!H384</f>
        <v>1848.3</v>
      </c>
      <c r="H136" s="25">
        <f>Лист2!I384</f>
        <v>1848.3</v>
      </c>
    </row>
    <row r="137" spans="1:8" ht="57" customHeight="1">
      <c r="A137" s="42" t="str">
        <f>Лист2!A385</f>
        <v>МП "Комплексное развитие системы коммунальной инфраструктуры Волчихинского района" на 2022-2026 годы</v>
      </c>
      <c r="B137" s="8" t="str">
        <f>Лист2!C385</f>
        <v>05</v>
      </c>
      <c r="C137" s="8" t="str">
        <f>Лист2!D385</f>
        <v>02</v>
      </c>
      <c r="D137" s="8" t="str">
        <f>Лист2!E385</f>
        <v>43 0 00 60010</v>
      </c>
      <c r="E137" s="8"/>
      <c r="F137" s="25">
        <f>Лист2!G385</f>
        <v>9510.5</v>
      </c>
      <c r="G137" s="25">
        <f>Лист2!H385</f>
        <v>1848.3</v>
      </c>
      <c r="H137" s="25">
        <f>Лист2!I385</f>
        <v>1848.3</v>
      </c>
    </row>
    <row r="138" spans="1:8" ht="42.75" customHeight="1">
      <c r="A138" s="42" t="str">
        <f>Лист2!A386</f>
        <v>Закупка товаров, работ и услуг для обеспечения государственных (муниципальных) нужд</v>
      </c>
      <c r="B138" s="8" t="str">
        <f>Лист2!C386</f>
        <v>05</v>
      </c>
      <c r="C138" s="8" t="str">
        <f>Лист2!D386</f>
        <v>02</v>
      </c>
      <c r="D138" s="8" t="str">
        <f>Лист2!E386</f>
        <v>43 0 00 60010</v>
      </c>
      <c r="E138" s="8">
        <f>Лист2!F386</f>
        <v>200</v>
      </c>
      <c r="F138" s="25">
        <f>Лист2!G386</f>
        <v>2510.5</v>
      </c>
      <c r="G138" s="25">
        <f>Лист2!H386</f>
        <v>1048.3</v>
      </c>
      <c r="H138" s="25">
        <f>Лист2!I386</f>
        <v>1048.3</v>
      </c>
    </row>
    <row r="139" spans="1:8" ht="65.25" customHeight="1">
      <c r="A139" s="42" t="str">
        <f>Лист2!A387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B139" s="8" t="str">
        <f>Лист2!C387</f>
        <v>05</v>
      </c>
      <c r="C139" s="8" t="str">
        <f>Лист2!D387</f>
        <v>02</v>
      </c>
      <c r="D139" s="8" t="str">
        <f>Лист2!E387</f>
        <v>43 0 00 60010</v>
      </c>
      <c r="E139" s="8">
        <f>Лист2!F387</f>
        <v>810</v>
      </c>
      <c r="F139" s="25">
        <f>Лист2!G387</f>
        <v>7000</v>
      </c>
      <c r="G139" s="25">
        <f>Лист2!H387</f>
        <v>800</v>
      </c>
      <c r="H139" s="25">
        <f>Лист2!I387</f>
        <v>800</v>
      </c>
    </row>
    <row r="140" spans="1:8" ht="98.25" customHeight="1">
      <c r="A140" s="42" t="str">
        <f>Лист2!A388</f>
        <v>Подпрограмма "Развитие водоснабжения, водоотведения и очистки сточных вод в Алтайском крае" государственной программы Алтайского края "Обеспечение населения Алтайского края жилищно-коммунальными услугами"</v>
      </c>
      <c r="B140" s="8" t="str">
        <f>Лист2!C388</f>
        <v>05</v>
      </c>
      <c r="C140" s="8" t="str">
        <f>Лист2!D388</f>
        <v>02</v>
      </c>
      <c r="D140" s="8" t="str">
        <f>Лист2!E388</f>
        <v>43 1 00 00000</v>
      </c>
      <c r="E140" s="8"/>
      <c r="F140" s="25">
        <f>F141+F143+F145</f>
        <v>5502.1809999999996</v>
      </c>
      <c r="G140" s="25">
        <f>Лист2!H388</f>
        <v>0</v>
      </c>
      <c r="H140" s="25">
        <f>Лист2!I388</f>
        <v>0</v>
      </c>
    </row>
    <row r="141" spans="1:8" ht="39" customHeight="1">
      <c r="A141" s="42" t="str">
        <f>Лист2!A389</f>
        <v>Развитие водоснабжения в Волчихинском районе Алтайского края</v>
      </c>
      <c r="B141" s="8" t="str">
        <f>Лист2!C389</f>
        <v>05</v>
      </c>
      <c r="C141" s="8" t="str">
        <f>Лист2!D389</f>
        <v>02</v>
      </c>
      <c r="D141" s="8" t="str">
        <f>Лист2!E389</f>
        <v>43 1 00 60010</v>
      </c>
      <c r="E141" s="8"/>
      <c r="F141" s="25">
        <f>Лист2!G389</f>
        <v>1000</v>
      </c>
      <c r="G141" s="25">
        <f>Лист2!H389</f>
        <v>0</v>
      </c>
      <c r="H141" s="25">
        <f>Лист2!I389</f>
        <v>0</v>
      </c>
    </row>
    <row r="142" spans="1:8" ht="33.75" customHeight="1">
      <c r="A142" s="42" t="str">
        <f>Лист2!A390</f>
        <v>Закупка товаров, работ и услуг для обеспечения государственных (муниципальных) нужд</v>
      </c>
      <c r="B142" s="8" t="str">
        <f>Лист2!C390</f>
        <v>05</v>
      </c>
      <c r="C142" s="8" t="str">
        <f>Лист2!D390</f>
        <v>02</v>
      </c>
      <c r="D142" s="8" t="str">
        <f>Лист2!E390</f>
        <v>43 1 00 60010</v>
      </c>
      <c r="E142" s="8" t="s">
        <v>307</v>
      </c>
      <c r="F142" s="25">
        <f>Лист2!G390</f>
        <v>1000</v>
      </c>
      <c r="G142" s="25">
        <f>Лист2!H390</f>
        <v>0</v>
      </c>
      <c r="H142" s="25">
        <f>Лист2!I390</f>
        <v>0</v>
      </c>
    </row>
    <row r="143" spans="1:8" ht="65.25" customHeight="1">
      <c r="A143" s="42" t="str">
        <f>Лист2!A391</f>
        <v>Субсидии на реализацию мероприятий, направленных на обеспечение стабильного водоснабжения населения Алтайского края</v>
      </c>
      <c r="B143" s="8" t="str">
        <f>Лист2!C391</f>
        <v>05</v>
      </c>
      <c r="C143" s="8" t="str">
        <f>Лист2!D391</f>
        <v>02</v>
      </c>
      <c r="D143" s="8" t="str">
        <f>Лист2!E391</f>
        <v>43 1 00 S3020</v>
      </c>
      <c r="E143" s="8"/>
      <c r="F143" s="25">
        <f>Лист2!G391</f>
        <v>4361</v>
      </c>
      <c r="G143" s="25">
        <f>Лист2!H391</f>
        <v>0</v>
      </c>
      <c r="H143" s="25">
        <f>Лист2!I391</f>
        <v>0</v>
      </c>
    </row>
    <row r="144" spans="1:8" ht="33.75" customHeight="1">
      <c r="A144" s="42" t="str">
        <f>Лист2!A392</f>
        <v>Закупка товаров, работ и услуг для обеспечения государственных (муниципальных) нужд</v>
      </c>
      <c r="B144" s="8" t="str">
        <f>Лист2!C392</f>
        <v>05</v>
      </c>
      <c r="C144" s="8" t="str">
        <f>Лист2!D392</f>
        <v>02</v>
      </c>
      <c r="D144" s="8" t="str">
        <f>Лист2!E392</f>
        <v>43 1 00 S3020</v>
      </c>
      <c r="E144" s="8">
        <f>Лист2!F392</f>
        <v>200</v>
      </c>
      <c r="F144" s="25">
        <f>Лист2!G392</f>
        <v>4361</v>
      </c>
      <c r="G144" s="25">
        <f>Лист2!H392</f>
        <v>0</v>
      </c>
      <c r="H144" s="25">
        <f>Лист2!I392</f>
        <v>0</v>
      </c>
    </row>
    <row r="145" spans="1:8" ht="68.25" customHeight="1">
      <c r="A145" s="42" t="str">
        <f>Лист2!A393</f>
        <v>Софинансироваие субсидии на реализацию мероприятий, направленных на обеспечение стабильного водоснабжения населения Алтайского края</v>
      </c>
      <c r="B145" s="8" t="str">
        <f>Лист2!C393</f>
        <v>05</v>
      </c>
      <c r="C145" s="8" t="str">
        <f>Лист2!D393</f>
        <v>02</v>
      </c>
      <c r="D145" s="8" t="str">
        <f>Лист2!E393</f>
        <v>43 1 00 S3020</v>
      </c>
      <c r="E145" s="8"/>
      <c r="F145" s="25">
        <f>Лист2!G393</f>
        <v>141.18100000000001</v>
      </c>
      <c r="G145" s="25">
        <f>Лист2!H393</f>
        <v>0</v>
      </c>
      <c r="H145" s="25">
        <f>Лист2!I393</f>
        <v>0</v>
      </c>
    </row>
    <row r="146" spans="1:8" ht="33.75" customHeight="1">
      <c r="A146" s="42" t="str">
        <f>Лист2!A394</f>
        <v>Закупка товаров, работ и услуг для обеспечения государственных (муниципальных) нужд</v>
      </c>
      <c r="B146" s="8" t="str">
        <f>Лист2!C394</f>
        <v>05</v>
      </c>
      <c r="C146" s="8" t="str">
        <f>Лист2!D394</f>
        <v>02</v>
      </c>
      <c r="D146" s="8" t="str">
        <f>Лист2!E394</f>
        <v>43 1 00 S3020</v>
      </c>
      <c r="E146" s="8">
        <f>Лист2!F394</f>
        <v>200</v>
      </c>
      <c r="F146" s="25">
        <f>Лист2!G394</f>
        <v>141.18100000000001</v>
      </c>
      <c r="G146" s="25">
        <f>Лист2!H394</f>
        <v>0</v>
      </c>
      <c r="H146" s="25">
        <f>Лист2!I394</f>
        <v>0</v>
      </c>
    </row>
    <row r="147" spans="1:8" ht="60.75" customHeight="1">
      <c r="A147" s="42" t="str">
        <f>Лист2!A245</f>
        <v xml:space="preserve">Межбюджетные трансферты общего характера бюджетам субъектов Российской Федерации и муниципальных образований </v>
      </c>
      <c r="B147" s="5" t="str">
        <f>Лист2!C245</f>
        <v>05</v>
      </c>
      <c r="C147" s="5" t="str">
        <f>Лист2!D245</f>
        <v>02</v>
      </c>
      <c r="D147" s="5" t="str">
        <f>Лист2!E245</f>
        <v>98 0 00 00000</v>
      </c>
      <c r="E147" s="5"/>
      <c r="F147" s="25">
        <f>Лист2!G245</f>
        <v>1185</v>
      </c>
      <c r="G147" s="25">
        <f>Лист2!H245</f>
        <v>600</v>
      </c>
      <c r="H147" s="25">
        <f>Лист2!I245</f>
        <v>600</v>
      </c>
    </row>
    <row r="148" spans="1:8" ht="30.75" customHeight="1">
      <c r="A148" s="42" t="str">
        <f>Лист2!A246</f>
        <v>Прочие межбюджетные трансферты общего характера</v>
      </c>
      <c r="B148" s="5" t="str">
        <f>Лист2!C246</f>
        <v>05</v>
      </c>
      <c r="C148" s="5" t="str">
        <f>Лист2!D246</f>
        <v>02</v>
      </c>
      <c r="D148" s="5" t="str">
        <f>Лист2!E246</f>
        <v>98 5 00 00000</v>
      </c>
      <c r="E148" s="5"/>
      <c r="F148" s="25">
        <f>Лист2!G246</f>
        <v>1185</v>
      </c>
      <c r="G148" s="25">
        <f>Лист2!H246</f>
        <v>600</v>
      </c>
      <c r="H148" s="25">
        <f>Лист2!I246</f>
        <v>600</v>
      </c>
    </row>
    <row r="149" spans="1:8" ht="116.25" customHeight="1">
      <c r="A149" s="42" t="str">
        <f>Лист2!A247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49" s="5" t="str">
        <f>Лист2!C247</f>
        <v>05</v>
      </c>
      <c r="C149" s="5" t="str">
        <f>Лист2!D247</f>
        <v>02</v>
      </c>
      <c r="D149" s="5" t="str">
        <f>Лист2!E247</f>
        <v>98 5 00 60510</v>
      </c>
      <c r="E149" s="5"/>
      <c r="F149" s="25">
        <f>Лист2!G247</f>
        <v>1185</v>
      </c>
      <c r="G149" s="25">
        <f>Лист2!H247</f>
        <v>600</v>
      </c>
      <c r="H149" s="25">
        <f>Лист2!I247</f>
        <v>600</v>
      </c>
    </row>
    <row r="150" spans="1:8" ht="21.75" customHeight="1">
      <c r="A150" s="42" t="str">
        <f>Лист2!A248</f>
        <v>Иные межбюджетные трансферты</v>
      </c>
      <c r="B150" s="5" t="str">
        <f>Лист2!C248</f>
        <v>05</v>
      </c>
      <c r="C150" s="5" t="str">
        <f>Лист2!D248</f>
        <v>02</v>
      </c>
      <c r="D150" s="5" t="str">
        <f>Лист2!E248</f>
        <v>98 5 00 60510</v>
      </c>
      <c r="E150" s="5">
        <f>Лист2!F248</f>
        <v>540</v>
      </c>
      <c r="F150" s="25">
        <f>Лист2!G248</f>
        <v>1185</v>
      </c>
      <c r="G150" s="25">
        <f>Лист2!H248</f>
        <v>600</v>
      </c>
      <c r="H150" s="25">
        <f>Лист2!I248</f>
        <v>600</v>
      </c>
    </row>
    <row r="151" spans="1:8" ht="22.5" customHeight="1">
      <c r="A151" s="42" t="str">
        <f>Лист2!A395</f>
        <v>Благоустройство</v>
      </c>
      <c r="B151" s="5" t="str">
        <f>Лист2!C395</f>
        <v>05</v>
      </c>
      <c r="C151" s="5" t="str">
        <f>Лист2!D395</f>
        <v>03</v>
      </c>
      <c r="D151" s="5"/>
      <c r="E151" s="5"/>
      <c r="F151" s="25">
        <f>F152+F158</f>
        <v>2540</v>
      </c>
      <c r="G151" s="25">
        <f>G152+G158</f>
        <v>1530</v>
      </c>
      <c r="H151" s="25">
        <f>H152+H158</f>
        <v>1530</v>
      </c>
    </row>
    <row r="152" spans="1:8" ht="32.25" customHeight="1">
      <c r="A152" s="42" t="str">
        <f>Лист2!A396</f>
        <v>Иные вопросы в области жилищно-коммунального хозяйства</v>
      </c>
      <c r="B152" s="5" t="str">
        <f>Лист2!C396</f>
        <v>05</v>
      </c>
      <c r="C152" s="5" t="str">
        <f>Лист2!D396</f>
        <v>03</v>
      </c>
      <c r="D152" s="5" t="str">
        <f>Лист2!E396</f>
        <v>92 0 00 00000</v>
      </c>
      <c r="E152" s="5"/>
      <c r="F152" s="25">
        <f>F153</f>
        <v>1600</v>
      </c>
      <c r="G152" s="25">
        <f>Лист2!H396</f>
        <v>1000</v>
      </c>
      <c r="H152" s="25">
        <f>Лист2!I396</f>
        <v>1000</v>
      </c>
    </row>
    <row r="153" spans="1:8" ht="34.5" customHeight="1">
      <c r="A153" s="42" t="str">
        <f>Лист2!A397</f>
        <v>Иные расходы в области жилищно-коммунального хозяйства</v>
      </c>
      <c r="B153" s="5" t="str">
        <f>Лист2!C397</f>
        <v>05</v>
      </c>
      <c r="C153" s="5" t="str">
        <f>Лист2!D397</f>
        <v>03</v>
      </c>
      <c r="D153" s="5" t="str">
        <f>Лист2!E397</f>
        <v>92 9 00 00000</v>
      </c>
      <c r="E153" s="5"/>
      <c r="F153" s="25">
        <f>F156+F154</f>
        <v>1600</v>
      </c>
      <c r="G153" s="25">
        <f>Лист2!H397</f>
        <v>1000</v>
      </c>
      <c r="H153" s="25">
        <f>Лист2!I397</f>
        <v>1000</v>
      </c>
    </row>
    <row r="154" spans="1:8" ht="34.5" customHeight="1">
      <c r="A154" s="42" t="str">
        <f>Лист2!A398</f>
        <v>Организация и содержание мест захоронения</v>
      </c>
      <c r="B154" s="5" t="str">
        <f>Лист2!C398</f>
        <v>05</v>
      </c>
      <c r="C154" s="5" t="str">
        <f>Лист2!D398</f>
        <v>03</v>
      </c>
      <c r="D154" s="5" t="str">
        <f>Лист2!E398</f>
        <v>92 9 00 18070</v>
      </c>
      <c r="E154" s="5"/>
      <c r="F154" s="25">
        <f>Лист2!G398</f>
        <v>600</v>
      </c>
      <c r="G154" s="25">
        <f>Лист2!H398</f>
        <v>0</v>
      </c>
      <c r="H154" s="25">
        <f>Лист2!I398</f>
        <v>0</v>
      </c>
    </row>
    <row r="155" spans="1:8" ht="34.5" customHeight="1">
      <c r="A155" s="42" t="str">
        <f>Лист2!A399</f>
        <v>Закупка товаров, работ и услуг для обеспечения государственных (муниципальных) нужд</v>
      </c>
      <c r="B155" s="5" t="str">
        <f>Лист2!C399</f>
        <v>05</v>
      </c>
      <c r="C155" s="5" t="str">
        <f>Лист2!D399</f>
        <v>03</v>
      </c>
      <c r="D155" s="5" t="str">
        <f>Лист2!E399</f>
        <v>92 9 00 18070</v>
      </c>
      <c r="E155" s="5">
        <f>Лист2!F399</f>
        <v>200</v>
      </c>
      <c r="F155" s="25">
        <f>Лист2!G399</f>
        <v>600</v>
      </c>
      <c r="G155" s="25">
        <f>Лист2!H399</f>
        <v>0</v>
      </c>
      <c r="H155" s="25">
        <f>Лист2!I399</f>
        <v>0</v>
      </c>
    </row>
    <row r="156" spans="1:8" ht="21.75" customHeight="1">
      <c r="A156" s="42" t="str">
        <f>Лист2!A400</f>
        <v>Сбор и удаление твердых отходов</v>
      </c>
      <c r="B156" s="5" t="str">
        <f>Лист2!C400</f>
        <v>05</v>
      </c>
      <c r="C156" s="5" t="str">
        <f>Лист2!D400</f>
        <v>03</v>
      </c>
      <c r="D156" s="5" t="str">
        <f>Лист2!E400</f>
        <v>92 9 00 18090</v>
      </c>
      <c r="E156" s="5"/>
      <c r="F156" s="25">
        <f>Лист2!G400</f>
        <v>1000</v>
      </c>
      <c r="G156" s="25">
        <f>Лист2!H400</f>
        <v>1000</v>
      </c>
      <c r="H156" s="25">
        <f>Лист2!I400</f>
        <v>1000</v>
      </c>
    </row>
    <row r="157" spans="1:8" ht="42" customHeight="1">
      <c r="A157" s="42" t="str">
        <f>Лист2!A401</f>
        <v>Закупка товаров, работ и услуг для обеспечения государственных (муниципальных) нужд</v>
      </c>
      <c r="B157" s="5" t="str">
        <f>Лист2!C401</f>
        <v>05</v>
      </c>
      <c r="C157" s="5" t="str">
        <f>Лист2!D401</f>
        <v>03</v>
      </c>
      <c r="D157" s="5" t="str">
        <f>Лист2!E401</f>
        <v>92 9 00 18090</v>
      </c>
      <c r="E157" s="5">
        <f>Лист2!F401</f>
        <v>200</v>
      </c>
      <c r="F157" s="25">
        <f>Лист2!G401</f>
        <v>1000</v>
      </c>
      <c r="G157" s="25">
        <f>Лист2!H401</f>
        <v>1000</v>
      </c>
      <c r="H157" s="25">
        <f>Лист2!I401</f>
        <v>1000</v>
      </c>
    </row>
    <row r="158" spans="1:8" ht="54" customHeight="1">
      <c r="A158" s="42" t="str">
        <f>Лист2!A250</f>
        <v xml:space="preserve">Межбюджетные трансферты общего характера бюджетам субъектов Российской Федерации и муниципальных образований </v>
      </c>
      <c r="B158" s="5" t="str">
        <f>Лист2!C250</f>
        <v>05</v>
      </c>
      <c r="C158" s="5" t="str">
        <f>Лист2!D250</f>
        <v>03</v>
      </c>
      <c r="D158" s="5" t="str">
        <f>Лист2!E250</f>
        <v>98 0 00 00000</v>
      </c>
      <c r="E158" s="5"/>
      <c r="F158" s="25">
        <f>Лист2!G250</f>
        <v>940</v>
      </c>
      <c r="G158" s="25">
        <f>Лист2!H250</f>
        <v>530</v>
      </c>
      <c r="H158" s="25">
        <f>Лист2!I250</f>
        <v>530</v>
      </c>
    </row>
    <row r="159" spans="1:8" ht="31.5" customHeight="1">
      <c r="A159" s="42" t="str">
        <f>Лист2!A251</f>
        <v>Прочие межбюджетные трансферты общего характера</v>
      </c>
      <c r="B159" s="5" t="str">
        <f>Лист2!C251</f>
        <v>05</v>
      </c>
      <c r="C159" s="5" t="str">
        <f>Лист2!D251</f>
        <v>03</v>
      </c>
      <c r="D159" s="5" t="str">
        <f>Лист2!E251</f>
        <v>98 5 00 00000</v>
      </c>
      <c r="E159" s="5"/>
      <c r="F159" s="25">
        <f>Лист2!G251</f>
        <v>940</v>
      </c>
      <c r="G159" s="25">
        <f>Лист2!H251</f>
        <v>530</v>
      </c>
      <c r="H159" s="25">
        <f>Лист2!I251</f>
        <v>530</v>
      </c>
    </row>
    <row r="160" spans="1:8" ht="111" customHeight="1">
      <c r="A160" s="42" t="str">
        <f>Лист2!A252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60" s="5" t="str">
        <f>Лист2!C252</f>
        <v>05</v>
      </c>
      <c r="C160" s="5" t="str">
        <f>Лист2!D252</f>
        <v>03</v>
      </c>
      <c r="D160" s="5" t="str">
        <f>Лист2!E252</f>
        <v>98 5 00 60510</v>
      </c>
      <c r="E160" s="5"/>
      <c r="F160" s="25">
        <f>Лист2!G252</f>
        <v>940</v>
      </c>
      <c r="G160" s="25">
        <f>Лист2!H252</f>
        <v>530</v>
      </c>
      <c r="H160" s="25">
        <f>Лист2!I252</f>
        <v>530</v>
      </c>
    </row>
    <row r="161" spans="1:8" ht="21.75" customHeight="1">
      <c r="A161" s="42" t="str">
        <f>Лист2!A253</f>
        <v>Иные межбюджетные трансферты</v>
      </c>
      <c r="B161" s="5" t="str">
        <f>Лист2!C253</f>
        <v>05</v>
      </c>
      <c r="C161" s="5" t="str">
        <f>Лист2!D253</f>
        <v>03</v>
      </c>
      <c r="D161" s="5" t="str">
        <f>Лист2!E253</f>
        <v>98 5 00 60510</v>
      </c>
      <c r="E161" s="5">
        <f>Лист2!F253</f>
        <v>540</v>
      </c>
      <c r="F161" s="25">
        <f>Лист2!G253</f>
        <v>940</v>
      </c>
      <c r="G161" s="25">
        <f>Лист2!H253</f>
        <v>530</v>
      </c>
      <c r="H161" s="25">
        <f>Лист2!I253</f>
        <v>530</v>
      </c>
    </row>
    <row r="162" spans="1:8" ht="18.75" customHeight="1">
      <c r="A162" s="42" t="s">
        <v>34</v>
      </c>
      <c r="B162" s="5" t="s">
        <v>21</v>
      </c>
      <c r="C162" s="5"/>
      <c r="D162" s="3"/>
      <c r="E162" s="5"/>
      <c r="F162" s="9">
        <f>F163+F182+F222+F235+F231</f>
        <v>436881.23399999994</v>
      </c>
      <c r="G162" s="9">
        <f>G163+G182+G222+G235</f>
        <v>367899.3</v>
      </c>
      <c r="H162" s="9">
        <f>H163+H182+H222+H235</f>
        <v>364248.3</v>
      </c>
    </row>
    <row r="163" spans="1:8" ht="17.25" customHeight="1">
      <c r="A163" s="42" t="s">
        <v>5</v>
      </c>
      <c r="B163" s="5" t="s">
        <v>21</v>
      </c>
      <c r="C163" s="5" t="s">
        <v>13</v>
      </c>
      <c r="D163" s="3"/>
      <c r="E163" s="5"/>
      <c r="F163" s="9">
        <f>F165+F172</f>
        <v>78758.525999999998</v>
      </c>
      <c r="G163" s="9">
        <f>G165+G174</f>
        <v>56654</v>
      </c>
      <c r="H163" s="9">
        <f>H165+H174</f>
        <v>56454</v>
      </c>
    </row>
    <row r="164" spans="1:8" ht="36.75" customHeight="1">
      <c r="A164" s="42" t="str">
        <f>Лист2!A94</f>
        <v>Расходы на обеспечение деятельности (оказание услуг) подведомственных учреждений</v>
      </c>
      <c r="B164" s="5" t="str">
        <f>Лист2!C94</f>
        <v>07</v>
      </c>
      <c r="C164" s="5" t="str">
        <f>Лист2!D94</f>
        <v>01</v>
      </c>
      <c r="D164" s="5" t="str">
        <f>Лист2!E94</f>
        <v>02 0 00 00000</v>
      </c>
      <c r="E164" s="5"/>
      <c r="F164" s="25">
        <f>F165</f>
        <v>25900</v>
      </c>
      <c r="G164" s="25">
        <f t="shared" ref="G164:H165" si="17">G165</f>
        <v>14972</v>
      </c>
      <c r="H164" s="25">
        <f t="shared" si="17"/>
        <v>14772</v>
      </c>
    </row>
    <row r="165" spans="1:8" ht="47.25">
      <c r="A165" s="44" t="s">
        <v>75</v>
      </c>
      <c r="B165" s="5" t="str">
        <f>Лист2!C95</f>
        <v>07</v>
      </c>
      <c r="C165" s="5" t="str">
        <f>Лист2!D95</f>
        <v>01</v>
      </c>
      <c r="D165" s="7" t="s">
        <v>99</v>
      </c>
      <c r="E165" s="5"/>
      <c r="F165" s="9">
        <f>F166+F170</f>
        <v>25900</v>
      </c>
      <c r="G165" s="9">
        <f t="shared" si="17"/>
        <v>14972</v>
      </c>
      <c r="H165" s="9">
        <f t="shared" si="17"/>
        <v>14772</v>
      </c>
    </row>
    <row r="166" spans="1:8" ht="33.75" customHeight="1">
      <c r="A166" s="44" t="s">
        <v>89</v>
      </c>
      <c r="B166" s="5" t="str">
        <f>Лист2!C96</f>
        <v>07</v>
      </c>
      <c r="C166" s="5" t="str">
        <f>Лист2!D96</f>
        <v>01</v>
      </c>
      <c r="D166" s="7" t="s">
        <v>107</v>
      </c>
      <c r="E166" s="5"/>
      <c r="F166" s="9">
        <f>F167+F168+F169</f>
        <v>16900</v>
      </c>
      <c r="G166" s="9">
        <f t="shared" ref="G166:H166" si="18">G167+G168+G169</f>
        <v>14972</v>
      </c>
      <c r="H166" s="9">
        <f t="shared" si="18"/>
        <v>14772</v>
      </c>
    </row>
    <row r="167" spans="1:8" ht="81.75" customHeight="1">
      <c r="A167" s="45" t="s">
        <v>68</v>
      </c>
      <c r="B167" s="5" t="str">
        <f>Лист2!C97</f>
        <v>07</v>
      </c>
      <c r="C167" s="5" t="str">
        <f>Лист2!D97</f>
        <v>01</v>
      </c>
      <c r="D167" s="7" t="s">
        <v>107</v>
      </c>
      <c r="E167" s="5">
        <v>100</v>
      </c>
      <c r="F167" s="9">
        <f>Лист2!G97</f>
        <v>6000</v>
      </c>
      <c r="G167" s="9">
        <f>Лист2!H97</f>
        <v>6000</v>
      </c>
      <c r="H167" s="9">
        <f>Лист2!I97</f>
        <v>6000</v>
      </c>
    </row>
    <row r="168" spans="1:8" ht="34.5" customHeight="1">
      <c r="A168" s="45" t="s">
        <v>100</v>
      </c>
      <c r="B168" s="5" t="str">
        <f>Лист2!C98</f>
        <v>07</v>
      </c>
      <c r="C168" s="5" t="str">
        <f>Лист2!D98</f>
        <v>01</v>
      </c>
      <c r="D168" s="7" t="s">
        <v>107</v>
      </c>
      <c r="E168" s="5">
        <v>200</v>
      </c>
      <c r="F168" s="9">
        <f>Лист2!G98</f>
        <v>10200</v>
      </c>
      <c r="G168" s="9">
        <f>Лист2!H98</f>
        <v>8272</v>
      </c>
      <c r="H168" s="9">
        <f>Лист2!I98</f>
        <v>8072</v>
      </c>
    </row>
    <row r="169" spans="1:8" ht="21.75" customHeight="1">
      <c r="A169" s="46" t="s">
        <v>60</v>
      </c>
      <c r="B169" s="5" t="str">
        <f>Лист2!C99</f>
        <v>07</v>
      </c>
      <c r="C169" s="5" t="str">
        <f>Лист2!D99</f>
        <v>01</v>
      </c>
      <c r="D169" s="7" t="s">
        <v>107</v>
      </c>
      <c r="E169" s="5">
        <v>850</v>
      </c>
      <c r="F169" s="9">
        <f>Лист2!G99</f>
        <v>700</v>
      </c>
      <c r="G169" s="9">
        <f>Лист2!H99</f>
        <v>700</v>
      </c>
      <c r="H169" s="9">
        <f>Лист2!I99</f>
        <v>700</v>
      </c>
    </row>
    <row r="170" spans="1:8" ht="51" customHeight="1">
      <c r="A170" s="46" t="str">
        <f>Лист2!A100</f>
        <v>Субсидия на софинансирование части расходов местных бюджетов по оплате труда работников муниципальных учреждений</v>
      </c>
      <c r="B170" s="5" t="str">
        <f>Лист2!C100</f>
        <v>07</v>
      </c>
      <c r="C170" s="5" t="str">
        <f>Лист2!D100</f>
        <v>01</v>
      </c>
      <c r="D170" s="5" t="str">
        <f>Лист2!E100</f>
        <v>02 1 00 S0430</v>
      </c>
      <c r="E170" s="5"/>
      <c r="F170" s="25">
        <f>Лист2!G100</f>
        <v>9000</v>
      </c>
      <c r="G170" s="25">
        <f>Лист2!H100</f>
        <v>0</v>
      </c>
      <c r="H170" s="25">
        <f>Лист2!I100</f>
        <v>0</v>
      </c>
    </row>
    <row r="171" spans="1:8" ht="81.75" customHeight="1">
      <c r="A171" s="46" t="str">
        <f>Лист2!A101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1" s="5" t="str">
        <f>Лист2!C101</f>
        <v>07</v>
      </c>
      <c r="C171" s="5" t="str">
        <f>Лист2!D101</f>
        <v>01</v>
      </c>
      <c r="D171" s="5" t="str">
        <f>Лист2!E101</f>
        <v>02 1 00 S0430</v>
      </c>
      <c r="E171" s="5">
        <f>Лист2!F101</f>
        <v>100</v>
      </c>
      <c r="F171" s="25">
        <f>Лист2!G101</f>
        <v>9000</v>
      </c>
      <c r="G171" s="25">
        <f>Лист2!H101</f>
        <v>0</v>
      </c>
      <c r="H171" s="25">
        <f>Лист2!I101</f>
        <v>0</v>
      </c>
    </row>
    <row r="172" spans="1:8" ht="21.75" customHeight="1">
      <c r="A172" s="46" t="str">
        <f>Лист2!A102</f>
        <v>Иные вопросы в отраслях социальной сферы</v>
      </c>
      <c r="B172" s="5" t="str">
        <f>Лист2!C102</f>
        <v>07</v>
      </c>
      <c r="C172" s="5" t="str">
        <f>Лист2!D102</f>
        <v>01</v>
      </c>
      <c r="D172" s="9" t="str">
        <f>Лист2!E102</f>
        <v>90 0 00 00000</v>
      </c>
      <c r="E172" s="9"/>
      <c r="F172" s="9">
        <f>F173</f>
        <v>52858.525999999998</v>
      </c>
      <c r="G172" s="9">
        <f>Лист2!H102</f>
        <v>41682</v>
      </c>
      <c r="H172" s="9">
        <f>Лист2!I102</f>
        <v>41682</v>
      </c>
    </row>
    <row r="173" spans="1:8" ht="21.75" customHeight="1">
      <c r="A173" s="46" t="str">
        <f>Лист2!A103</f>
        <v>Иные вопросы в сфере образования</v>
      </c>
      <c r="B173" s="5" t="str">
        <f>Лист2!C103</f>
        <v>07</v>
      </c>
      <c r="C173" s="5" t="str">
        <f>Лист2!D103</f>
        <v>01</v>
      </c>
      <c r="D173" s="9" t="str">
        <f>Лист2!E103</f>
        <v>90 1 00 00000</v>
      </c>
      <c r="E173" s="9"/>
      <c r="F173" s="9">
        <f>Лист2!G103+F178+F180</f>
        <v>52858.525999999998</v>
      </c>
      <c r="G173" s="9">
        <f>Лист2!H103</f>
        <v>41682</v>
      </c>
      <c r="H173" s="9">
        <f>Лист2!I103</f>
        <v>41682</v>
      </c>
    </row>
    <row r="174" spans="1:8" ht="67.5" customHeight="1">
      <c r="A174" s="44" t="s">
        <v>69</v>
      </c>
      <c r="B174" s="5" t="str">
        <f>Лист2!C104</f>
        <v>07</v>
      </c>
      <c r="C174" s="5" t="str">
        <f>Лист2!D104</f>
        <v>01</v>
      </c>
      <c r="D174" s="9" t="str">
        <f>Лист2!E104</f>
        <v>90 1 00 70900</v>
      </c>
      <c r="E174" s="9"/>
      <c r="F174" s="9">
        <f>Лист2!G104</f>
        <v>42668</v>
      </c>
      <c r="G174" s="9">
        <f>Лист2!H104</f>
        <v>41682</v>
      </c>
      <c r="H174" s="9">
        <f>Лист2!I104</f>
        <v>41682</v>
      </c>
    </row>
    <row r="175" spans="1:8" ht="84.75" customHeight="1">
      <c r="A175" s="45" t="s">
        <v>68</v>
      </c>
      <c r="B175" s="5" t="str">
        <f>Лист2!C105</f>
        <v>07</v>
      </c>
      <c r="C175" s="5" t="str">
        <f>Лист2!D105</f>
        <v>01</v>
      </c>
      <c r="D175" s="9" t="str">
        <f>Лист2!E105</f>
        <v>90 1 00 70900</v>
      </c>
      <c r="E175" s="36">
        <f>Лист2!F105</f>
        <v>100</v>
      </c>
      <c r="F175" s="9">
        <f>Лист2!G105</f>
        <v>42175</v>
      </c>
      <c r="G175" s="9">
        <f>Лист2!H105</f>
        <v>41189</v>
      </c>
      <c r="H175" s="9">
        <f>Лист2!I105</f>
        <v>41189</v>
      </c>
    </row>
    <row r="176" spans="1:8" ht="31.5" customHeight="1">
      <c r="A176" s="45" t="s">
        <v>100</v>
      </c>
      <c r="B176" s="5" t="str">
        <f>Лист2!C106</f>
        <v>07</v>
      </c>
      <c r="C176" s="5" t="str">
        <f>Лист2!D106</f>
        <v>01</v>
      </c>
      <c r="D176" s="9" t="str">
        <f>Лист2!E106</f>
        <v>90 1 00 70900</v>
      </c>
      <c r="E176" s="36">
        <f>Лист2!F106</f>
        <v>200</v>
      </c>
      <c r="F176" s="9">
        <f>Лист2!G106</f>
        <v>493</v>
      </c>
      <c r="G176" s="9">
        <f>Лист2!H106</f>
        <v>493</v>
      </c>
      <c r="H176" s="9">
        <f>Лист2!I106</f>
        <v>493</v>
      </c>
    </row>
    <row r="177" spans="1:8" ht="31.5" customHeight="1">
      <c r="A177" s="44" t="s">
        <v>54</v>
      </c>
      <c r="B177" s="5" t="str">
        <f>Лист2!C107</f>
        <v>07</v>
      </c>
      <c r="C177" s="5" t="str">
        <f>Лист2!D107</f>
        <v>01</v>
      </c>
      <c r="D177" s="9" t="str">
        <f>Лист2!E107</f>
        <v>90 1 00 70900</v>
      </c>
      <c r="E177" s="36">
        <f>Лист2!F107</f>
        <v>300</v>
      </c>
      <c r="F177" s="9">
        <f>Лист2!G107</f>
        <v>0</v>
      </c>
      <c r="G177" s="9">
        <f>Лист2!H107</f>
        <v>0</v>
      </c>
      <c r="H177" s="9">
        <f>Лист2!I107</f>
        <v>0</v>
      </c>
    </row>
    <row r="178" spans="1:8" ht="31.5" customHeight="1">
      <c r="A178" s="44" t="str">
        <f>Лист2!A406</f>
        <v>Субсидии на ремонт объектов дошкольных общеобразовательных организаций</v>
      </c>
      <c r="B178" s="5" t="str">
        <f>Лист2!C406</f>
        <v>07</v>
      </c>
      <c r="C178" s="5" t="str">
        <f>Лист2!D406</f>
        <v>01</v>
      </c>
      <c r="D178" s="5" t="str">
        <f>Лист2!E406</f>
        <v>90 1 00 S4130</v>
      </c>
      <c r="E178" s="5"/>
      <c r="F178" s="25">
        <f>Лист2!G406</f>
        <v>9681</v>
      </c>
      <c r="G178" s="5">
        <f>Лист2!H406</f>
        <v>0</v>
      </c>
      <c r="H178" s="5">
        <f>Лист2!I406</f>
        <v>0</v>
      </c>
    </row>
    <row r="179" spans="1:8" ht="31.5" customHeight="1">
      <c r="A179" s="44" t="str">
        <f>Лист2!A407</f>
        <v>Закупка товаров, работ и услуг для обеспечения государственных (муниципальных) нужд</v>
      </c>
      <c r="B179" s="5" t="str">
        <f>Лист2!C407</f>
        <v>07</v>
      </c>
      <c r="C179" s="5" t="str">
        <f>Лист2!D407</f>
        <v>01</v>
      </c>
      <c r="D179" s="5" t="str">
        <f>Лист2!E407</f>
        <v>90 1 00 S4130</v>
      </c>
      <c r="E179" s="5">
        <f>Лист2!F407</f>
        <v>200</v>
      </c>
      <c r="F179" s="25">
        <f>Лист2!G407</f>
        <v>9681</v>
      </c>
      <c r="G179" s="5">
        <f>Лист2!H407</f>
        <v>0</v>
      </c>
      <c r="H179" s="5">
        <f>Лист2!I407</f>
        <v>0</v>
      </c>
    </row>
    <row r="180" spans="1:8" ht="31.5" customHeight="1">
      <c r="A180" s="44" t="str">
        <f>Лист2!A408</f>
        <v>Софинансирование субсидии на ремонт объектов дошкольных общеобразовательных организаций</v>
      </c>
      <c r="B180" s="5" t="str">
        <f>Лист2!C408</f>
        <v>07</v>
      </c>
      <c r="C180" s="5" t="str">
        <f>Лист2!D408</f>
        <v>01</v>
      </c>
      <c r="D180" s="5" t="str">
        <f>Лист2!E408</f>
        <v>90 1 00 S4130</v>
      </c>
      <c r="E180" s="5"/>
      <c r="F180" s="25">
        <f>Лист2!G408</f>
        <v>509.52600000000001</v>
      </c>
      <c r="G180" s="5">
        <f>Лист2!H408</f>
        <v>0</v>
      </c>
      <c r="H180" s="5">
        <f>Лист2!I408</f>
        <v>0</v>
      </c>
    </row>
    <row r="181" spans="1:8" ht="31.5" customHeight="1">
      <c r="A181" s="44" t="str">
        <f>Лист2!A409</f>
        <v>Закупка товаров, работ и услуг для обеспечения государственных (муниципальных) нужд</v>
      </c>
      <c r="B181" s="5" t="str">
        <f>Лист2!C409</f>
        <v>07</v>
      </c>
      <c r="C181" s="5" t="str">
        <f>Лист2!D409</f>
        <v>01</v>
      </c>
      <c r="D181" s="5" t="str">
        <f>Лист2!E409</f>
        <v>90 1 00 S4130</v>
      </c>
      <c r="E181" s="5">
        <f>Лист2!F409</f>
        <v>200</v>
      </c>
      <c r="F181" s="25">
        <f>Лист2!G409</f>
        <v>509.52600000000001</v>
      </c>
      <c r="G181" s="5">
        <f>Лист2!H409</f>
        <v>0</v>
      </c>
      <c r="H181" s="5">
        <f>Лист2!I409</f>
        <v>0</v>
      </c>
    </row>
    <row r="182" spans="1:8" ht="27.75" customHeight="1">
      <c r="A182" s="42" t="str">
        <f>Лист2!A108</f>
        <v>Общее образование</v>
      </c>
      <c r="B182" s="9" t="str">
        <f>Лист2!C108</f>
        <v>07</v>
      </c>
      <c r="C182" s="9" t="str">
        <f>Лист2!D108</f>
        <v>02</v>
      </c>
      <c r="D182" s="9"/>
      <c r="E182" s="9"/>
      <c r="F182" s="9">
        <f>F183+F194</f>
        <v>321838.60899999994</v>
      </c>
      <c r="G182" s="9">
        <f t="shared" ref="G182:H182" si="19">G183+G194</f>
        <v>284375.09999999998</v>
      </c>
      <c r="H182" s="9">
        <f t="shared" si="19"/>
        <v>281724.09999999998</v>
      </c>
    </row>
    <row r="183" spans="1:8" ht="36.75" customHeight="1">
      <c r="A183" s="42" t="str">
        <f>Лист2!A109</f>
        <v>Расходы на обеспечение деятельности (оказание услуг) подведомственных учреждений</v>
      </c>
      <c r="B183" s="9" t="str">
        <f>Лист2!C109</f>
        <v>07</v>
      </c>
      <c r="C183" s="9" t="str">
        <f>Лист2!D109</f>
        <v>02</v>
      </c>
      <c r="D183" s="9" t="str">
        <f>Лист2!E109</f>
        <v>02 0 00 00000</v>
      </c>
      <c r="E183" s="9"/>
      <c r="F183" s="9">
        <f>F184</f>
        <v>52440.208999999988</v>
      </c>
      <c r="G183" s="9">
        <f t="shared" ref="G183:H183" si="20">G184</f>
        <v>29233.8</v>
      </c>
      <c r="H183" s="9">
        <f t="shared" si="20"/>
        <v>26724.5</v>
      </c>
    </row>
    <row r="184" spans="1:8" ht="48" customHeight="1">
      <c r="A184" s="44" t="s">
        <v>75</v>
      </c>
      <c r="B184" s="5" t="s">
        <v>21</v>
      </c>
      <c r="C184" s="5" t="s">
        <v>14</v>
      </c>
      <c r="D184" s="7" t="s">
        <v>99</v>
      </c>
      <c r="E184" s="5"/>
      <c r="F184" s="9">
        <f>F185+F190+F192</f>
        <v>52440.208999999988</v>
      </c>
      <c r="G184" s="9">
        <f t="shared" ref="G184:H184" si="21">G185+G190</f>
        <v>29233.8</v>
      </c>
      <c r="H184" s="9">
        <f t="shared" si="21"/>
        <v>26724.5</v>
      </c>
    </row>
    <row r="185" spans="1:8" ht="34.5" customHeight="1">
      <c r="A185" s="44" t="s">
        <v>90</v>
      </c>
      <c r="B185" s="5" t="s">
        <v>21</v>
      </c>
      <c r="C185" s="5" t="s">
        <v>14</v>
      </c>
      <c r="D185" s="7" t="s">
        <v>109</v>
      </c>
      <c r="E185" s="5"/>
      <c r="F185" s="9">
        <f>F186+F187+F189+F188</f>
        <v>38587.443999999996</v>
      </c>
      <c r="G185" s="9">
        <f t="shared" ref="G185:H185" si="22">G186+G187+G189+G188</f>
        <v>29233.8</v>
      </c>
      <c r="H185" s="9">
        <f t="shared" si="22"/>
        <v>26724.5</v>
      </c>
    </row>
    <row r="186" spans="1:8" ht="78" customHeight="1">
      <c r="A186" s="45" t="s">
        <v>68</v>
      </c>
      <c r="B186" s="5" t="s">
        <v>21</v>
      </c>
      <c r="C186" s="5" t="s">
        <v>14</v>
      </c>
      <c r="D186" s="7" t="s">
        <v>109</v>
      </c>
      <c r="E186" s="5">
        <v>100</v>
      </c>
      <c r="F186" s="9">
        <f>Лист2!G112</f>
        <v>2101.1469999999999</v>
      </c>
      <c r="G186" s="9">
        <f>Лист2!H112</f>
        <v>4450</v>
      </c>
      <c r="H186" s="9">
        <f>Лист2!I112</f>
        <v>4450</v>
      </c>
    </row>
    <row r="187" spans="1:8" ht="33.75" customHeight="1">
      <c r="A187" s="45" t="s">
        <v>100</v>
      </c>
      <c r="B187" s="5" t="s">
        <v>21</v>
      </c>
      <c r="C187" s="5" t="s">
        <v>14</v>
      </c>
      <c r="D187" s="7" t="s">
        <v>109</v>
      </c>
      <c r="E187" s="5">
        <v>200</v>
      </c>
      <c r="F187" s="9">
        <f>Лист2!G113</f>
        <v>33386.296999999999</v>
      </c>
      <c r="G187" s="9">
        <f>Лист2!H113</f>
        <v>21683.8</v>
      </c>
      <c r="H187" s="9">
        <f>Лист2!I113</f>
        <v>19174.5</v>
      </c>
    </row>
    <row r="188" spans="1:8" ht="81.75" customHeight="1">
      <c r="A188" s="45" t="str">
        <f>Лист2!A114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188" s="5" t="str">
        <f>Лист2!C114</f>
        <v>07</v>
      </c>
      <c r="C188" s="5" t="str">
        <f>Лист2!D114</f>
        <v>02</v>
      </c>
      <c r="D188" s="5" t="str">
        <f>Лист2!E114</f>
        <v>02 1 00 10400</v>
      </c>
      <c r="E188" s="5">
        <f>Лист2!F114</f>
        <v>611</v>
      </c>
      <c r="F188" s="25">
        <f>Лист2!G114</f>
        <v>2000</v>
      </c>
      <c r="G188" s="25">
        <f>Лист2!H114</f>
        <v>2000</v>
      </c>
      <c r="H188" s="25">
        <f>Лист2!I114</f>
        <v>2000</v>
      </c>
    </row>
    <row r="189" spans="1:8" ht="20.25" customHeight="1">
      <c r="A189" s="46" t="s">
        <v>60</v>
      </c>
      <c r="B189" s="5" t="s">
        <v>21</v>
      </c>
      <c r="C189" s="5" t="s">
        <v>14</v>
      </c>
      <c r="D189" s="7" t="s">
        <v>109</v>
      </c>
      <c r="E189" s="5">
        <v>850</v>
      </c>
      <c r="F189" s="9">
        <f>Лист2!G115</f>
        <v>1100</v>
      </c>
      <c r="G189" s="9">
        <f>Лист2!H115</f>
        <v>1100</v>
      </c>
      <c r="H189" s="9">
        <f>Лист2!I115</f>
        <v>1100</v>
      </c>
    </row>
    <row r="190" spans="1:8" ht="51.75" customHeight="1">
      <c r="A190" s="46" t="str">
        <f>Лист2!A116</f>
        <v>Обеспечение расчетов за топливно-энергетические ресурсы, потребляемые муниципальными учреждениями</v>
      </c>
      <c r="B190" s="5" t="str">
        <f>Лист2!C116</f>
        <v>07</v>
      </c>
      <c r="C190" s="5" t="str">
        <f>Лист2!D116</f>
        <v>02</v>
      </c>
      <c r="D190" s="5" t="str">
        <f>Лист2!E116</f>
        <v>02 1 00 S1190</v>
      </c>
      <c r="E190" s="5"/>
      <c r="F190" s="25">
        <f>Лист2!G116</f>
        <v>13690.3</v>
      </c>
      <c r="G190" s="25">
        <f>Лист2!H116</f>
        <v>0</v>
      </c>
      <c r="H190" s="25">
        <f>Лист2!I116</f>
        <v>0</v>
      </c>
    </row>
    <row r="191" spans="1:8" ht="33" customHeight="1">
      <c r="A191" s="46" t="str">
        <f>Лист2!A117</f>
        <v>Закупка товаров, работ и услуг для обеспечения государственных (муниципальных) нужд</v>
      </c>
      <c r="B191" s="5" t="str">
        <f>Лист2!C117</f>
        <v>07</v>
      </c>
      <c r="C191" s="5" t="str">
        <f>Лист2!D117</f>
        <v>02</v>
      </c>
      <c r="D191" s="5" t="str">
        <f>Лист2!E117</f>
        <v>02 1 00 S1190</v>
      </c>
      <c r="E191" s="5">
        <f>Лист2!F117</f>
        <v>200</v>
      </c>
      <c r="F191" s="25">
        <f>Лист2!G117</f>
        <v>12367.05</v>
      </c>
      <c r="G191" s="25">
        <f>Лист2!H117</f>
        <v>0</v>
      </c>
      <c r="H191" s="25">
        <f>Лист2!I117</f>
        <v>0</v>
      </c>
    </row>
    <row r="192" spans="1:8" ht="53.25" customHeight="1">
      <c r="A192" s="46" t="str">
        <f>Лист2!A119</f>
        <v>Обеспечение расчетов за топливно-энергетические ресурсы, потребляемые муниципальными учреждениями за счет средств местного бюджета</v>
      </c>
      <c r="B192" s="5" t="str">
        <f>Лист2!C119</f>
        <v>07</v>
      </c>
      <c r="C192" s="5" t="str">
        <f>Лист2!D119</f>
        <v>02</v>
      </c>
      <c r="D192" s="5" t="str">
        <f>Лист2!E119</f>
        <v>02 1 00 S1190</v>
      </c>
      <c r="E192" s="5"/>
      <c r="F192" s="25">
        <f>Лист2!G119</f>
        <v>162.465</v>
      </c>
      <c r="G192" s="25">
        <f>Лист2!H119</f>
        <v>0</v>
      </c>
      <c r="H192" s="25">
        <f>Лист2!I119</f>
        <v>0</v>
      </c>
    </row>
    <row r="193" spans="1:8" ht="33" customHeight="1">
      <c r="A193" s="46" t="str">
        <f>Лист2!A120</f>
        <v>Закупка товаров, работ и услуг для обеспечения государственных (муниципальных) нужд</v>
      </c>
      <c r="B193" s="5" t="str">
        <f>Лист2!C120</f>
        <v>07</v>
      </c>
      <c r="C193" s="5" t="str">
        <f>Лист2!D120</f>
        <v>02</v>
      </c>
      <c r="D193" s="5" t="str">
        <f>Лист2!E120</f>
        <v>02 1 00 S1190</v>
      </c>
      <c r="E193" s="5">
        <f>Лист2!F120</f>
        <v>200</v>
      </c>
      <c r="F193" s="25">
        <f>Лист2!G120</f>
        <v>162.465</v>
      </c>
      <c r="G193" s="25">
        <f>Лист2!H120</f>
        <v>0</v>
      </c>
      <c r="H193" s="25">
        <f>Лист2!I120</f>
        <v>0</v>
      </c>
    </row>
    <row r="194" spans="1:8" ht="20.25" customHeight="1">
      <c r="A194" s="46" t="str">
        <f>Лист2!A121</f>
        <v>Иные вопросы в отраслях социальной сферы</v>
      </c>
      <c r="B194" s="5" t="str">
        <f>Лист2!C121</f>
        <v>07</v>
      </c>
      <c r="C194" s="5" t="str">
        <f>Лист2!D121</f>
        <v>02</v>
      </c>
      <c r="D194" s="5" t="str">
        <f>Лист2!E121</f>
        <v>90 0 00 00000</v>
      </c>
      <c r="E194" s="5"/>
      <c r="F194" s="9">
        <f>F195+F219</f>
        <v>269398.39999999997</v>
      </c>
      <c r="G194" s="9">
        <f t="shared" ref="G194:H194" si="23">G195</f>
        <v>255141.3</v>
      </c>
      <c r="H194" s="9">
        <f t="shared" si="23"/>
        <v>254999.6</v>
      </c>
    </row>
    <row r="195" spans="1:8" ht="20.25" customHeight="1">
      <c r="A195" s="46" t="str">
        <f>Лист2!A122</f>
        <v>Иные вопросы в сфере образования</v>
      </c>
      <c r="B195" s="5" t="str">
        <f>Лист2!C122</f>
        <v>07</v>
      </c>
      <c r="C195" s="5" t="str">
        <f>Лист2!D122</f>
        <v>02</v>
      </c>
      <c r="D195" s="5" t="str">
        <f>Лист2!E122</f>
        <v>90 1 00 00000</v>
      </c>
      <c r="E195" s="5"/>
      <c r="F195" s="9">
        <f>F196+F199+F201+F214+F206+F217+F209+F211</f>
        <v>269098.39999999997</v>
      </c>
      <c r="G195" s="9">
        <f t="shared" ref="G195:H195" si="24">G196+G199+G201+G214+G206+G217</f>
        <v>255141.3</v>
      </c>
      <c r="H195" s="9">
        <f t="shared" si="24"/>
        <v>254999.6</v>
      </c>
    </row>
    <row r="196" spans="1:8" ht="109.5" customHeight="1">
      <c r="A196" s="46" t="str">
        <f>Лист2!A123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v>
      </c>
      <c r="B196" s="5" t="str">
        <f>Лист2!C123</f>
        <v>07</v>
      </c>
      <c r="C196" s="5" t="str">
        <f>Лист2!D123</f>
        <v>02</v>
      </c>
      <c r="D196" s="5" t="str">
        <f>Лист2!E123</f>
        <v>90 1 00 53032</v>
      </c>
      <c r="E196" s="5"/>
      <c r="F196" s="9">
        <f>Лист2!G123</f>
        <v>15429</v>
      </c>
      <c r="G196" s="9">
        <f>Лист2!H123</f>
        <v>15429</v>
      </c>
      <c r="H196" s="9">
        <f>Лист2!I123</f>
        <v>15429</v>
      </c>
    </row>
    <row r="197" spans="1:8" ht="83.25" customHeight="1">
      <c r="A197" s="46" t="str">
        <f>Лист2!A124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7" s="5" t="str">
        <f>Лист2!C124</f>
        <v>07</v>
      </c>
      <c r="C197" s="5" t="str">
        <f>Лист2!D124</f>
        <v>02</v>
      </c>
      <c r="D197" s="5" t="str">
        <f>Лист2!E124</f>
        <v>90 1 00 53032</v>
      </c>
      <c r="E197" s="5">
        <f>Лист2!F124</f>
        <v>100</v>
      </c>
      <c r="F197" s="9">
        <f>Лист2!G124</f>
        <v>14354.8</v>
      </c>
      <c r="G197" s="9">
        <f>Лист2!H124</f>
        <v>14354.8</v>
      </c>
      <c r="H197" s="9">
        <f>Лист2!I124</f>
        <v>14354.8</v>
      </c>
    </row>
    <row r="198" spans="1:8" ht="28.5" customHeight="1">
      <c r="A198" s="46" t="str">
        <f>Лист2!A125</f>
        <v>Субсидии бюджетным учреждениям на иные цели</v>
      </c>
      <c r="B198" s="5" t="str">
        <f>Лист2!C125</f>
        <v>07</v>
      </c>
      <c r="C198" s="5" t="str">
        <f>Лист2!D125</f>
        <v>02</v>
      </c>
      <c r="D198" s="5" t="str">
        <f>Лист2!E125</f>
        <v>90 1 00 53032</v>
      </c>
      <c r="E198" s="5">
        <f>Лист2!F125</f>
        <v>612</v>
      </c>
      <c r="F198" s="9">
        <f>Лист2!G125</f>
        <v>1074.2</v>
      </c>
      <c r="G198" s="9">
        <f>Лист2!H125</f>
        <v>1074.2</v>
      </c>
      <c r="H198" s="9">
        <f>Лист2!I125</f>
        <v>1074.2</v>
      </c>
    </row>
    <row r="199" spans="1:8" ht="87.75" customHeight="1">
      <c r="A199" s="46" t="str">
        <f>Лист2!A126</f>
        <v>Расходы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v>
      </c>
      <c r="B199" s="5" t="str">
        <f>Лист2!C126</f>
        <v>07</v>
      </c>
      <c r="C199" s="5" t="str">
        <f>Лист2!D126</f>
        <v>02</v>
      </c>
      <c r="D199" s="5" t="str">
        <f>Лист2!E126</f>
        <v>90 1 E2 50980</v>
      </c>
      <c r="E199" s="5"/>
      <c r="F199" s="9">
        <f>Лист2!G126</f>
        <v>500</v>
      </c>
      <c r="G199" s="9">
        <f>Лист2!H126</f>
        <v>0</v>
      </c>
      <c r="H199" s="9">
        <f>Лист2!I126</f>
        <v>0</v>
      </c>
    </row>
    <row r="200" spans="1:8" ht="39" customHeight="1">
      <c r="A200" s="46" t="str">
        <f>Лист2!A127</f>
        <v>Закупка товаров, работ и услуг для обеспечения государственных (муниципальных) нужд</v>
      </c>
      <c r="B200" s="5" t="str">
        <f>Лист2!C127</f>
        <v>07</v>
      </c>
      <c r="C200" s="5" t="str">
        <f>Лист2!D127</f>
        <v>02</v>
      </c>
      <c r="D200" s="5" t="str">
        <f>Лист2!E127</f>
        <v>90 1 E2 50980</v>
      </c>
      <c r="E200" s="5">
        <f>Лист2!F127</f>
        <v>200</v>
      </c>
      <c r="F200" s="9">
        <f>Лист2!G127</f>
        <v>500</v>
      </c>
      <c r="G200" s="9">
        <f>Лист2!H127</f>
        <v>0</v>
      </c>
      <c r="H200" s="9">
        <f>Лист2!I127</f>
        <v>0</v>
      </c>
    </row>
    <row r="201" spans="1:8" ht="113.25" customHeight="1">
      <c r="A201" s="44" t="s">
        <v>70</v>
      </c>
      <c r="B201" s="5" t="s">
        <v>21</v>
      </c>
      <c r="C201" s="5" t="s">
        <v>14</v>
      </c>
      <c r="D201" s="7" t="s">
        <v>110</v>
      </c>
      <c r="E201" s="3"/>
      <c r="F201" s="9">
        <f>Лист2!G128</f>
        <v>238464</v>
      </c>
      <c r="G201" s="9">
        <f>Лист2!H128</f>
        <v>228642</v>
      </c>
      <c r="H201" s="9">
        <f>Лист2!I128</f>
        <v>228642</v>
      </c>
    </row>
    <row r="202" spans="1:8" ht="80.25" customHeight="1">
      <c r="A202" s="45" t="s">
        <v>68</v>
      </c>
      <c r="B202" s="5" t="s">
        <v>21</v>
      </c>
      <c r="C202" s="5" t="s">
        <v>14</v>
      </c>
      <c r="D202" s="7" t="s">
        <v>110</v>
      </c>
      <c r="E202" s="3">
        <v>100</v>
      </c>
      <c r="F202" s="9">
        <f>Лист2!G129</f>
        <v>233150</v>
      </c>
      <c r="G202" s="9">
        <f>Лист2!H129</f>
        <v>212168.3</v>
      </c>
      <c r="H202" s="9">
        <f>Лист2!I129</f>
        <v>212168.3</v>
      </c>
    </row>
    <row r="203" spans="1:8" ht="33" customHeight="1">
      <c r="A203" s="45" t="s">
        <v>100</v>
      </c>
      <c r="B203" s="5" t="s">
        <v>21</v>
      </c>
      <c r="C203" s="5" t="s">
        <v>14</v>
      </c>
      <c r="D203" s="7" t="s">
        <v>110</v>
      </c>
      <c r="E203" s="5">
        <v>200</v>
      </c>
      <c r="F203" s="9">
        <f>Лист2!G130</f>
        <v>4957</v>
      </c>
      <c r="G203" s="9">
        <f>Лист2!H130</f>
        <v>4926</v>
      </c>
      <c r="H203" s="9">
        <f>Лист2!I130</f>
        <v>4926</v>
      </c>
    </row>
    <row r="204" spans="1:8" ht="33" customHeight="1">
      <c r="A204" s="45" t="str">
        <f>Лист2!A131</f>
        <v>Социальное обеспечение и иные выплаты населению</v>
      </c>
      <c r="B204" s="5" t="str">
        <f>Лист2!C131</f>
        <v>07</v>
      </c>
      <c r="C204" s="5" t="str">
        <f>Лист2!D131</f>
        <v>02</v>
      </c>
      <c r="D204" s="5" t="str">
        <f>Лист2!E131</f>
        <v>90 1 00 70910</v>
      </c>
      <c r="E204" s="5">
        <f>Лист2!F131</f>
        <v>300</v>
      </c>
      <c r="F204" s="9">
        <f>Лист2!G131</f>
        <v>158</v>
      </c>
      <c r="G204" s="9">
        <f>Лист2!H131</f>
        <v>158</v>
      </c>
      <c r="H204" s="9">
        <f>Лист2!I131</f>
        <v>158</v>
      </c>
    </row>
    <row r="205" spans="1:8" ht="90" customHeight="1">
      <c r="A205" s="45" t="str">
        <f>Лист2!A132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205" s="5" t="str">
        <f>Лист2!C132</f>
        <v>07</v>
      </c>
      <c r="C205" s="5" t="str">
        <f>Лист2!D132</f>
        <v>02</v>
      </c>
      <c r="D205" s="5" t="str">
        <f>Лист2!E132</f>
        <v>90 1 00 70910</v>
      </c>
      <c r="E205" s="5">
        <f>Лист2!F132</f>
        <v>611</v>
      </c>
      <c r="F205" s="9">
        <f>Лист2!G132</f>
        <v>199</v>
      </c>
      <c r="G205" s="9">
        <f>Лист2!H132</f>
        <v>11389.7</v>
      </c>
      <c r="H205" s="9">
        <f>Лист2!I132</f>
        <v>11389.7</v>
      </c>
    </row>
    <row r="206" spans="1:8" ht="75.75" customHeight="1">
      <c r="A206" s="45" t="str">
        <f>Лист2!A133</f>
        <v xml:space="preserve">Субсидия на обеспечение бесплатным двухразовым питанием обучающихся с ограниченными возможностями здоровья муниципальных общеобразовательных организаций </v>
      </c>
      <c r="B206" s="5" t="s">
        <v>21</v>
      </c>
      <c r="C206" s="5" t="s">
        <v>14</v>
      </c>
      <c r="D206" s="5" t="str">
        <f>Лист2!E133</f>
        <v>90 1 00 S0940</v>
      </c>
      <c r="E206" s="5"/>
      <c r="F206" s="9">
        <f>Лист2!G133</f>
        <v>1395</v>
      </c>
      <c r="G206" s="9">
        <f>Лист2!H133</f>
        <v>1395</v>
      </c>
      <c r="H206" s="9">
        <f>Лист2!I133</f>
        <v>1395</v>
      </c>
    </row>
    <row r="207" spans="1:8" ht="31.5" customHeight="1">
      <c r="A207" s="45" t="s">
        <v>100</v>
      </c>
      <c r="B207" s="5" t="s">
        <v>21</v>
      </c>
      <c r="C207" s="5" t="s">
        <v>14</v>
      </c>
      <c r="D207" s="5" t="str">
        <f>Лист2!E134</f>
        <v>90 1 00 S0940</v>
      </c>
      <c r="E207" s="5">
        <v>200</v>
      </c>
      <c r="F207" s="9">
        <f>Лист2!G134</f>
        <v>1363</v>
      </c>
      <c r="G207" s="9">
        <f>Лист2!H134</f>
        <v>1363</v>
      </c>
      <c r="H207" s="9">
        <f>Лист2!I134</f>
        <v>1363</v>
      </c>
    </row>
    <row r="208" spans="1:8" ht="31.5" customHeight="1">
      <c r="A208" s="45" t="str">
        <f>Лист2!A135</f>
        <v>Субсидии бюджетным учреждениям на иные цели</v>
      </c>
      <c r="B208" s="5" t="str">
        <f>Лист2!C135</f>
        <v>07</v>
      </c>
      <c r="C208" s="5" t="str">
        <f>Лист2!D135</f>
        <v>02</v>
      </c>
      <c r="D208" s="5" t="str">
        <f>Лист2!E135</f>
        <v>90 1 00 S0940</v>
      </c>
      <c r="E208" s="5">
        <f>Лист2!F135</f>
        <v>612</v>
      </c>
      <c r="F208" s="25">
        <f>Лист2!G135</f>
        <v>32</v>
      </c>
      <c r="G208" s="25">
        <f>Лист2!H135</f>
        <v>32</v>
      </c>
      <c r="H208" s="25">
        <f>Лист2!I135</f>
        <v>32</v>
      </c>
    </row>
    <row r="209" spans="1:8" ht="61.5" customHeight="1">
      <c r="A209" s="45" t="str">
        <f>Лист2!A136</f>
        <v xml:space="preserve">Софинансирование за счет средств местного бюджета расходов на обеспечение бесплатным двухразовым питанием обучающихся с ограниченными возможностями здоровья муниципальных общеобразовательных организаций </v>
      </c>
      <c r="B209" s="5" t="str">
        <f>Лист2!C136</f>
        <v>07</v>
      </c>
      <c r="C209" s="5" t="str">
        <f>Лист2!D136</f>
        <v>02</v>
      </c>
      <c r="D209" s="5" t="str">
        <f>Лист2!E136</f>
        <v>90 1 00 S0940</v>
      </c>
      <c r="E209" s="5"/>
      <c r="F209" s="25">
        <f>Лист2!G136</f>
        <v>14.1</v>
      </c>
      <c r="G209" s="25">
        <f>Лист2!H136</f>
        <v>0</v>
      </c>
      <c r="H209" s="25">
        <f>Лист2!I136</f>
        <v>0</v>
      </c>
    </row>
    <row r="210" spans="1:8" ht="31.5" customHeight="1">
      <c r="A210" s="45" t="str">
        <f>Лист2!A137</f>
        <v>Закупка товаров, работ и услуг для обеспечения государственных (муниципальных) нужд</v>
      </c>
      <c r="B210" s="5" t="str">
        <f>Лист2!C137</f>
        <v>07</v>
      </c>
      <c r="C210" s="5" t="str">
        <f>Лист2!D137</f>
        <v>02</v>
      </c>
      <c r="D210" s="5" t="str">
        <f>Лист2!E137</f>
        <v>90 1 00 S0940</v>
      </c>
      <c r="E210" s="5">
        <f>Лист2!F137</f>
        <v>200</v>
      </c>
      <c r="F210" s="25">
        <f>Лист2!G137</f>
        <v>14.1</v>
      </c>
      <c r="G210" s="25">
        <f>Лист2!H137</f>
        <v>0</v>
      </c>
      <c r="H210" s="25">
        <f>Лист2!I137</f>
        <v>0</v>
      </c>
    </row>
    <row r="211" spans="1:8" ht="47.25">
      <c r="A211" s="45" t="str">
        <f>Лист2!A138</f>
        <v>Субсидии на обеспечение бесплатным одноразовым горячим питанием детей из многодетных семей</v>
      </c>
      <c r="B211" s="5" t="str">
        <f>Лист2!C138</f>
        <v>07</v>
      </c>
      <c r="C211" s="5" t="str">
        <f>Лист2!D138</f>
        <v>02</v>
      </c>
      <c r="D211" s="5" t="str">
        <f>Лист2!E138</f>
        <v>90 1 00 S6890</v>
      </c>
      <c r="E211" s="5"/>
      <c r="F211" s="25">
        <f>Лист2!G138</f>
        <v>3084</v>
      </c>
      <c r="G211" s="25">
        <f>Лист2!H138</f>
        <v>0</v>
      </c>
      <c r="H211" s="25">
        <f>Лист2!I138</f>
        <v>0</v>
      </c>
    </row>
    <row r="212" spans="1:8" ht="31.5" customHeight="1">
      <c r="A212" s="45" t="str">
        <f>Лист2!A139</f>
        <v>Закупка товаров, работ и услуг для обеспечения государственных (муниципальных) нужд</v>
      </c>
      <c r="B212" s="5" t="str">
        <f>Лист2!C139</f>
        <v>07</v>
      </c>
      <c r="C212" s="5" t="str">
        <f>Лист2!D139</f>
        <v>02</v>
      </c>
      <c r="D212" s="5" t="str">
        <f>Лист2!E139</f>
        <v>90 1 00 S6890</v>
      </c>
      <c r="E212" s="5">
        <f>Лист2!F139</f>
        <v>200</v>
      </c>
      <c r="F212" s="25">
        <f>Лист2!G139</f>
        <v>3014</v>
      </c>
      <c r="G212" s="25">
        <f>Лист2!H139</f>
        <v>0</v>
      </c>
      <c r="H212" s="25">
        <f>Лист2!I139</f>
        <v>0</v>
      </c>
    </row>
    <row r="213" spans="1:8" ht="31.5" customHeight="1">
      <c r="A213" s="45" t="str">
        <f>Лист2!A140</f>
        <v>Субсидии бюджетным учреждениям на иные цели</v>
      </c>
      <c r="B213" s="5" t="str">
        <f>Лист2!C140</f>
        <v>07</v>
      </c>
      <c r="C213" s="5" t="str">
        <f>Лист2!D140</f>
        <v>02</v>
      </c>
      <c r="D213" s="5" t="str">
        <f>Лист2!E140</f>
        <v>90 1 00 S6890</v>
      </c>
      <c r="E213" s="5">
        <f>Лист2!F140</f>
        <v>612</v>
      </c>
      <c r="F213" s="25">
        <f>Лист2!G140</f>
        <v>70</v>
      </c>
      <c r="G213" s="25">
        <f>Лист2!H140</f>
        <v>0</v>
      </c>
      <c r="H213" s="25">
        <f>Лист2!I140</f>
        <v>0</v>
      </c>
    </row>
    <row r="214" spans="1:8" ht="66.75" customHeight="1">
      <c r="A214" s="45" t="str">
        <f>Лист2!A141</f>
        <v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Алтайского края</v>
      </c>
      <c r="B214" s="5" t="str">
        <f>Лист2!C141</f>
        <v>07</v>
      </c>
      <c r="C214" s="5" t="str">
        <f>Лист2!D141</f>
        <v>02</v>
      </c>
      <c r="D214" s="5" t="str">
        <f>Лист2!E141</f>
        <v>90 1 00 L3042</v>
      </c>
      <c r="E214" s="5"/>
      <c r="F214" s="25">
        <f>Лист2!G141</f>
        <v>9765</v>
      </c>
      <c r="G214" s="25">
        <f>Лист2!H141</f>
        <v>9228</v>
      </c>
      <c r="H214" s="25">
        <f>Лист2!I141</f>
        <v>8992.9</v>
      </c>
    </row>
    <row r="215" spans="1:8" ht="33.75" customHeight="1">
      <c r="A215" s="45" t="str">
        <f>Лист2!A142</f>
        <v>Закупка товаров, работ и услуг для обеспечения государственных (муниципальных) нужд</v>
      </c>
      <c r="B215" s="5" t="str">
        <f>Лист2!C142</f>
        <v>07</v>
      </c>
      <c r="C215" s="5" t="str">
        <f>Лист2!D142</f>
        <v>02</v>
      </c>
      <c r="D215" s="5" t="str">
        <f>Лист2!E142</f>
        <v>90 1 00 L3042</v>
      </c>
      <c r="E215" s="5">
        <f>Лист2!F142</f>
        <v>200</v>
      </c>
      <c r="F215" s="25">
        <f>Лист2!G142</f>
        <v>9219</v>
      </c>
      <c r="G215" s="25">
        <f>Лист2!H142</f>
        <v>8682</v>
      </c>
      <c r="H215" s="25">
        <f>Лист2!I142</f>
        <v>8446.9</v>
      </c>
    </row>
    <row r="216" spans="1:8" ht="33.75" customHeight="1">
      <c r="A216" s="45" t="str">
        <f>Лист2!A143</f>
        <v>Субсидии бюджетным учреждениям на иные цели</v>
      </c>
      <c r="B216" s="5" t="str">
        <f>Лист2!C143</f>
        <v>07</v>
      </c>
      <c r="C216" s="5" t="str">
        <f>Лист2!D143</f>
        <v>02</v>
      </c>
      <c r="D216" s="5" t="str">
        <f>Лист2!E143</f>
        <v>90 1 00 L3042</v>
      </c>
      <c r="E216" s="5">
        <f>Лист2!F143</f>
        <v>612</v>
      </c>
      <c r="F216" s="25">
        <f>Лист2!G143</f>
        <v>546</v>
      </c>
      <c r="G216" s="25">
        <f>Лист2!H143</f>
        <v>546</v>
      </c>
      <c r="H216" s="25">
        <f>Лист2!I143</f>
        <v>546</v>
      </c>
    </row>
    <row r="217" spans="1:8" ht="111" customHeight="1">
      <c r="A217" s="45" t="str">
        <f>Лист2!A144</f>
        <v>Субсидии за счет средств федерального бюджета, краевого бюджета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Алтайского края</v>
      </c>
      <c r="B217" s="5" t="str">
        <f>Лист2!C144</f>
        <v>07</v>
      </c>
      <c r="C217" s="5" t="str">
        <f>Лист2!D144</f>
        <v>02</v>
      </c>
      <c r="D217" s="5" t="str">
        <f>Лист2!E144</f>
        <v>90 1 EВ 51790</v>
      </c>
      <c r="E217" s="5"/>
      <c r="F217" s="25">
        <f>Лист2!G144</f>
        <v>447.3</v>
      </c>
      <c r="G217" s="25">
        <f>Лист2!H144</f>
        <v>447.3</v>
      </c>
      <c r="H217" s="25">
        <f>Лист2!I144</f>
        <v>540.70000000000005</v>
      </c>
    </row>
    <row r="218" spans="1:8" ht="87" customHeight="1">
      <c r="A218" s="45" t="str">
        <f>Лист2!A145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18" s="5" t="str">
        <f>Лист2!C145</f>
        <v>07</v>
      </c>
      <c r="C218" s="5" t="str">
        <f>Лист2!D145</f>
        <v>02</v>
      </c>
      <c r="D218" s="5" t="str">
        <f>Лист2!E145</f>
        <v>90 1 EВ 51790</v>
      </c>
      <c r="E218" s="5">
        <f>Лист2!F145</f>
        <v>100</v>
      </c>
      <c r="F218" s="25">
        <f>Лист2!G145</f>
        <v>447.3</v>
      </c>
      <c r="G218" s="25">
        <f>Лист2!H145</f>
        <v>447.3</v>
      </c>
      <c r="H218" s="25">
        <f>Лист2!I145</f>
        <v>540.70000000000005</v>
      </c>
    </row>
    <row r="219" spans="1:8" ht="32.25" customHeight="1">
      <c r="A219" s="45" t="str">
        <f>Лист2!A146</f>
        <v>Иные вопросы в сфере социальной политики</v>
      </c>
      <c r="B219" s="5" t="str">
        <f>Лист2!C146</f>
        <v>07</v>
      </c>
      <c r="C219" s="5" t="str">
        <f>Лист2!D146</f>
        <v>02</v>
      </c>
      <c r="D219" s="5" t="str">
        <f>Лист2!E146</f>
        <v>90 4 00 00000</v>
      </c>
      <c r="E219" s="5"/>
      <c r="F219" s="25">
        <f>Лист2!G146</f>
        <v>300</v>
      </c>
      <c r="G219" s="25">
        <f>Лист2!H146</f>
        <v>0</v>
      </c>
      <c r="H219" s="25">
        <f>Лист2!I146</f>
        <v>0</v>
      </c>
    </row>
    <row r="220" spans="1:8" ht="27" customHeight="1">
      <c r="A220" s="45" t="str">
        <f>Лист2!A147</f>
        <v>Содействие занятости населения</v>
      </c>
      <c r="B220" s="5" t="str">
        <f>Лист2!C147</f>
        <v>07</v>
      </c>
      <c r="C220" s="5" t="str">
        <f>Лист2!D147</f>
        <v>02</v>
      </c>
      <c r="D220" s="5" t="str">
        <f>Лист2!E147</f>
        <v>90 4 00 16820</v>
      </c>
      <c r="E220" s="5"/>
      <c r="F220" s="25">
        <f>Лист2!G147</f>
        <v>300</v>
      </c>
      <c r="G220" s="25">
        <f>Лист2!H147</f>
        <v>0</v>
      </c>
      <c r="H220" s="25">
        <f>Лист2!I147</f>
        <v>0</v>
      </c>
    </row>
    <row r="221" spans="1:8" ht="87" customHeight="1">
      <c r="A221" s="45" t="str">
        <f>Лист2!A148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1" s="5" t="str">
        <f>Лист2!C148</f>
        <v>07</v>
      </c>
      <c r="C221" s="5" t="str">
        <f>Лист2!D148</f>
        <v>02</v>
      </c>
      <c r="D221" s="5" t="str">
        <f>Лист2!E148</f>
        <v>90 4 00 16820</v>
      </c>
      <c r="E221" s="5">
        <f>Лист2!F148</f>
        <v>100</v>
      </c>
      <c r="F221" s="25">
        <f>Лист2!G148</f>
        <v>300</v>
      </c>
      <c r="G221" s="25">
        <f>Лист2!H148</f>
        <v>0</v>
      </c>
      <c r="H221" s="25">
        <f>Лист2!I148</f>
        <v>0</v>
      </c>
    </row>
    <row r="222" spans="1:8" ht="27.75" customHeight="1">
      <c r="A222" s="45" t="str">
        <f>Лист2!A13</f>
        <v>Дополнительное образование детей</v>
      </c>
      <c r="B222" s="5" t="str">
        <f>Лист2!C13</f>
        <v>07</v>
      </c>
      <c r="C222" s="5" t="str">
        <f>Лист2!D13</f>
        <v>03</v>
      </c>
      <c r="D222" s="5"/>
      <c r="E222" s="5"/>
      <c r="F222" s="9">
        <f>F223</f>
        <v>20438.099999999999</v>
      </c>
      <c r="G222" s="9">
        <f t="shared" ref="G222:H222" si="25">G223</f>
        <v>14718.7</v>
      </c>
      <c r="H222" s="9">
        <f t="shared" si="25"/>
        <v>14418.7</v>
      </c>
    </row>
    <row r="223" spans="1:8" ht="40.5" customHeight="1">
      <c r="A223" s="45" t="str">
        <f>Лист2!A14</f>
        <v>Расходы на обеспечение деятельности (оказание услуг) подведомственных учреждений</v>
      </c>
      <c r="B223" s="5" t="str">
        <f>Лист2!C14</f>
        <v>07</v>
      </c>
      <c r="C223" s="5" t="str">
        <f>Лист2!D14</f>
        <v>03</v>
      </c>
      <c r="D223" s="5" t="str">
        <f>Лист2!E14</f>
        <v>02 0 00 00000</v>
      </c>
      <c r="E223" s="5"/>
      <c r="F223" s="25">
        <f>F224</f>
        <v>20438.099999999999</v>
      </c>
      <c r="G223" s="25">
        <f t="shared" ref="G223:H224" si="26">G224</f>
        <v>14718.7</v>
      </c>
      <c r="H223" s="25">
        <f t="shared" si="26"/>
        <v>14418.7</v>
      </c>
    </row>
    <row r="224" spans="1:8" ht="60.75" customHeight="1">
      <c r="A224" s="45" t="str">
        <f>Лист2!A15</f>
        <v>Расходы на обеспечение деятельности (оказание услуг) подведомственных учреждений в сфере образования</v>
      </c>
      <c r="B224" s="5" t="str">
        <f>Лист2!C15</f>
        <v>07</v>
      </c>
      <c r="C224" s="5" t="str">
        <f>Лист2!D15</f>
        <v>03</v>
      </c>
      <c r="D224" s="5" t="str">
        <f>Лист2!E15</f>
        <v>02 1 00 00000</v>
      </c>
      <c r="E224" s="5"/>
      <c r="F224" s="25">
        <f>F225+F229</f>
        <v>20438.099999999999</v>
      </c>
      <c r="G224" s="25">
        <f t="shared" si="26"/>
        <v>14718.7</v>
      </c>
      <c r="H224" s="25">
        <f t="shared" si="26"/>
        <v>14418.7</v>
      </c>
    </row>
    <row r="225" spans="1:8" ht="44.25" customHeight="1">
      <c r="A225" s="45" t="str">
        <f>Лист2!A16</f>
        <v>Обеспечение деятельности организаций (учреждений) дополнительного образования детей</v>
      </c>
      <c r="B225" s="5" t="str">
        <f>Лист2!C16</f>
        <v>07</v>
      </c>
      <c r="C225" s="5" t="str">
        <f>Лист2!D16</f>
        <v>03</v>
      </c>
      <c r="D225" s="5" t="str">
        <f>Лист2!E16</f>
        <v>02 1 00 10420</v>
      </c>
      <c r="E225" s="5"/>
      <c r="F225" s="25">
        <f>F226+F227+F228</f>
        <v>8766.5999999999985</v>
      </c>
      <c r="G225" s="25">
        <f t="shared" ref="G225:H225" si="27">G226+G227+G228</f>
        <v>14718.7</v>
      </c>
      <c r="H225" s="25">
        <f t="shared" si="27"/>
        <v>14418.7</v>
      </c>
    </row>
    <row r="226" spans="1:8" ht="85.5" customHeight="1">
      <c r="A226" s="45" t="str">
        <f>Лист2!A17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6" s="5" t="str">
        <f>Лист2!C17</f>
        <v>07</v>
      </c>
      <c r="C226" s="5" t="str">
        <f>Лист2!D17</f>
        <v>03</v>
      </c>
      <c r="D226" s="5" t="str">
        <f>Лист2!E17</f>
        <v>02 1 00 10420</v>
      </c>
      <c r="E226" s="5">
        <f>Лист2!F17</f>
        <v>100</v>
      </c>
      <c r="F226" s="25">
        <f>Лист2!G17+Лист2!G51</f>
        <v>6264.9</v>
      </c>
      <c r="G226" s="25">
        <f>Лист2!H17+Лист2!H51</f>
        <v>12767</v>
      </c>
      <c r="H226" s="25">
        <f>Лист2!I17+Лист2!I51</f>
        <v>12767</v>
      </c>
    </row>
    <row r="227" spans="1:8" ht="38.25" customHeight="1">
      <c r="A227" s="45" t="str">
        <f>Лист2!A18</f>
        <v>Закупка товаров, работ и услуг для обеспечения государственных (муниципальных) нужд</v>
      </c>
      <c r="B227" s="5" t="str">
        <f>Лист2!C18</f>
        <v>07</v>
      </c>
      <c r="C227" s="5" t="str">
        <f>Лист2!D18</f>
        <v>03</v>
      </c>
      <c r="D227" s="5" t="str">
        <f>Лист2!E18</f>
        <v>02 1 00 10420</v>
      </c>
      <c r="E227" s="5">
        <f>Лист2!F18</f>
        <v>200</v>
      </c>
      <c r="F227" s="25">
        <f>Лист2!G18+Лист2!G52</f>
        <v>2424.6999999999998</v>
      </c>
      <c r="G227" s="25">
        <f>Лист2!H18+Лист2!H52</f>
        <v>1874.7</v>
      </c>
      <c r="H227" s="25">
        <f>Лист2!I18+Лист2!I52</f>
        <v>1574.7</v>
      </c>
    </row>
    <row r="228" spans="1:8" ht="21" customHeight="1">
      <c r="A228" s="45" t="str">
        <f>Лист2!A19</f>
        <v>Уплата налогов, сборов и иных платежей</v>
      </c>
      <c r="B228" s="5" t="str">
        <f>Лист2!C19</f>
        <v>07</v>
      </c>
      <c r="C228" s="5" t="str">
        <f>Лист2!D19</f>
        <v>03</v>
      </c>
      <c r="D228" s="5" t="str">
        <f>Лист2!E19</f>
        <v>02 1 00 10420</v>
      </c>
      <c r="E228" s="5">
        <f>Лист2!F19</f>
        <v>850</v>
      </c>
      <c r="F228" s="25">
        <f>Лист2!G19+Лист2!G53</f>
        <v>77</v>
      </c>
      <c r="G228" s="25">
        <f>Лист2!H19+Лист2!H53</f>
        <v>77</v>
      </c>
      <c r="H228" s="25">
        <f>Лист2!I19+Лист2!I53</f>
        <v>77</v>
      </c>
    </row>
    <row r="229" spans="1:8" ht="49.5" customHeight="1">
      <c r="A229" s="45" t="str">
        <f>Лист2!A54</f>
        <v>Субсидия на софинансирование части расходов местных бюджетов по оплате труда работников муниципальных учреждений</v>
      </c>
      <c r="B229" s="5" t="str">
        <f>Лист2!C54</f>
        <v>07</v>
      </c>
      <c r="C229" s="5" t="str">
        <f>Лист2!D54</f>
        <v>03</v>
      </c>
      <c r="D229" s="5" t="str">
        <f>Лист2!E54</f>
        <v>02 1 00 S0430</v>
      </c>
      <c r="E229" s="5"/>
      <c r="F229" s="25">
        <f>F230</f>
        <v>11671.5</v>
      </c>
      <c r="G229" s="25">
        <f>Лист2!H54</f>
        <v>0</v>
      </c>
      <c r="H229" s="25">
        <f>Лист2!I54</f>
        <v>0</v>
      </c>
    </row>
    <row r="230" spans="1:8" ht="81" customHeight="1">
      <c r="A230" s="45" t="str">
        <f>Лист2!A55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0" s="5" t="str">
        <f>Лист2!C55</f>
        <v>07</v>
      </c>
      <c r="C230" s="5" t="str">
        <f>Лист2!D55</f>
        <v>03</v>
      </c>
      <c r="D230" s="5" t="str">
        <f>Лист2!E55</f>
        <v>02 1 00 S0430</v>
      </c>
      <c r="E230" s="5">
        <f>Лист2!F55</f>
        <v>100</v>
      </c>
      <c r="F230" s="25">
        <f>Лист2!G55+Лист2!G21</f>
        <v>11671.5</v>
      </c>
      <c r="G230" s="25">
        <f>Лист2!H55</f>
        <v>0</v>
      </c>
      <c r="H230" s="25">
        <f>Лист2!I55</f>
        <v>0</v>
      </c>
    </row>
    <row r="231" spans="1:8" ht="35.25" customHeight="1">
      <c r="A231" s="45" t="str">
        <f>Лист2!A410</f>
        <v>Профессиональная подготовка, переподготовка и повышение квалификации</v>
      </c>
      <c r="B231" s="5" t="str">
        <f>Лист2!C410</f>
        <v>07</v>
      </c>
      <c r="C231" s="5" t="str">
        <f>Лист2!D410</f>
        <v>05</v>
      </c>
      <c r="D231" s="5"/>
      <c r="E231" s="5"/>
      <c r="F231" s="5">
        <f>Лист2!G410</f>
        <v>15.4</v>
      </c>
      <c r="G231" s="61">
        <f>Лист2!H410</f>
        <v>0</v>
      </c>
      <c r="H231" s="61">
        <f>Лист2!I410</f>
        <v>0</v>
      </c>
    </row>
    <row r="232" spans="1:8" ht="38.25" customHeight="1">
      <c r="A232" s="45" t="str">
        <f>Лист2!A411</f>
        <v>Расходы на обеспечение деятельности (оказание услуг) иных подведомственных учреждений</v>
      </c>
      <c r="B232" s="5" t="str">
        <f>Лист2!C411</f>
        <v>07</v>
      </c>
      <c r="C232" s="5" t="str">
        <f>Лист2!D411</f>
        <v>05</v>
      </c>
      <c r="D232" s="5" t="str">
        <f>Лист2!E411</f>
        <v>02 5 00 00000</v>
      </c>
      <c r="E232" s="5"/>
      <c r="F232" s="5">
        <f>Лист2!G411</f>
        <v>15.4</v>
      </c>
      <c r="G232" s="61">
        <f>Лист2!H411</f>
        <v>0</v>
      </c>
      <c r="H232" s="61">
        <f>Лист2!I411</f>
        <v>0</v>
      </c>
    </row>
    <row r="233" spans="1:8" ht="41.25" customHeight="1">
      <c r="A233" s="45" t="str">
        <f>Лист2!A412</f>
        <v>Учреждения по обеспечению хозяйственного обслуживания</v>
      </c>
      <c r="B233" s="5" t="str">
        <f>Лист2!C412</f>
        <v>07</v>
      </c>
      <c r="C233" s="5" t="str">
        <f>Лист2!D412</f>
        <v>05</v>
      </c>
      <c r="D233" s="5" t="str">
        <f>Лист2!E412</f>
        <v>02 5 00 10810</v>
      </c>
      <c r="E233" s="5"/>
      <c r="F233" s="5">
        <f>Лист2!G412</f>
        <v>15.4</v>
      </c>
      <c r="G233" s="61">
        <f>Лист2!H412</f>
        <v>0</v>
      </c>
      <c r="H233" s="61">
        <f>Лист2!I412</f>
        <v>0</v>
      </c>
    </row>
    <row r="234" spans="1:8" ht="42" customHeight="1">
      <c r="A234" s="45" t="str">
        <f>Лист2!A413</f>
        <v>Закупка товаров, работ и услуг для обеспечения государственных (муниципальных) нужд</v>
      </c>
      <c r="B234" s="5" t="str">
        <f>Лист2!C413</f>
        <v>07</v>
      </c>
      <c r="C234" s="5" t="str">
        <f>Лист2!D413</f>
        <v>05</v>
      </c>
      <c r="D234" s="5" t="str">
        <f>Лист2!E413</f>
        <v>02 5 00 10810</v>
      </c>
      <c r="E234" s="5">
        <f>Лист2!F413</f>
        <v>200</v>
      </c>
      <c r="F234" s="5">
        <f>Лист2!G413</f>
        <v>15.4</v>
      </c>
      <c r="G234" s="61">
        <f>Лист2!H413</f>
        <v>0</v>
      </c>
      <c r="H234" s="61">
        <f>Лист2!I413</f>
        <v>0</v>
      </c>
    </row>
    <row r="235" spans="1:8" ht="26.25" customHeight="1">
      <c r="A235" s="48" t="s">
        <v>7</v>
      </c>
      <c r="B235" s="5" t="s">
        <v>21</v>
      </c>
      <c r="C235" s="5" t="s">
        <v>18</v>
      </c>
      <c r="D235" s="5"/>
      <c r="E235" s="3"/>
      <c r="F235" s="9">
        <f>F236+F246+F256+F264</f>
        <v>15830.598999999998</v>
      </c>
      <c r="G235" s="9">
        <f t="shared" ref="G235:H235" si="28">G236+G246+G256</f>
        <v>12151.5</v>
      </c>
      <c r="H235" s="9">
        <f t="shared" si="28"/>
        <v>11651.5</v>
      </c>
    </row>
    <row r="236" spans="1:8" ht="49.5" customHeight="1">
      <c r="A236" s="48" t="str">
        <f>Лист2!A150</f>
        <v>Руководство и управление в сфере установленных функций органов государственной власти субъектов Российской Федерации</v>
      </c>
      <c r="B236" s="5" t="str">
        <f>Лист2!C150</f>
        <v>07</v>
      </c>
      <c r="C236" s="5" t="str">
        <f>Лист2!D150</f>
        <v>09</v>
      </c>
      <c r="D236" s="5" t="str">
        <f>Лист2!E150</f>
        <v>01 0 00 00000</v>
      </c>
      <c r="E236" s="5"/>
      <c r="F236" s="25">
        <f>F237+F242</f>
        <v>4679.2</v>
      </c>
      <c r="G236" s="25">
        <f t="shared" ref="G236:H236" si="29">G237+G242</f>
        <v>4441</v>
      </c>
      <c r="H236" s="25">
        <f t="shared" si="29"/>
        <v>4241</v>
      </c>
    </row>
    <row r="237" spans="1:8" ht="38.25" customHeight="1">
      <c r="A237" s="48" t="str">
        <f>Лист2!A151</f>
        <v>Расходы на обеспечение деятельности органов местного самоуправления</v>
      </c>
      <c r="B237" s="5" t="str">
        <f>Лист2!C151</f>
        <v>07</v>
      </c>
      <c r="C237" s="5" t="str">
        <f>Лист2!D151</f>
        <v>09</v>
      </c>
      <c r="D237" s="5" t="str">
        <f>Лист2!E151</f>
        <v>01 2 00 00000</v>
      </c>
      <c r="E237" s="5"/>
      <c r="F237" s="25">
        <f>Лист2!G151</f>
        <v>3027.2</v>
      </c>
      <c r="G237" s="25">
        <f>Лист2!H151</f>
        <v>2789</v>
      </c>
      <c r="H237" s="25">
        <f>Лист2!I151</f>
        <v>2589</v>
      </c>
    </row>
    <row r="238" spans="1:8" ht="35.25" customHeight="1">
      <c r="A238" s="48" t="str">
        <f>Лист2!A152</f>
        <v>Центральный аппарат органов местного самоуправления</v>
      </c>
      <c r="B238" s="5" t="str">
        <f>Лист2!C152</f>
        <v>07</v>
      </c>
      <c r="C238" s="5" t="str">
        <f>Лист2!D152</f>
        <v>09</v>
      </c>
      <c r="D238" s="5" t="str">
        <f>Лист2!E152</f>
        <v>01 2 00 10110</v>
      </c>
      <c r="E238" s="5"/>
      <c r="F238" s="25">
        <f>Лист2!G152</f>
        <v>3027.2</v>
      </c>
      <c r="G238" s="25">
        <f>Лист2!H152</f>
        <v>2789</v>
      </c>
      <c r="H238" s="25">
        <f>Лист2!I152</f>
        <v>2589</v>
      </c>
    </row>
    <row r="239" spans="1:8" ht="77.25" customHeight="1">
      <c r="A239" s="48" t="str">
        <f>Лист2!A153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9" s="5" t="str">
        <f>Лист2!C153</f>
        <v>07</v>
      </c>
      <c r="C239" s="5" t="str">
        <f>Лист2!D153</f>
        <v>09</v>
      </c>
      <c r="D239" s="5" t="str">
        <f>Лист2!E153</f>
        <v>01 2 00 10110</v>
      </c>
      <c r="E239" s="5">
        <f>Лист2!F153</f>
        <v>100</v>
      </c>
      <c r="F239" s="25">
        <f>Лист2!G153</f>
        <v>2827.2</v>
      </c>
      <c r="G239" s="25">
        <f>Лист2!H153</f>
        <v>2444</v>
      </c>
      <c r="H239" s="25">
        <f>Лист2!I153</f>
        <v>2444</v>
      </c>
    </row>
    <row r="240" spans="1:8" ht="36" customHeight="1">
      <c r="A240" s="48" t="str">
        <f>Лист2!A154</f>
        <v>Закупка товаров, работ и услуг для обеспечения государственных (муниципальных) нужд</v>
      </c>
      <c r="B240" s="5" t="str">
        <f>Лист2!C154</f>
        <v>07</v>
      </c>
      <c r="C240" s="5" t="str">
        <f>Лист2!D154</f>
        <v>09</v>
      </c>
      <c r="D240" s="5" t="str">
        <f>Лист2!E154</f>
        <v>01 2 00 10110</v>
      </c>
      <c r="E240" s="5">
        <f>Лист2!F154</f>
        <v>200</v>
      </c>
      <c r="F240" s="25">
        <f>Лист2!G154</f>
        <v>200</v>
      </c>
      <c r="G240" s="25">
        <f>Лист2!H154</f>
        <v>345</v>
      </c>
      <c r="H240" s="25">
        <f>Лист2!I154</f>
        <v>145</v>
      </c>
    </row>
    <row r="241" spans="1:8" ht="20.25" customHeight="1">
      <c r="A241" s="48" t="str">
        <f>Лист2!A155</f>
        <v>Уплата налогов, сборов и иных платежей</v>
      </c>
      <c r="B241" s="5" t="str">
        <f>Лист2!C155</f>
        <v>07</v>
      </c>
      <c r="C241" s="5" t="str">
        <f>Лист2!D155</f>
        <v>09</v>
      </c>
      <c r="D241" s="5" t="str">
        <f>Лист2!E155</f>
        <v>01 2 00 10110</v>
      </c>
      <c r="E241" s="5">
        <f>Лист2!F155</f>
        <v>850</v>
      </c>
      <c r="F241" s="25">
        <f>Лист2!G155</f>
        <v>0</v>
      </c>
      <c r="G241" s="25">
        <f>Лист2!H155</f>
        <v>0</v>
      </c>
      <c r="H241" s="25">
        <f>Лист2!I155</f>
        <v>0</v>
      </c>
    </row>
    <row r="242" spans="1:8" ht="31.5" customHeight="1">
      <c r="A242" s="48" t="str">
        <f>Лист2!A156</f>
        <v>Руководство и управление в сфере установленных функций</v>
      </c>
      <c r="B242" s="5" t="str">
        <f>Лист2!C156</f>
        <v>07</v>
      </c>
      <c r="C242" s="5" t="str">
        <f>Лист2!D156</f>
        <v>09</v>
      </c>
      <c r="D242" s="5" t="str">
        <f>Лист2!E156</f>
        <v>01 4 00 00000</v>
      </c>
      <c r="E242" s="5"/>
      <c r="F242" s="25">
        <f>F243</f>
        <v>1652</v>
      </c>
      <c r="G242" s="25">
        <f t="shared" ref="G242:H242" si="30">G243</f>
        <v>1652</v>
      </c>
      <c r="H242" s="25">
        <f t="shared" si="30"/>
        <v>1652</v>
      </c>
    </row>
    <row r="243" spans="1:8" ht="51" customHeight="1">
      <c r="A243" s="48" t="str">
        <f>Лист2!A157</f>
        <v>Функционирование комиссий по делам несовершеннолетних и защите их прав и органов опеки и попечительства</v>
      </c>
      <c r="B243" s="5" t="str">
        <f>Лист2!C157</f>
        <v>07</v>
      </c>
      <c r="C243" s="5" t="str">
        <f>Лист2!D157</f>
        <v>09</v>
      </c>
      <c r="D243" s="5" t="str">
        <f>Лист2!E157</f>
        <v>01 4 00 70090</v>
      </c>
      <c r="E243" s="5"/>
      <c r="F243" s="25">
        <f>F244+F245</f>
        <v>1652</v>
      </c>
      <c r="G243" s="25">
        <f t="shared" ref="G243:H243" si="31">G244+G245</f>
        <v>1652</v>
      </c>
      <c r="H243" s="25">
        <f t="shared" si="31"/>
        <v>1652</v>
      </c>
    </row>
    <row r="244" spans="1:8" ht="85.5" customHeight="1">
      <c r="A244" s="48" t="str">
        <f>Лист2!A158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4" s="5" t="str">
        <f>Лист2!C158</f>
        <v>07</v>
      </c>
      <c r="C244" s="5" t="str">
        <f>Лист2!D158</f>
        <v>09</v>
      </c>
      <c r="D244" s="5" t="str">
        <f>Лист2!E158</f>
        <v>01 4 00 70090</v>
      </c>
      <c r="E244" s="5">
        <f>Лист2!F158</f>
        <v>100</v>
      </c>
      <c r="F244" s="25">
        <f>Лист2!G158+Лист2!G418</f>
        <v>1404</v>
      </c>
      <c r="G244" s="25">
        <f>Лист2!H158+Лист2!H418</f>
        <v>1404</v>
      </c>
      <c r="H244" s="25">
        <f>Лист2!I158+Лист2!I418</f>
        <v>1404</v>
      </c>
    </row>
    <row r="245" spans="1:8" ht="31.5" customHeight="1">
      <c r="A245" s="48" t="str">
        <f>Лист2!A159</f>
        <v>Закупка товаров, работ и услуг для обеспечения государственных (муниципальных) нужд</v>
      </c>
      <c r="B245" s="5" t="str">
        <f>Лист2!C159</f>
        <v>07</v>
      </c>
      <c r="C245" s="5" t="str">
        <f>Лист2!D159</f>
        <v>09</v>
      </c>
      <c r="D245" s="5" t="str">
        <f>Лист2!E159</f>
        <v>01 4 00 70090</v>
      </c>
      <c r="E245" s="5">
        <f>Лист2!F159</f>
        <v>200</v>
      </c>
      <c r="F245" s="25">
        <f>Лист2!G159+Лист2!G419</f>
        <v>248</v>
      </c>
      <c r="G245" s="25">
        <f>Лист2!H159+Лист2!H419</f>
        <v>248</v>
      </c>
      <c r="H245" s="25">
        <f>Лист2!I159+Лист2!I419</f>
        <v>248</v>
      </c>
    </row>
    <row r="246" spans="1:8" ht="36" customHeight="1">
      <c r="A246" s="48" t="str">
        <f>Лист2!A160</f>
        <v>Расходы на обеспечение деятельности (оказание услуг) подведомственных учреждений</v>
      </c>
      <c r="B246" s="5" t="str">
        <f>Лист2!C160</f>
        <v>07</v>
      </c>
      <c r="C246" s="5" t="str">
        <f>Лист2!D160</f>
        <v>09</v>
      </c>
      <c r="D246" s="5" t="str">
        <f>Лист2!E160</f>
        <v>02 0 00 00000</v>
      </c>
      <c r="E246" s="5"/>
      <c r="F246" s="25">
        <f>F247+F251</f>
        <v>7228.0599999999995</v>
      </c>
      <c r="G246" s="25">
        <f t="shared" ref="G246:H246" si="32">G247+G251</f>
        <v>6548</v>
      </c>
      <c r="H246" s="25">
        <f t="shared" si="32"/>
        <v>6248</v>
      </c>
    </row>
    <row r="247" spans="1:8" ht="54.75" customHeight="1">
      <c r="A247" s="48" t="str">
        <f>Лист2!A161</f>
        <v>Расходы на обеспечение деятельности (оказание услуг) подведомственных учреждений в сфере образования</v>
      </c>
      <c r="B247" s="5" t="str">
        <f>Лист2!C161</f>
        <v>07</v>
      </c>
      <c r="C247" s="5" t="str">
        <f>Лист2!D161</f>
        <v>09</v>
      </c>
      <c r="D247" s="5" t="str">
        <f>Лист2!E161</f>
        <v>02 1 00 00000</v>
      </c>
      <c r="E247" s="5"/>
      <c r="F247" s="25">
        <f>F248</f>
        <v>1793.56</v>
      </c>
      <c r="G247" s="25">
        <f t="shared" ref="G247:H247" si="33">G248</f>
        <v>1845</v>
      </c>
      <c r="H247" s="25">
        <f t="shared" si="33"/>
        <v>1845</v>
      </c>
    </row>
    <row r="248" spans="1:8" ht="27.75" customHeight="1">
      <c r="A248" s="48" t="str">
        <f>Лист2!A162</f>
        <v>Детские оздоровительные учреждения</v>
      </c>
      <c r="B248" s="5" t="str">
        <f>Лист2!C162</f>
        <v>07</v>
      </c>
      <c r="C248" s="5" t="str">
        <f>Лист2!D162</f>
        <v>09</v>
      </c>
      <c r="D248" s="5" t="str">
        <f>Лист2!E162</f>
        <v>02 1 00 10490</v>
      </c>
      <c r="E248" s="5"/>
      <c r="F248" s="25">
        <f>F249+F250</f>
        <v>1793.56</v>
      </c>
      <c r="G248" s="25">
        <f t="shared" ref="G248:H248" si="34">G249+G250</f>
        <v>1845</v>
      </c>
      <c r="H248" s="25">
        <f t="shared" si="34"/>
        <v>1845</v>
      </c>
    </row>
    <row r="249" spans="1:8" ht="86.25" customHeight="1">
      <c r="A249" s="48" t="str">
        <f>Лист2!A163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9" s="5" t="str">
        <f>Лист2!C163</f>
        <v>07</v>
      </c>
      <c r="C249" s="5" t="str">
        <f>Лист2!D163</f>
        <v>09</v>
      </c>
      <c r="D249" s="5" t="str">
        <f>Лист2!E163</f>
        <v>02 1 00 10490</v>
      </c>
      <c r="E249" s="5">
        <f>Лист2!F163</f>
        <v>100</v>
      </c>
      <c r="F249" s="25">
        <f>Лист2!G163</f>
        <v>1000</v>
      </c>
      <c r="G249" s="25">
        <f>Лист2!H163</f>
        <v>950</v>
      </c>
      <c r="H249" s="25">
        <f>Лист2!I163</f>
        <v>950</v>
      </c>
    </row>
    <row r="250" spans="1:8" ht="42" customHeight="1">
      <c r="A250" s="48" t="str">
        <f>Лист2!A164</f>
        <v>Закупка товаров, работ и услуг для обеспечения государственных (муниципальных) нужд</v>
      </c>
      <c r="B250" s="5" t="str">
        <f>Лист2!C164</f>
        <v>07</v>
      </c>
      <c r="C250" s="5" t="str">
        <f>Лист2!D164</f>
        <v>09</v>
      </c>
      <c r="D250" s="5" t="str">
        <f>Лист2!E164</f>
        <v>02 1 00 10490</v>
      </c>
      <c r="E250" s="5">
        <f>Лист2!F164</f>
        <v>200</v>
      </c>
      <c r="F250" s="25">
        <f>Лист2!G164</f>
        <v>793.56</v>
      </c>
      <c r="G250" s="25">
        <f>Лист2!H164</f>
        <v>895</v>
      </c>
      <c r="H250" s="25">
        <f>Лист2!I164</f>
        <v>895</v>
      </c>
    </row>
    <row r="251" spans="1:8" ht="34.5" customHeight="1">
      <c r="A251" s="46" t="s">
        <v>79</v>
      </c>
      <c r="B251" s="5" t="str">
        <f>Лист2!C165</f>
        <v>07</v>
      </c>
      <c r="C251" s="5" t="str">
        <f>Лист2!D165</f>
        <v>09</v>
      </c>
      <c r="D251" s="5" t="str">
        <f>Лист2!E165</f>
        <v>02 5 00 00000</v>
      </c>
      <c r="E251" s="5"/>
      <c r="F251" s="25">
        <f>F252</f>
        <v>5434.5</v>
      </c>
      <c r="G251" s="25">
        <f>G252</f>
        <v>4703</v>
      </c>
      <c r="H251" s="25">
        <f>H252</f>
        <v>4403</v>
      </c>
    </row>
    <row r="252" spans="1:8" ht="93" customHeight="1">
      <c r="A252" s="49" t="s">
        <v>57</v>
      </c>
      <c r="B252" s="5" t="str">
        <f>Лист2!C166</f>
        <v>07</v>
      </c>
      <c r="C252" s="5" t="str">
        <f>Лист2!D166</f>
        <v>09</v>
      </c>
      <c r="D252" s="5" t="str">
        <f>Лист2!E166</f>
        <v>02 5 00 10820</v>
      </c>
      <c r="E252" s="5"/>
      <c r="F252" s="25">
        <f>F253+F254</f>
        <v>5434.5</v>
      </c>
      <c r="G252" s="25">
        <f t="shared" ref="G252:H252" si="35">G253+G254</f>
        <v>4703</v>
      </c>
      <c r="H252" s="25">
        <f t="shared" si="35"/>
        <v>4403</v>
      </c>
    </row>
    <row r="253" spans="1:8" ht="77.25" customHeight="1">
      <c r="A253" s="45" t="s">
        <v>68</v>
      </c>
      <c r="B253" s="5" t="str">
        <f>Лист2!C167</f>
        <v>07</v>
      </c>
      <c r="C253" s="5" t="str">
        <f>Лист2!D167</f>
        <v>09</v>
      </c>
      <c r="D253" s="5" t="str">
        <f>Лист2!E167</f>
        <v>02 5 00 10820</v>
      </c>
      <c r="E253" s="5">
        <f>Лист2!F167</f>
        <v>100</v>
      </c>
      <c r="F253" s="25">
        <f>Лист2!G167</f>
        <v>4884.5</v>
      </c>
      <c r="G253" s="25">
        <f>Лист2!H167</f>
        <v>4193</v>
      </c>
      <c r="H253" s="25">
        <f>Лист2!I167</f>
        <v>4193</v>
      </c>
    </row>
    <row r="254" spans="1:8" ht="32.25" customHeight="1">
      <c r="A254" s="45" t="s">
        <v>100</v>
      </c>
      <c r="B254" s="5" t="str">
        <f>Лист2!C168</f>
        <v>07</v>
      </c>
      <c r="C254" s="5" t="str">
        <f>Лист2!D168</f>
        <v>09</v>
      </c>
      <c r="D254" s="5" t="str">
        <f>Лист2!E168</f>
        <v>02 5 00 10820</v>
      </c>
      <c r="E254" s="5">
        <f>Лист2!F168</f>
        <v>200</v>
      </c>
      <c r="F254" s="25">
        <f>Лист2!G168</f>
        <v>550</v>
      </c>
      <c r="G254" s="25">
        <f>Лист2!H168</f>
        <v>510</v>
      </c>
      <c r="H254" s="25">
        <f>Лист2!I168</f>
        <v>210</v>
      </c>
    </row>
    <row r="255" spans="1:8" ht="19.5" customHeight="1">
      <c r="A255" s="46" t="s">
        <v>60</v>
      </c>
      <c r="B255" s="5" t="str">
        <f>Лист2!C169</f>
        <v>07</v>
      </c>
      <c r="C255" s="5" t="str">
        <f>Лист2!D169</f>
        <v>09</v>
      </c>
      <c r="D255" s="5" t="str">
        <f>Лист2!E169</f>
        <v>02 5 00 10820</v>
      </c>
      <c r="E255" s="5">
        <f>Лист2!F169</f>
        <v>850</v>
      </c>
      <c r="F255" s="25">
        <f>Лист2!G169</f>
        <v>0</v>
      </c>
      <c r="G255" s="25">
        <f>Лист2!H169</f>
        <v>0</v>
      </c>
      <c r="H255" s="25">
        <f>Лист2!I169</f>
        <v>0</v>
      </c>
    </row>
    <row r="256" spans="1:8" ht="19.5" customHeight="1">
      <c r="A256" s="46" t="str">
        <f>Лист2!A170</f>
        <v>Иные вопросы в отраслях социальной сферы</v>
      </c>
      <c r="B256" s="5" t="str">
        <f>Лист2!C170</f>
        <v>07</v>
      </c>
      <c r="C256" s="5" t="str">
        <f>Лист2!D170</f>
        <v>09</v>
      </c>
      <c r="D256" s="5" t="str">
        <f>Лист2!E170</f>
        <v>90 0 00 00000</v>
      </c>
      <c r="E256" s="5"/>
      <c r="F256" s="25">
        <f>Лист2!G170</f>
        <v>1173.9390000000001</v>
      </c>
      <c r="G256" s="25">
        <f>Лист2!H170</f>
        <v>1162.5</v>
      </c>
      <c r="H256" s="25">
        <f>Лист2!I170</f>
        <v>1162.5</v>
      </c>
    </row>
    <row r="257" spans="1:8" ht="24" customHeight="1">
      <c r="A257" s="46" t="str">
        <f>Лист2!A171</f>
        <v>Иные вопросы в сфере образования</v>
      </c>
      <c r="B257" s="5" t="str">
        <f>Лист2!C171</f>
        <v>07</v>
      </c>
      <c r="C257" s="5" t="str">
        <f>Лист2!D171</f>
        <v>09</v>
      </c>
      <c r="D257" s="5" t="str">
        <f>Лист2!E171</f>
        <v>90 1 00 00000</v>
      </c>
      <c r="E257" s="5"/>
      <c r="F257" s="25">
        <f>F258+F262+F260</f>
        <v>1173.9390000000001</v>
      </c>
      <c r="G257" s="25">
        <f>G258+G262</f>
        <v>1162.5</v>
      </c>
      <c r="H257" s="25">
        <f>H258+H262</f>
        <v>1162.5</v>
      </c>
    </row>
    <row r="258" spans="1:8" ht="35.25" customHeight="1">
      <c r="A258" s="46" t="str">
        <f>Лист2!A172</f>
        <v>Субсидии на проведение детской оздоровительной кампании</v>
      </c>
      <c r="B258" s="5" t="str">
        <f>Лист2!C172</f>
        <v>07</v>
      </c>
      <c r="C258" s="5" t="str">
        <f>Лист2!D172</f>
        <v>09</v>
      </c>
      <c r="D258" s="5" t="str">
        <f>Лист2!E172</f>
        <v>90 1 00 S3210</v>
      </c>
      <c r="E258" s="5"/>
      <c r="F258" s="25">
        <f>Лист2!G172</f>
        <v>1132.5</v>
      </c>
      <c r="G258" s="25">
        <f>Лист2!H172</f>
        <v>1132.5</v>
      </c>
      <c r="H258" s="25">
        <f>Лист2!I172</f>
        <v>1132.5</v>
      </c>
    </row>
    <row r="259" spans="1:8" ht="36.75" customHeight="1">
      <c r="A259" s="46" t="str">
        <f>Лист2!A173</f>
        <v>Закупка товаров, работ и услуг для обеспечения государственных (муниципальных) нужд</v>
      </c>
      <c r="B259" s="5" t="str">
        <f>Лист2!C173</f>
        <v>07</v>
      </c>
      <c r="C259" s="5" t="str">
        <f>Лист2!D173</f>
        <v>09</v>
      </c>
      <c r="D259" s="5" t="str">
        <f>Лист2!E173</f>
        <v>90 1 00 S3210</v>
      </c>
      <c r="E259" s="5">
        <f>Лист2!F173</f>
        <v>200</v>
      </c>
      <c r="F259" s="25">
        <f>Лист2!G173</f>
        <v>1132.5</v>
      </c>
      <c r="G259" s="25">
        <f>Лист2!H173</f>
        <v>1132.5</v>
      </c>
      <c r="H259" s="25">
        <f>Лист2!I173</f>
        <v>1132.5</v>
      </c>
    </row>
    <row r="260" spans="1:8" ht="36.75" customHeight="1">
      <c r="A260" s="46" t="str">
        <f>Лист2!A174</f>
        <v>Софинансирование субсидии на проведение детской оздоровительной кампании</v>
      </c>
      <c r="B260" s="5" t="str">
        <f>Лист2!C174</f>
        <v>07</v>
      </c>
      <c r="C260" s="5" t="str">
        <f>Лист2!D174</f>
        <v>09</v>
      </c>
      <c r="D260" s="5" t="str">
        <f>Лист2!E174</f>
        <v>90 1 00 S3210</v>
      </c>
      <c r="E260" s="5"/>
      <c r="F260" s="25">
        <f>Лист2!G174</f>
        <v>11.439</v>
      </c>
      <c r="G260" s="25">
        <f>Лист2!H174</f>
        <v>0</v>
      </c>
      <c r="H260" s="25">
        <f>Лист2!I174</f>
        <v>0</v>
      </c>
    </row>
    <row r="261" spans="1:8" ht="36.75" customHeight="1">
      <c r="A261" s="46" t="str">
        <f>Лист2!A175</f>
        <v>Закупка товаров, работ и услуг для обеспечения государственных (муниципальных) нужд</v>
      </c>
      <c r="B261" s="5" t="str">
        <f>Лист2!C175</f>
        <v>07</v>
      </c>
      <c r="C261" s="5" t="str">
        <f>Лист2!D175</f>
        <v>09</v>
      </c>
      <c r="D261" s="5" t="str">
        <f>Лист2!E175</f>
        <v>90 1 00 S3212</v>
      </c>
      <c r="E261" s="5">
        <f>Лист2!F175</f>
        <v>200</v>
      </c>
      <c r="F261" s="25">
        <f>Лист2!G175</f>
        <v>11.439</v>
      </c>
      <c r="G261" s="25">
        <f>Лист2!H175</f>
        <v>0</v>
      </c>
      <c r="H261" s="25">
        <f>Лист2!I175</f>
        <v>0</v>
      </c>
    </row>
    <row r="262" spans="1:8" ht="106.5" customHeight="1">
      <c r="A262" s="46" t="str">
        <f>Лист2!A176</f>
        <v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v>
      </c>
      <c r="B262" s="5" t="str">
        <f>Лист2!C176</f>
        <v>07</v>
      </c>
      <c r="C262" s="5" t="str">
        <f>Лист2!D176</f>
        <v>09</v>
      </c>
      <c r="D262" s="5" t="str">
        <f>Лист2!E176</f>
        <v>90 1 00 S0620</v>
      </c>
      <c r="E262" s="5"/>
      <c r="F262" s="25">
        <f>Лист2!G176</f>
        <v>30</v>
      </c>
      <c r="G262" s="25">
        <f>Лист2!H176</f>
        <v>30</v>
      </c>
      <c r="H262" s="25">
        <f>Лист2!I176</f>
        <v>30</v>
      </c>
    </row>
    <row r="263" spans="1:8" ht="36.75" customHeight="1">
      <c r="A263" s="46" t="str">
        <f>Лист2!A177</f>
        <v>Социальное обеспечение и иные выплаты населению</v>
      </c>
      <c r="B263" s="5" t="str">
        <f>Лист2!C177</f>
        <v>07</v>
      </c>
      <c r="C263" s="5" t="str">
        <f>Лист2!D177</f>
        <v>09</v>
      </c>
      <c r="D263" s="5" t="str">
        <f>Лист2!E177</f>
        <v>90 1 00 S0620</v>
      </c>
      <c r="E263" s="5">
        <f>Лист2!F177</f>
        <v>300</v>
      </c>
      <c r="F263" s="25">
        <f>Лист2!G177</f>
        <v>30</v>
      </c>
      <c r="G263" s="25">
        <f>Лист2!H177</f>
        <v>30</v>
      </c>
      <c r="H263" s="25">
        <f>Лист2!I177</f>
        <v>30</v>
      </c>
    </row>
    <row r="264" spans="1:8" ht="36.75" customHeight="1">
      <c r="A264" s="46" t="str">
        <f>Лист2!A178</f>
        <v>Иные расходы органов государственной власти субъектов Российской Федерации</v>
      </c>
      <c r="B264" s="5" t="str">
        <f>Лист2!C178</f>
        <v>07</v>
      </c>
      <c r="C264" s="5" t="str">
        <f>Лист2!D178</f>
        <v>09</v>
      </c>
      <c r="D264" s="5" t="str">
        <f>Лист2!E178</f>
        <v>99 0 00 00000</v>
      </c>
      <c r="E264" s="5"/>
      <c r="F264" s="25">
        <f>Лист2!G178</f>
        <v>2749.4</v>
      </c>
      <c r="G264" s="25">
        <f>Лист2!H178</f>
        <v>0</v>
      </c>
      <c r="H264" s="25">
        <f>Лист2!I178</f>
        <v>0</v>
      </c>
    </row>
    <row r="265" spans="1:8" ht="36.75" customHeight="1">
      <c r="A265" s="46" t="str">
        <f>Лист2!A179</f>
        <v>Расходы на выполнение других обязательств государства</v>
      </c>
      <c r="B265" s="5" t="str">
        <f>Лист2!C179</f>
        <v>07</v>
      </c>
      <c r="C265" s="5" t="str">
        <f>Лист2!D179</f>
        <v>09</v>
      </c>
      <c r="D265" s="5" t="str">
        <f>Лист2!E179</f>
        <v>99 9 00 00000</v>
      </c>
      <c r="E265" s="5"/>
      <c r="F265" s="25">
        <f>Лист2!G179</f>
        <v>2749.4</v>
      </c>
      <c r="G265" s="25">
        <f>Лист2!H179</f>
        <v>0</v>
      </c>
      <c r="H265" s="25">
        <f>Лист2!I179</f>
        <v>0</v>
      </c>
    </row>
    <row r="266" spans="1:8" ht="25.5" customHeight="1">
      <c r="A266" s="46" t="str">
        <f>Лист2!A180</f>
        <v>Прочие выплаты по обязательствам государства</v>
      </c>
      <c r="B266" s="5" t="str">
        <f>Лист2!C180</f>
        <v>07</v>
      </c>
      <c r="C266" s="5" t="str">
        <f>Лист2!D180</f>
        <v>09</v>
      </c>
      <c r="D266" s="5" t="str">
        <f>Лист2!E180</f>
        <v>99 9 00 14710</v>
      </c>
      <c r="E266" s="5"/>
      <c r="F266" s="25">
        <f>Лист2!G180</f>
        <v>2749.4</v>
      </c>
      <c r="G266" s="25">
        <f>Лист2!H180</f>
        <v>0</v>
      </c>
      <c r="H266" s="25">
        <f>Лист2!I180</f>
        <v>0</v>
      </c>
    </row>
    <row r="267" spans="1:8" ht="36.75" customHeight="1">
      <c r="A267" s="46" t="str">
        <f>Лист2!A181</f>
        <v>Закупка товаров, работ и услуг для обеспечения государственных (муниципальных) нужд</v>
      </c>
      <c r="B267" s="5" t="str">
        <f>Лист2!C181</f>
        <v>07</v>
      </c>
      <c r="C267" s="5" t="str">
        <f>Лист2!D181</f>
        <v>09</v>
      </c>
      <c r="D267" s="5" t="str">
        <f>Лист2!E181</f>
        <v>99 9 00 14710</v>
      </c>
      <c r="E267" s="5">
        <f>Лист2!F181</f>
        <v>200</v>
      </c>
      <c r="F267" s="25">
        <f>Лист2!G181</f>
        <v>2749.4</v>
      </c>
      <c r="G267" s="25">
        <f>Лист2!H181</f>
        <v>0</v>
      </c>
      <c r="H267" s="25">
        <f>Лист2!I181</f>
        <v>0</v>
      </c>
    </row>
    <row r="268" spans="1:8" ht="23.25" customHeight="1">
      <c r="A268" s="42" t="s">
        <v>76</v>
      </c>
      <c r="B268" s="5" t="s">
        <v>20</v>
      </c>
      <c r="C268" s="5"/>
      <c r="D268" s="3"/>
      <c r="E268" s="5"/>
      <c r="F268" s="9">
        <f>F269+F293</f>
        <v>57662.400000000001</v>
      </c>
      <c r="G268" s="9">
        <f>G269+G293</f>
        <v>33067.1</v>
      </c>
      <c r="H268" s="9">
        <f>H269+H293</f>
        <v>33067.1</v>
      </c>
    </row>
    <row r="269" spans="1:8" ht="17.25" customHeight="1">
      <c r="A269" s="42" t="s">
        <v>45</v>
      </c>
      <c r="B269" s="5" t="s">
        <v>20</v>
      </c>
      <c r="C269" s="5" t="s">
        <v>13</v>
      </c>
      <c r="D269" s="3"/>
      <c r="E269" s="5"/>
      <c r="F269" s="9">
        <f>F270+F287+F280</f>
        <v>44985.3</v>
      </c>
      <c r="G269" s="9">
        <f>G270+G287</f>
        <v>24837.599999999999</v>
      </c>
      <c r="H269" s="9">
        <f>H270+H287</f>
        <v>24837.599999999999</v>
      </c>
    </row>
    <row r="270" spans="1:8" ht="44.25" customHeight="1">
      <c r="A270" s="42" t="str">
        <f>Лист2!A58</f>
        <v>Расходы на обеспечение деятельности (оказание услуг) подведомственных учреждений</v>
      </c>
      <c r="B270" s="5" t="str">
        <f>Лист2!C58</f>
        <v>08</v>
      </c>
      <c r="C270" s="5" t="str">
        <f>Лист2!D58</f>
        <v>01</v>
      </c>
      <c r="D270" s="5" t="str">
        <f>Лист2!E58</f>
        <v>02 0 00 00000</v>
      </c>
      <c r="E270" s="5"/>
      <c r="F270" s="25">
        <f>F271</f>
        <v>28420.6</v>
      </c>
      <c r="G270" s="25">
        <f>Лист2!H58</f>
        <v>21037.599999999999</v>
      </c>
      <c r="H270" s="25">
        <f>Лист2!I58</f>
        <v>21037.599999999999</v>
      </c>
    </row>
    <row r="271" spans="1:8" ht="47.25">
      <c r="A271" s="42" t="str">
        <f>Лист2!A59</f>
        <v>Расходы на обеспечение деятельности (оказание услуг) подведомственных учреждений в сфере культуры</v>
      </c>
      <c r="B271" s="5" t="str">
        <f>Лист2!C59</f>
        <v>08</v>
      </c>
      <c r="C271" s="5" t="str">
        <f>Лист2!D59</f>
        <v>01</v>
      </c>
      <c r="D271" s="5" t="str">
        <f>Лист2!E59</f>
        <v>02 2 00 00000</v>
      </c>
      <c r="E271" s="5"/>
      <c r="F271" s="25">
        <f>F272+F276+F278</f>
        <v>28420.6</v>
      </c>
      <c r="G271" s="25">
        <f>Лист2!H59</f>
        <v>21037.599999999999</v>
      </c>
      <c r="H271" s="25">
        <f>Лист2!I59</f>
        <v>21037.599999999999</v>
      </c>
    </row>
    <row r="272" spans="1:8" ht="21" customHeight="1">
      <c r="A272" s="42" t="str">
        <f>Лист2!A60</f>
        <v>Учреждения культуры</v>
      </c>
      <c r="B272" s="5" t="str">
        <f>Лист2!C60</f>
        <v>08</v>
      </c>
      <c r="C272" s="5" t="str">
        <f>Лист2!D60</f>
        <v>01</v>
      </c>
      <c r="D272" s="5" t="str">
        <f>Лист2!E60</f>
        <v>02 2 00 10530</v>
      </c>
      <c r="E272" s="5"/>
      <c r="F272" s="25">
        <f>Лист2!G60</f>
        <v>14045.599999999999</v>
      </c>
      <c r="G272" s="25">
        <f>Лист2!H60</f>
        <v>21037.599999999999</v>
      </c>
      <c r="H272" s="25">
        <f>Лист2!I60</f>
        <v>21037.599999999999</v>
      </c>
    </row>
    <row r="273" spans="1:8" ht="87.75" customHeight="1">
      <c r="A273" s="42" t="str">
        <f>Лист2!A61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3" s="5" t="str">
        <f>Лист2!C61</f>
        <v>08</v>
      </c>
      <c r="C273" s="5" t="str">
        <f>Лист2!D61</f>
        <v>01</v>
      </c>
      <c r="D273" s="5" t="str">
        <f>Лист2!E61</f>
        <v>02 2 00 10530</v>
      </c>
      <c r="E273" s="5">
        <f>Лист2!F61</f>
        <v>100</v>
      </c>
      <c r="F273" s="25">
        <f>Лист2!G61</f>
        <v>11682.9</v>
      </c>
      <c r="G273" s="25">
        <f>Лист2!H61</f>
        <v>18114.599999999999</v>
      </c>
      <c r="H273" s="25">
        <f>Лист2!I61</f>
        <v>18114.599999999999</v>
      </c>
    </row>
    <row r="274" spans="1:8" ht="37.5" customHeight="1">
      <c r="A274" s="42" t="str">
        <f>Лист2!A62</f>
        <v>Закупка товаров, работ и услуг для обеспечения государственных (муниципальных) нужд</v>
      </c>
      <c r="B274" s="5" t="str">
        <f>Лист2!C62</f>
        <v>08</v>
      </c>
      <c r="C274" s="5" t="str">
        <f>Лист2!D62</f>
        <v>01</v>
      </c>
      <c r="D274" s="5" t="str">
        <f>Лист2!E62</f>
        <v>02 2 00 10530</v>
      </c>
      <c r="E274" s="5">
        <f>Лист2!F62</f>
        <v>200</v>
      </c>
      <c r="F274" s="25">
        <f>Лист2!G62</f>
        <v>2276.4</v>
      </c>
      <c r="G274" s="25">
        <f>Лист2!H62</f>
        <v>2836.7</v>
      </c>
      <c r="H274" s="25">
        <f>Лист2!I62</f>
        <v>2836.7</v>
      </c>
    </row>
    <row r="275" spans="1:8" ht="21" customHeight="1">
      <c r="A275" s="42" t="str">
        <f>Лист2!A63</f>
        <v>Уплата налогов, сборов и иных платежей</v>
      </c>
      <c r="B275" s="5" t="str">
        <f>Лист2!C63</f>
        <v>08</v>
      </c>
      <c r="C275" s="5" t="str">
        <f>Лист2!D63</f>
        <v>01</v>
      </c>
      <c r="D275" s="5" t="str">
        <f>Лист2!E63</f>
        <v>02 2 00 10530</v>
      </c>
      <c r="E275" s="5">
        <f>Лист2!F63</f>
        <v>850</v>
      </c>
      <c r="F275" s="25">
        <f>Лист2!G63</f>
        <v>86.3</v>
      </c>
      <c r="G275" s="25">
        <f>Лист2!H63</f>
        <v>86.3</v>
      </c>
      <c r="H275" s="25">
        <f>Лист2!I63</f>
        <v>86.3</v>
      </c>
    </row>
    <row r="276" spans="1:8" ht="52.5" customHeight="1">
      <c r="A276" s="42" t="str">
        <f>Лист2!A64</f>
        <v>Субсидия на софинансирование части расходов местных бюджетов по оплате труда работников муниципальных учреждений</v>
      </c>
      <c r="B276" s="5" t="str">
        <f>Лист2!C64</f>
        <v>08</v>
      </c>
      <c r="C276" s="5" t="str">
        <f>Лист2!D64</f>
        <v>01</v>
      </c>
      <c r="D276" s="5" t="str">
        <f>Лист2!E64</f>
        <v>02 2 00 S0430</v>
      </c>
      <c r="E276" s="5"/>
      <c r="F276" s="25">
        <f>Лист2!G64</f>
        <v>13973.5</v>
      </c>
      <c r="G276" s="25">
        <f>Лист2!H64</f>
        <v>0</v>
      </c>
      <c r="H276" s="25">
        <f>Лист2!I64</f>
        <v>0</v>
      </c>
    </row>
    <row r="277" spans="1:8" ht="91.5" customHeight="1">
      <c r="A277" s="42" t="str">
        <f>Лист2!A65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7" s="5" t="str">
        <f>Лист2!C65</f>
        <v>08</v>
      </c>
      <c r="C277" s="5" t="str">
        <f>Лист2!D65</f>
        <v>01</v>
      </c>
      <c r="D277" s="5" t="str">
        <f>Лист2!E65</f>
        <v>02 2 00 S0430</v>
      </c>
      <c r="E277" s="5">
        <f>Лист2!F65</f>
        <v>100</v>
      </c>
      <c r="F277" s="25">
        <f>Лист2!G65</f>
        <v>13973.5</v>
      </c>
      <c r="G277" s="25">
        <f>Лист2!H65</f>
        <v>0</v>
      </c>
      <c r="H277" s="25">
        <f>Лист2!I65</f>
        <v>0</v>
      </c>
    </row>
    <row r="278" spans="1:8" ht="56.25" customHeight="1">
      <c r="A278" s="42" t="str">
        <f>Лист2!A66</f>
        <v>Софинансирование субсидии на софинансирование части расходов местных бюджетов по оплате труда работников муниципальных учреждений</v>
      </c>
      <c r="B278" s="5" t="str">
        <f>Лист2!C66</f>
        <v>08</v>
      </c>
      <c r="C278" s="5" t="str">
        <f>Лист2!D66</f>
        <v>01</v>
      </c>
      <c r="D278" s="5" t="str">
        <f>Лист2!E66</f>
        <v>02 2 00 S0430</v>
      </c>
      <c r="E278" s="5"/>
      <c r="F278" s="25">
        <f>Лист2!G66</f>
        <v>401.5</v>
      </c>
      <c r="G278" s="25">
        <f>Лист2!H66</f>
        <v>0</v>
      </c>
      <c r="H278" s="25">
        <f>Лист2!I66</f>
        <v>0</v>
      </c>
    </row>
    <row r="279" spans="1:8" ht="91.5" customHeight="1">
      <c r="A279" s="42" t="str">
        <f>Лист2!A67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9" s="5" t="str">
        <f>Лист2!C67</f>
        <v>08</v>
      </c>
      <c r="C279" s="5" t="str">
        <f>Лист2!D67</f>
        <v>01</v>
      </c>
      <c r="D279" s="5" t="str">
        <f>Лист2!E67</f>
        <v>02 2 00 S0430</v>
      </c>
      <c r="E279" s="5">
        <f>Лист2!F67</f>
        <v>100</v>
      </c>
      <c r="F279" s="25">
        <f>Лист2!G67</f>
        <v>401.5</v>
      </c>
      <c r="G279" s="25">
        <f>Лист2!H67</f>
        <v>0</v>
      </c>
      <c r="H279" s="25">
        <f>Лист2!I67</f>
        <v>0</v>
      </c>
    </row>
    <row r="280" spans="1:8" ht="53.25" customHeight="1">
      <c r="A280" s="42" t="str">
        <f>Лист2!A68</f>
        <v>Муниципальная программа "Развитие культуры Волчихинского района Алтайского края " на 2021-2025 годы</v>
      </c>
      <c r="B280" s="5" t="str">
        <f>Лист2!C68</f>
        <v>08</v>
      </c>
      <c r="C280" s="5" t="str">
        <f>Лист2!D68</f>
        <v>01</v>
      </c>
      <c r="D280" s="5" t="str">
        <f>Лист2!E68</f>
        <v>44 0 00 00000</v>
      </c>
      <c r="E280" s="5"/>
      <c r="F280" s="25">
        <f>F281+F284</f>
        <v>7081</v>
      </c>
      <c r="G280" s="25">
        <f>Лист2!H68</f>
        <v>0</v>
      </c>
      <c r="H280" s="25">
        <f>Лист2!I68</f>
        <v>0</v>
      </c>
    </row>
    <row r="281" spans="1:8" ht="36.75" customHeight="1">
      <c r="A281" s="42" t="str">
        <f>Лист2!A69</f>
        <v>Расходы на реализацию мероприятий муниципальных программ</v>
      </c>
      <c r="B281" s="5" t="str">
        <f>Лист2!C69</f>
        <v>08</v>
      </c>
      <c r="C281" s="5" t="str">
        <f>Лист2!D69</f>
        <v>01</v>
      </c>
      <c r="D281" s="5" t="str">
        <f>Лист2!E69</f>
        <v>44 0 00 60990</v>
      </c>
      <c r="E281" s="5"/>
      <c r="F281" s="25">
        <f>Лист2!G69</f>
        <v>6980</v>
      </c>
      <c r="G281" s="25">
        <f>Лист2!H69</f>
        <v>0</v>
      </c>
      <c r="H281" s="25">
        <f>Лист2!I69</f>
        <v>0</v>
      </c>
    </row>
    <row r="282" spans="1:8" ht="87" customHeight="1">
      <c r="A282" s="42" t="str">
        <f>Лист2!A70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82" s="5" t="str">
        <f>Лист2!C70</f>
        <v>08</v>
      </c>
      <c r="C282" s="5" t="str">
        <f>Лист2!D70</f>
        <v>01</v>
      </c>
      <c r="D282" s="5" t="str">
        <f>Лист2!E70</f>
        <v>44 0 00 60990</v>
      </c>
      <c r="E282" s="5">
        <f>Лист2!F70</f>
        <v>100</v>
      </c>
      <c r="F282" s="25">
        <f>Лист2!G70</f>
        <v>28</v>
      </c>
      <c r="G282" s="25">
        <f>Лист2!H70</f>
        <v>0</v>
      </c>
      <c r="H282" s="25">
        <f>Лист2!I70</f>
        <v>0</v>
      </c>
    </row>
    <row r="283" spans="1:8" ht="41.25" customHeight="1">
      <c r="A283" s="42" t="str">
        <f>Лист2!A71</f>
        <v>Закупка товаров, работ и услуг для обеспечения государственных (муниципальных) нужд</v>
      </c>
      <c r="B283" s="5" t="str">
        <f>Лист2!C71</f>
        <v>08</v>
      </c>
      <c r="C283" s="5" t="str">
        <f>Лист2!D71</f>
        <v>01</v>
      </c>
      <c r="D283" s="5" t="str">
        <f>Лист2!E71</f>
        <v>44 0 00 60990</v>
      </c>
      <c r="E283" s="5">
        <f>Лист2!F71</f>
        <v>200</v>
      </c>
      <c r="F283" s="25">
        <f>Лист2!G71</f>
        <v>6952</v>
      </c>
      <c r="G283" s="25">
        <f>Лист2!H71</f>
        <v>0</v>
      </c>
      <c r="H283" s="25">
        <f>Лист2!I71</f>
        <v>0</v>
      </c>
    </row>
    <row r="284" spans="1:8" ht="41.25" customHeight="1">
      <c r="A284" s="42" t="str">
        <f>Лист2!A72</f>
        <v>Региональные проекты, входящие в национальные проекты</v>
      </c>
      <c r="B284" s="5" t="str">
        <f>Лист2!C72</f>
        <v>08</v>
      </c>
      <c r="C284" s="5" t="str">
        <f>Лист2!D72</f>
        <v>01</v>
      </c>
      <c r="D284" s="5" t="str">
        <f>Лист2!E72</f>
        <v>44 1 00 00000</v>
      </c>
      <c r="E284" s="5"/>
      <c r="F284" s="25">
        <f>Лист2!G72</f>
        <v>101</v>
      </c>
      <c r="G284" s="25">
        <f>Лист2!H72</f>
        <v>0</v>
      </c>
      <c r="H284" s="25">
        <f>Лист2!I72</f>
        <v>0</v>
      </c>
    </row>
    <row r="285" spans="1:8" ht="47.25">
      <c r="A285" s="42" t="str">
        <f>Лист2!A73</f>
        <v>Государственная поддержка отрасли культуры (государственная поддержка лучших сельских учреждений культуры)</v>
      </c>
      <c r="B285" s="5" t="str">
        <f>Лист2!C73</f>
        <v>08</v>
      </c>
      <c r="C285" s="5" t="str">
        <f>Лист2!D73</f>
        <v>01</v>
      </c>
      <c r="D285" s="5" t="str">
        <f>Лист2!E73</f>
        <v>44 1 A2 55191</v>
      </c>
      <c r="E285" s="5"/>
      <c r="F285" s="25">
        <f>Лист2!G73</f>
        <v>101</v>
      </c>
      <c r="G285" s="25">
        <f>Лист2!H73</f>
        <v>0</v>
      </c>
      <c r="H285" s="25">
        <f>Лист2!I73</f>
        <v>0</v>
      </c>
    </row>
    <row r="286" spans="1:8" ht="41.25" customHeight="1">
      <c r="A286" s="42" t="str">
        <f>Лист2!A74</f>
        <v>Закупка товаров, работ и услуг для обеспечения государственных (муниципальных) нужд</v>
      </c>
      <c r="B286" s="5" t="str">
        <f>Лист2!C74</f>
        <v>08</v>
      </c>
      <c r="C286" s="5" t="str">
        <f>Лист2!D74</f>
        <v>01</v>
      </c>
      <c r="D286" s="5" t="str">
        <f>Лист2!E74</f>
        <v>44 1 A2 55191</v>
      </c>
      <c r="E286" s="5">
        <f>Лист2!F74</f>
        <v>200</v>
      </c>
      <c r="F286" s="25">
        <f>Лист2!G74</f>
        <v>101</v>
      </c>
      <c r="G286" s="25">
        <f>Лист2!H74</f>
        <v>0</v>
      </c>
      <c r="H286" s="25">
        <f>Лист2!I74</f>
        <v>0</v>
      </c>
    </row>
    <row r="287" spans="1:8" ht="46.5" customHeight="1">
      <c r="A287" s="42" t="str">
        <f>Лист2!A256</f>
        <v xml:space="preserve">Межбюджетные трансферты общего характера бюджетам субъектов Российской Федерации и муниципальных образований </v>
      </c>
      <c r="B287" s="5" t="str">
        <f>Лист2!C256</f>
        <v>08</v>
      </c>
      <c r="C287" s="5" t="str">
        <f>Лист2!D256</f>
        <v>01</v>
      </c>
      <c r="D287" s="5" t="str">
        <f>Лист2!E256</f>
        <v>98 0 00 00000</v>
      </c>
      <c r="E287" s="5"/>
      <c r="F287" s="25">
        <f>Лист2!G256</f>
        <v>9483.7000000000007</v>
      </c>
      <c r="G287" s="25">
        <f>Лист2!H256</f>
        <v>3800</v>
      </c>
      <c r="H287" s="25">
        <f>Лист2!I256</f>
        <v>3800</v>
      </c>
    </row>
    <row r="288" spans="1:8" ht="36.75" customHeight="1">
      <c r="A288" s="42" t="str">
        <f>Лист2!A257</f>
        <v>Прочие межбюджетные трансферты общего характера</v>
      </c>
      <c r="B288" s="5" t="str">
        <f>Лист2!C257</f>
        <v>08</v>
      </c>
      <c r="C288" s="5" t="str">
        <f>Лист2!D257</f>
        <v>01</v>
      </c>
      <c r="D288" s="5" t="str">
        <f>Лист2!E257</f>
        <v>98 5 00 00000</v>
      </c>
      <c r="E288" s="5"/>
      <c r="F288" s="25">
        <f>Лист2!G257</f>
        <v>9483.7000000000007</v>
      </c>
      <c r="G288" s="25">
        <f>Лист2!H257</f>
        <v>3800</v>
      </c>
      <c r="H288" s="25">
        <f>Лист2!I257</f>
        <v>3800</v>
      </c>
    </row>
    <row r="289" spans="1:8" ht="111.75" customHeight="1">
      <c r="A289" s="44" t="s">
        <v>87</v>
      </c>
      <c r="B289" s="5" t="str">
        <f>Лист2!C258</f>
        <v>08</v>
      </c>
      <c r="C289" s="5" t="str">
        <f>Лист2!D258</f>
        <v>01</v>
      </c>
      <c r="D289" s="5" t="str">
        <f>Лист2!E258</f>
        <v>98 5 00 60510</v>
      </c>
      <c r="E289" s="5"/>
      <c r="F289" s="25">
        <f>Лист2!G258</f>
        <v>7090</v>
      </c>
      <c r="G289" s="25">
        <f>Лист2!H258</f>
        <v>3800</v>
      </c>
      <c r="H289" s="25">
        <f>Лист2!I258</f>
        <v>3800</v>
      </c>
    </row>
    <row r="290" spans="1:8" ht="18.75" customHeight="1">
      <c r="A290" s="44" t="s">
        <v>67</v>
      </c>
      <c r="B290" s="5" t="str">
        <f>Лист2!C259</f>
        <v>08</v>
      </c>
      <c r="C290" s="5" t="str">
        <f>Лист2!D259</f>
        <v>01</v>
      </c>
      <c r="D290" s="5" t="str">
        <f>Лист2!E259</f>
        <v>98 5 00 60510</v>
      </c>
      <c r="E290" s="5">
        <f>Лист2!F259</f>
        <v>540</v>
      </c>
      <c r="F290" s="25">
        <f>Лист2!G259</f>
        <v>7090</v>
      </c>
      <c r="G290" s="25">
        <f>Лист2!H259</f>
        <v>3800</v>
      </c>
      <c r="H290" s="25">
        <f>Лист2!I259</f>
        <v>3800</v>
      </c>
    </row>
    <row r="291" spans="1:8" ht="56.25" customHeight="1">
      <c r="A291" s="44" t="str">
        <f>Лист2!A260</f>
        <v xml:space="preserve">Обеспечение расчетов за топливно-энергетические ресурсы, потребляемые муниципальными учреждениями </v>
      </c>
      <c r="B291" s="5" t="str">
        <f>Лист2!C260</f>
        <v>08</v>
      </c>
      <c r="C291" s="5" t="str">
        <f>Лист2!D260</f>
        <v>01</v>
      </c>
      <c r="D291" s="5" t="str">
        <f>Лист2!E260</f>
        <v>98 5 00 S1190</v>
      </c>
      <c r="E291" s="5"/>
      <c r="F291" s="25">
        <f>Лист2!G260</f>
        <v>2393.6999999999998</v>
      </c>
      <c r="G291" s="61">
        <f>Лист2!H260</f>
        <v>0</v>
      </c>
      <c r="H291" s="61">
        <f>Лист2!I260</f>
        <v>0</v>
      </c>
    </row>
    <row r="292" spans="1:8" ht="18.75" customHeight="1">
      <c r="A292" s="44" t="s">
        <v>67</v>
      </c>
      <c r="B292" s="5" t="str">
        <f>Лист2!C261</f>
        <v>08</v>
      </c>
      <c r="C292" s="5" t="str">
        <f>Лист2!D261</f>
        <v>01</v>
      </c>
      <c r="D292" s="5" t="str">
        <f>Лист2!E261</f>
        <v>98 5 00 S1190</v>
      </c>
      <c r="E292" s="5">
        <f>Лист2!F261</f>
        <v>540</v>
      </c>
      <c r="F292" s="25">
        <f>Лист2!G261</f>
        <v>2393.6999999999998</v>
      </c>
      <c r="G292" s="61">
        <f>Лист2!H261</f>
        <v>0</v>
      </c>
      <c r="H292" s="61">
        <f>Лист2!I261</f>
        <v>0</v>
      </c>
    </row>
    <row r="293" spans="1:8" ht="31.5">
      <c r="A293" s="42" t="s">
        <v>78</v>
      </c>
      <c r="B293" s="5" t="s">
        <v>20</v>
      </c>
      <c r="C293" s="5" t="s">
        <v>16</v>
      </c>
      <c r="D293" s="5"/>
      <c r="E293" s="5"/>
      <c r="F293" s="9">
        <f>F294+F299+F308</f>
        <v>12677.1</v>
      </c>
      <c r="G293" s="9">
        <f t="shared" ref="G293:H293" si="36">G294+G299+G308</f>
        <v>8229.5</v>
      </c>
      <c r="H293" s="9">
        <f t="shared" si="36"/>
        <v>8229.5</v>
      </c>
    </row>
    <row r="294" spans="1:8" ht="49.5" customHeight="1">
      <c r="A294" s="42" t="str">
        <f>Лист2!A76</f>
        <v>Руководство и управление в сфере установленных функций органов государственной власти субъектов Российской Федерации</v>
      </c>
      <c r="B294" s="5" t="str">
        <f>Лист2!C76</f>
        <v>08</v>
      </c>
      <c r="C294" s="5" t="str">
        <f>Лист2!D76</f>
        <v>04</v>
      </c>
      <c r="D294" s="5" t="str">
        <f>Лист2!E76</f>
        <v>01 0 00 00000</v>
      </c>
      <c r="E294" s="5"/>
      <c r="F294" s="25">
        <f>Лист2!G76</f>
        <v>914.2</v>
      </c>
      <c r="G294" s="25">
        <f>Лист2!H76</f>
        <v>761</v>
      </c>
      <c r="H294" s="25">
        <f>Лист2!I76</f>
        <v>761</v>
      </c>
    </row>
    <row r="295" spans="1:8" ht="31.5">
      <c r="A295" s="42" t="str">
        <f>Лист2!A77</f>
        <v>Расходы на обеспечение деятельности органов местного самоуправления</v>
      </c>
      <c r="B295" s="5" t="str">
        <f>Лист2!C77</f>
        <v>08</v>
      </c>
      <c r="C295" s="5" t="str">
        <f>Лист2!D77</f>
        <v>04</v>
      </c>
      <c r="D295" s="5" t="str">
        <f>Лист2!E77</f>
        <v>01 2 00 00000</v>
      </c>
      <c r="E295" s="5"/>
      <c r="F295" s="25">
        <f>Лист2!G77</f>
        <v>914.2</v>
      </c>
      <c r="G295" s="25">
        <f>Лист2!H77</f>
        <v>761</v>
      </c>
      <c r="H295" s="25">
        <f>Лист2!I77</f>
        <v>761</v>
      </c>
    </row>
    <row r="296" spans="1:8" ht="31.5" customHeight="1">
      <c r="A296" s="42" t="str">
        <f>Лист2!A78</f>
        <v>Центральный аппарат органов местного самоуправления</v>
      </c>
      <c r="B296" s="5" t="str">
        <f>Лист2!C78</f>
        <v>08</v>
      </c>
      <c r="C296" s="5" t="str">
        <f>Лист2!D78</f>
        <v>04</v>
      </c>
      <c r="D296" s="5" t="str">
        <f>Лист2!E78</f>
        <v>01 2 00 10110</v>
      </c>
      <c r="E296" s="5"/>
      <c r="F296" s="25">
        <f>Лист2!G78</f>
        <v>914.2</v>
      </c>
      <c r="G296" s="25">
        <f>Лист2!H78</f>
        <v>761</v>
      </c>
      <c r="H296" s="25">
        <f>Лист2!I78</f>
        <v>761</v>
      </c>
    </row>
    <row r="297" spans="1:8" ht="84" customHeight="1">
      <c r="A297" s="42" t="str">
        <f>Лист2!A79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97" s="5" t="str">
        <f>Лист2!C79</f>
        <v>08</v>
      </c>
      <c r="C297" s="5" t="str">
        <f>Лист2!D79</f>
        <v>04</v>
      </c>
      <c r="D297" s="5" t="str">
        <f>Лист2!E79</f>
        <v>01 2 00 10110</v>
      </c>
      <c r="E297" s="5">
        <f>Лист2!F79</f>
        <v>100</v>
      </c>
      <c r="F297" s="25">
        <f>Лист2!G79</f>
        <v>914.2</v>
      </c>
      <c r="G297" s="25">
        <f>Лист2!H79</f>
        <v>761</v>
      </c>
      <c r="H297" s="25">
        <f>Лист2!I79</f>
        <v>761</v>
      </c>
    </row>
    <row r="298" spans="1:8" ht="33.75" customHeight="1">
      <c r="A298" s="42" t="str">
        <f>Лист2!A80</f>
        <v>Закупка товаров, работ и услуг для обеспечения государственных (муниципальных) нужд</v>
      </c>
      <c r="B298" s="5" t="str">
        <f>Лист2!C80</f>
        <v>08</v>
      </c>
      <c r="C298" s="5" t="str">
        <f>Лист2!D80</f>
        <v>04</v>
      </c>
      <c r="D298" s="5" t="str">
        <f>Лист2!E80</f>
        <v>01 2 00 10110</v>
      </c>
      <c r="E298" s="5">
        <f>Лист2!F80</f>
        <v>200</v>
      </c>
      <c r="F298" s="25">
        <f>Лист2!G80</f>
        <v>0</v>
      </c>
      <c r="G298" s="25">
        <f>Лист2!H80</f>
        <v>0</v>
      </c>
      <c r="H298" s="25">
        <f>Лист2!I80</f>
        <v>0</v>
      </c>
    </row>
    <row r="299" spans="1:8" ht="33.75" customHeight="1">
      <c r="A299" s="42" t="str">
        <f>Лист2!A81</f>
        <v>Расходы на обеспечение деятельности (оказание услуг) подведомственных учреждений</v>
      </c>
      <c r="B299" s="5" t="str">
        <f>Лист2!C81</f>
        <v>08</v>
      </c>
      <c r="C299" s="5" t="str">
        <f>Лист2!D81</f>
        <v>04</v>
      </c>
      <c r="D299" s="5" t="str">
        <f>Лист2!E81</f>
        <v>02 0 00 00000</v>
      </c>
      <c r="E299" s="5"/>
      <c r="F299" s="25">
        <f>F300</f>
        <v>9854.9</v>
      </c>
      <c r="G299" s="25">
        <f t="shared" ref="G299:H299" si="37">G300</f>
        <v>7438.5</v>
      </c>
      <c r="H299" s="25">
        <f t="shared" si="37"/>
        <v>7438.5</v>
      </c>
    </row>
    <row r="300" spans="1:8" ht="45" customHeight="1">
      <c r="A300" s="42" t="str">
        <f>Лист2!A82</f>
        <v>Расходы на обеспечение деятельности (оказание услуг) иных подведомственных учреждений</v>
      </c>
      <c r="B300" s="5" t="str">
        <f>Лист2!C82</f>
        <v>08</v>
      </c>
      <c r="C300" s="5" t="str">
        <f>Лист2!D82</f>
        <v>04</v>
      </c>
      <c r="D300" s="5" t="str">
        <f>Лист2!E82</f>
        <v>02 5 00 00000</v>
      </c>
      <c r="E300" s="5"/>
      <c r="F300" s="25">
        <f>F301+F304</f>
        <v>9854.9</v>
      </c>
      <c r="G300" s="25">
        <f t="shared" ref="G300:H300" si="38">G301+G304</f>
        <v>7438.5</v>
      </c>
      <c r="H300" s="25">
        <f t="shared" si="38"/>
        <v>7438.5</v>
      </c>
    </row>
    <row r="301" spans="1:8" ht="36" customHeight="1">
      <c r="A301" s="42" t="str">
        <f>Лист2!A83</f>
        <v>Учреждения по обеспечению хозяйственного обслуживания</v>
      </c>
      <c r="B301" s="5" t="str">
        <f>Лист2!C83</f>
        <v>08</v>
      </c>
      <c r="C301" s="5" t="str">
        <f>Лист2!D83</f>
        <v>04</v>
      </c>
      <c r="D301" s="5" t="str">
        <f>Лист2!E83</f>
        <v>02 5 00 10810</v>
      </c>
      <c r="E301" s="5"/>
      <c r="F301" s="25">
        <f>Лист2!G83</f>
        <v>6772.2</v>
      </c>
      <c r="G301" s="25">
        <f>Лист2!H83</f>
        <v>4979.3999999999996</v>
      </c>
      <c r="H301" s="25">
        <f>Лист2!I83</f>
        <v>4979.3999999999996</v>
      </c>
    </row>
    <row r="302" spans="1:8" ht="90" customHeight="1">
      <c r="A302" s="42" t="str">
        <f>Лист2!A84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2" s="5" t="str">
        <f>Лист2!C84</f>
        <v>08</v>
      </c>
      <c r="C302" s="5" t="str">
        <f>Лист2!D84</f>
        <v>04</v>
      </c>
      <c r="D302" s="5" t="str">
        <f>Лист2!E84</f>
        <v>02 5 00 10810</v>
      </c>
      <c r="E302" s="5">
        <f>Лист2!F84</f>
        <v>100</v>
      </c>
      <c r="F302" s="25">
        <f>Лист2!G84</f>
        <v>6484.8</v>
      </c>
      <c r="G302" s="25">
        <f>Лист2!H84</f>
        <v>4697</v>
      </c>
      <c r="H302" s="25">
        <f>Лист2!I84</f>
        <v>4697</v>
      </c>
    </row>
    <row r="303" spans="1:8" ht="36" customHeight="1">
      <c r="A303" s="42" t="str">
        <f>Лист2!A85</f>
        <v>Закупка товаров, работ и услуг для обеспечения государственных (муниципальных) нужд</v>
      </c>
      <c r="B303" s="5" t="str">
        <f>Лист2!C85</f>
        <v>08</v>
      </c>
      <c r="C303" s="5" t="str">
        <f>Лист2!D85</f>
        <v>04</v>
      </c>
      <c r="D303" s="5" t="str">
        <f>Лист2!E85</f>
        <v>02 5 00 10810</v>
      </c>
      <c r="E303" s="5">
        <f>Лист2!F85</f>
        <v>200</v>
      </c>
      <c r="F303" s="25">
        <f>Лист2!G85</f>
        <v>278.39999999999998</v>
      </c>
      <c r="G303" s="25">
        <f>Лист2!H85</f>
        <v>273.39999999999998</v>
      </c>
      <c r="H303" s="25">
        <f>Лист2!I85</f>
        <v>273.39999999999998</v>
      </c>
    </row>
    <row r="304" spans="1:8" ht="97.5" customHeight="1">
      <c r="A304" s="42" t="str">
        <f>Лист2!A87</f>
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</c>
      <c r="B304" s="5" t="str">
        <f>Лист2!C87</f>
        <v>08</v>
      </c>
      <c r="C304" s="5" t="str">
        <f>Лист2!D87</f>
        <v>04</v>
      </c>
      <c r="D304" s="5" t="str">
        <f>Лист2!E87</f>
        <v>02 5 00 10820</v>
      </c>
      <c r="E304" s="5"/>
      <c r="F304" s="25">
        <f>Лист2!G87</f>
        <v>3082.7</v>
      </c>
      <c r="G304" s="25">
        <f>Лист2!H87</f>
        <v>2459.1</v>
      </c>
      <c r="H304" s="25">
        <f>Лист2!I87</f>
        <v>2459.1</v>
      </c>
    </row>
    <row r="305" spans="1:8" ht="78.75" customHeight="1">
      <c r="A305" s="42" t="str">
        <f>Лист2!A88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5" s="5" t="str">
        <f>Лист2!C88</f>
        <v>08</v>
      </c>
      <c r="C305" s="5" t="str">
        <f>Лист2!D88</f>
        <v>04</v>
      </c>
      <c r="D305" s="5" t="str">
        <f>Лист2!E88</f>
        <v>02 5 00 10820</v>
      </c>
      <c r="E305" s="5">
        <f>Лист2!F88</f>
        <v>100</v>
      </c>
      <c r="F305" s="25">
        <f>Лист2!G88</f>
        <v>2549.5</v>
      </c>
      <c r="G305" s="25">
        <f>Лист2!H88</f>
        <v>2125.9</v>
      </c>
      <c r="H305" s="25">
        <f>Лист2!I88</f>
        <v>2125.9</v>
      </c>
    </row>
    <row r="306" spans="1:8" ht="33" customHeight="1">
      <c r="A306" s="42" t="str">
        <f>Лист2!A89</f>
        <v>Закупка товаров, работ и услуг для обеспечения государственных (муниципальных) нужд</v>
      </c>
      <c r="B306" s="5" t="str">
        <f>Лист2!C89</f>
        <v>08</v>
      </c>
      <c r="C306" s="5" t="str">
        <f>Лист2!D89</f>
        <v>04</v>
      </c>
      <c r="D306" s="5" t="str">
        <f>Лист2!E89</f>
        <v>02 5 00 10820</v>
      </c>
      <c r="E306" s="5">
        <f>Лист2!F89</f>
        <v>200</v>
      </c>
      <c r="F306" s="25">
        <f>Лист2!G89</f>
        <v>533.20000000000005</v>
      </c>
      <c r="G306" s="25">
        <f>Лист2!H89</f>
        <v>333.2</v>
      </c>
      <c r="H306" s="25">
        <f>Лист2!I89</f>
        <v>333.2</v>
      </c>
    </row>
    <row r="307" spans="1:8" ht="20.25" customHeight="1">
      <c r="A307" s="42" t="str">
        <f>Лист2!A90</f>
        <v>Уплата налогов, сборов и иных платежей</v>
      </c>
      <c r="B307" s="5" t="str">
        <f>Лист2!C90</f>
        <v>08</v>
      </c>
      <c r="C307" s="5" t="str">
        <f>Лист2!D90</f>
        <v>04</v>
      </c>
      <c r="D307" s="5" t="str">
        <f>Лист2!E90</f>
        <v>02 5 00 10820</v>
      </c>
      <c r="E307" s="5">
        <f>Лист2!F90</f>
        <v>850</v>
      </c>
      <c r="F307" s="25">
        <f>Лист2!G90</f>
        <v>0</v>
      </c>
      <c r="G307" s="25">
        <f>Лист2!H90</f>
        <v>0</v>
      </c>
      <c r="H307" s="25">
        <f>Лист2!I90</f>
        <v>0</v>
      </c>
    </row>
    <row r="308" spans="1:8" ht="62.25" customHeight="1">
      <c r="A308" s="46" t="str">
        <f>Лист2!A263</f>
        <v xml:space="preserve">Межбюджетные трансферты общего характера бюджетам субъектов Российской Федерации и муниципальных образований </v>
      </c>
      <c r="B308" s="5" t="str">
        <f>Лист2!C263</f>
        <v>08</v>
      </c>
      <c r="C308" s="5" t="str">
        <f>Лист2!D263</f>
        <v>04</v>
      </c>
      <c r="D308" s="5" t="str">
        <f>Лист2!E263</f>
        <v>98 0 00 00000</v>
      </c>
      <c r="E308" s="5"/>
      <c r="F308" s="25">
        <f>Лист2!G263</f>
        <v>1908</v>
      </c>
      <c r="G308" s="25">
        <f>Лист2!H263</f>
        <v>30</v>
      </c>
      <c r="H308" s="25">
        <f>Лист2!I263</f>
        <v>30</v>
      </c>
    </row>
    <row r="309" spans="1:8" ht="36.75" customHeight="1">
      <c r="A309" s="46" t="str">
        <f>Лист2!A264</f>
        <v>Прочие межбюджетные трансферты общего характера</v>
      </c>
      <c r="B309" s="5" t="str">
        <f>Лист2!C264</f>
        <v>08</v>
      </c>
      <c r="C309" s="5" t="str">
        <f>Лист2!D264</f>
        <v>04</v>
      </c>
      <c r="D309" s="5" t="str">
        <f>Лист2!E264</f>
        <v>98 5 00 00000</v>
      </c>
      <c r="E309" s="5"/>
      <c r="F309" s="25">
        <f>Лист2!G264</f>
        <v>1908</v>
      </c>
      <c r="G309" s="25">
        <f>Лист2!H264</f>
        <v>30</v>
      </c>
      <c r="H309" s="25">
        <f>Лист2!I264</f>
        <v>30</v>
      </c>
    </row>
    <row r="310" spans="1:8" ht="109.5" customHeight="1">
      <c r="A310" s="46" t="str">
        <f>Лист2!A265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310" s="5" t="str">
        <f>Лист2!C265</f>
        <v>08</v>
      </c>
      <c r="C310" s="5" t="str">
        <f>Лист2!D265</f>
        <v>04</v>
      </c>
      <c r="D310" s="5" t="str">
        <f>Лист2!E265</f>
        <v>98 5 00 60510</v>
      </c>
      <c r="E310" s="5"/>
      <c r="F310" s="25">
        <f>Лист2!G265</f>
        <v>1908</v>
      </c>
      <c r="G310" s="25">
        <f>Лист2!H265</f>
        <v>30</v>
      </c>
      <c r="H310" s="25">
        <f>Лист2!I265</f>
        <v>30</v>
      </c>
    </row>
    <row r="311" spans="1:8" ht="21" customHeight="1">
      <c r="A311" s="46" t="str">
        <f>Лист2!A266</f>
        <v>Иные межбюджетные трансферты</v>
      </c>
      <c r="B311" s="5" t="str">
        <f>Лист2!C266</f>
        <v>08</v>
      </c>
      <c r="C311" s="5" t="str">
        <f>Лист2!D266</f>
        <v>04</v>
      </c>
      <c r="D311" s="5" t="str">
        <f>Лист2!E266</f>
        <v>98 5 00 60510</v>
      </c>
      <c r="E311" s="5">
        <f>Лист2!F266</f>
        <v>540</v>
      </c>
      <c r="F311" s="25">
        <f>Лист2!G266</f>
        <v>1908</v>
      </c>
      <c r="G311" s="25">
        <f>Лист2!H266</f>
        <v>30</v>
      </c>
      <c r="H311" s="25">
        <f>Лист2!I266</f>
        <v>30</v>
      </c>
    </row>
    <row r="312" spans="1:8">
      <c r="A312" s="42" t="s">
        <v>35</v>
      </c>
      <c r="B312" s="5">
        <v>10</v>
      </c>
      <c r="C312" s="5"/>
      <c r="D312" s="3"/>
      <c r="E312" s="5"/>
      <c r="F312" s="9">
        <f>F313+F332+F318</f>
        <v>24648.9</v>
      </c>
      <c r="G312" s="9">
        <f>G313+G332+G320</f>
        <v>19355.599999999999</v>
      </c>
      <c r="H312" s="9">
        <f>H313+H332+H320</f>
        <v>19355.599999999999</v>
      </c>
    </row>
    <row r="313" spans="1:8">
      <c r="A313" s="42" t="s">
        <v>10</v>
      </c>
      <c r="B313" s="5">
        <v>10</v>
      </c>
      <c r="C313" s="5" t="s">
        <v>13</v>
      </c>
      <c r="D313" s="3"/>
      <c r="E313" s="5"/>
      <c r="F313" s="9">
        <f>F316</f>
        <v>1030</v>
      </c>
      <c r="G313" s="9">
        <f>G316</f>
        <v>1030</v>
      </c>
      <c r="H313" s="9">
        <f>H316</f>
        <v>1030</v>
      </c>
    </row>
    <row r="314" spans="1:8" ht="22.5" customHeight="1">
      <c r="A314" s="42" t="str">
        <f>Лист2!A422</f>
        <v>Иные вопросы в отраслях социальной сферы</v>
      </c>
      <c r="B314" s="5">
        <f>Лист2!C422</f>
        <v>10</v>
      </c>
      <c r="C314" s="5" t="str">
        <f>Лист2!D422</f>
        <v>01</v>
      </c>
      <c r="D314" s="5" t="str">
        <f>Лист2!E422</f>
        <v>90 0 00 00000</v>
      </c>
      <c r="E314" s="5"/>
      <c r="F314" s="25">
        <f>Лист2!G422</f>
        <v>1030</v>
      </c>
      <c r="G314" s="25">
        <f>Лист2!H422</f>
        <v>1030</v>
      </c>
      <c r="H314" s="25">
        <f>Лист2!I422</f>
        <v>1030</v>
      </c>
    </row>
    <row r="315" spans="1:8" ht="22.5" customHeight="1">
      <c r="A315" s="42" t="str">
        <f>Лист2!A423</f>
        <v>Иные вопросы в сфере социальной политики</v>
      </c>
      <c r="B315" s="5">
        <f>Лист2!C423</f>
        <v>10</v>
      </c>
      <c r="C315" s="5" t="str">
        <f>Лист2!D423</f>
        <v>01</v>
      </c>
      <c r="D315" s="5" t="str">
        <f>Лист2!E423</f>
        <v>90 4 00 00000</v>
      </c>
      <c r="E315" s="5"/>
      <c r="F315" s="25">
        <f>Лист2!G423</f>
        <v>1030</v>
      </c>
      <c r="G315" s="25">
        <f>Лист2!H423</f>
        <v>1030</v>
      </c>
      <c r="H315" s="25">
        <f>Лист2!I423</f>
        <v>1030</v>
      </c>
    </row>
    <row r="316" spans="1:8">
      <c r="A316" s="44" t="s">
        <v>73</v>
      </c>
      <c r="B316" s="5">
        <v>10</v>
      </c>
      <c r="C316" s="5" t="s">
        <v>13</v>
      </c>
      <c r="D316" s="7" t="s">
        <v>122</v>
      </c>
      <c r="E316" s="3"/>
      <c r="F316" s="9">
        <f>F317</f>
        <v>1030</v>
      </c>
      <c r="G316" s="9">
        <f t="shared" ref="G316:H316" si="39">G317</f>
        <v>1030</v>
      </c>
      <c r="H316" s="9">
        <f t="shared" si="39"/>
        <v>1030</v>
      </c>
    </row>
    <row r="317" spans="1:8" ht="31.5">
      <c r="A317" s="42" t="s">
        <v>54</v>
      </c>
      <c r="B317" s="5">
        <v>10</v>
      </c>
      <c r="C317" s="5" t="s">
        <v>13</v>
      </c>
      <c r="D317" s="7" t="s">
        <v>122</v>
      </c>
      <c r="E317" s="3">
        <v>300</v>
      </c>
      <c r="F317" s="9">
        <f>Лист2!G425</f>
        <v>1030</v>
      </c>
      <c r="G317" s="9">
        <f>Лист2!H425</f>
        <v>1030</v>
      </c>
      <c r="H317" s="9">
        <f>Лист2!I425</f>
        <v>1030</v>
      </c>
    </row>
    <row r="318" spans="1:8" ht="24.75" customHeight="1">
      <c r="A318" s="42" t="str">
        <f>Лист2!A183</f>
        <v>Социальное обеспечение населения</v>
      </c>
      <c r="B318" s="5">
        <f>Лист2!C183</f>
        <v>10</v>
      </c>
      <c r="C318" s="5" t="str">
        <f>Лист2!D183</f>
        <v>03</v>
      </c>
      <c r="D318" s="5"/>
      <c r="E318" s="5"/>
      <c r="F318" s="25">
        <f>F319+F325+F328</f>
        <v>6000.9</v>
      </c>
      <c r="G318" s="25">
        <f>G319+G325+G328</f>
        <v>782.6</v>
      </c>
      <c r="H318" s="25">
        <f>H319+H325+H328</f>
        <v>782.6</v>
      </c>
    </row>
    <row r="319" spans="1:8" ht="58.5" customHeight="1">
      <c r="A319" s="42" t="str">
        <f>Лист2!A184</f>
        <v>Государственная программа Алтайского края "Обеспечение доступным и комфортным жильем населения Алтайского края"</v>
      </c>
      <c r="B319" s="5">
        <f>Лист2!C184</f>
        <v>10</v>
      </c>
      <c r="C319" s="5" t="str">
        <f>Лист2!D184</f>
        <v>03</v>
      </c>
      <c r="D319" s="5" t="str">
        <f>Лист2!E184</f>
        <v>14 0 00 00000</v>
      </c>
      <c r="E319" s="5"/>
      <c r="F319" s="25">
        <f>Лист2!G184</f>
        <v>950.3</v>
      </c>
      <c r="G319" s="25">
        <f>Лист2!H184</f>
        <v>782.6</v>
      </c>
      <c r="H319" s="25">
        <f>Лист2!I184</f>
        <v>782.6</v>
      </c>
    </row>
    <row r="320" spans="1:8" ht="74.25" customHeight="1">
      <c r="A320" s="42" t="str">
        <f>Лист2!A185</f>
        <v>Подпрограмма «Обеспечение жиль-ем молодых семей в Алтайском крае» государственной программы Алтайского края «Обеспечение до-ступным и комфортным жильем населения Алтайского края»</v>
      </c>
      <c r="B320" s="5">
        <f>Лист2!C185</f>
        <v>10</v>
      </c>
      <c r="C320" s="5" t="str">
        <f>Лист2!D185</f>
        <v>03</v>
      </c>
      <c r="D320" s="5" t="str">
        <f>Лист2!E185</f>
        <v>14 1 00 00000</v>
      </c>
      <c r="E320" s="5"/>
      <c r="F320" s="25">
        <f>Лист2!G185</f>
        <v>950.3</v>
      </c>
      <c r="G320" s="25">
        <f>Лист2!H185</f>
        <v>782.6</v>
      </c>
      <c r="H320" s="25">
        <f>Лист2!I185</f>
        <v>782.6</v>
      </c>
    </row>
    <row r="321" spans="1:8" ht="41.25" customHeight="1">
      <c r="A321" s="42" t="str">
        <f>Лист2!A186</f>
        <v>МП "Обеспечение жильем молодых семей в Волчихинском районе" на 2020-2024 годы</v>
      </c>
      <c r="B321" s="5">
        <f>Лист2!C186</f>
        <v>10</v>
      </c>
      <c r="C321" s="5" t="str">
        <f>Лист2!D186</f>
        <v>03</v>
      </c>
      <c r="D321" s="5" t="str">
        <f>Лист2!E186</f>
        <v>14 1 00 L4970</v>
      </c>
      <c r="E321" s="5"/>
      <c r="F321" s="25">
        <f>Лист2!G186</f>
        <v>261</v>
      </c>
      <c r="G321" s="25">
        <f>Лист2!H186</f>
        <v>261</v>
      </c>
      <c r="H321" s="25">
        <f>Лист2!I186</f>
        <v>261</v>
      </c>
    </row>
    <row r="322" spans="1:8" ht="33" customHeight="1">
      <c r="A322" s="42" t="str">
        <f>Лист2!A187</f>
        <v>Социальное обеспечение и иные выплаты населению</v>
      </c>
      <c r="B322" s="5">
        <f>Лист2!C187</f>
        <v>10</v>
      </c>
      <c r="C322" s="5" t="str">
        <f>Лист2!D187</f>
        <v>03</v>
      </c>
      <c r="D322" s="5" t="str">
        <f>Лист2!E187</f>
        <v>14 1 00 L4970</v>
      </c>
      <c r="E322" s="5">
        <f>Лист2!F187</f>
        <v>300</v>
      </c>
      <c r="F322" s="25">
        <f>Лист2!G187</f>
        <v>261</v>
      </c>
      <c r="G322" s="25">
        <f>Лист2!H187</f>
        <v>261</v>
      </c>
      <c r="H322" s="25">
        <f>Лист2!I187</f>
        <v>261</v>
      </c>
    </row>
    <row r="323" spans="1:8" ht="33" customHeight="1">
      <c r="A323" s="42" t="str">
        <f>Лист2!A188</f>
        <v>Субсидии на реализацию мероприятий по обеспечению жильем молодых семей</v>
      </c>
      <c r="B323" s="5">
        <f>Лист2!C188</f>
        <v>10</v>
      </c>
      <c r="C323" s="5" t="str">
        <f>Лист2!D188</f>
        <v>03</v>
      </c>
      <c r="D323" s="5" t="str">
        <f>Лист2!E188</f>
        <v>14 1 00 L4970</v>
      </c>
      <c r="E323" s="5"/>
      <c r="F323" s="25">
        <f>Лист2!G188</f>
        <v>689.3</v>
      </c>
      <c r="G323" s="25">
        <f>Лист2!H188</f>
        <v>521.6</v>
      </c>
      <c r="H323" s="25">
        <f>Лист2!I188</f>
        <v>521.6</v>
      </c>
    </row>
    <row r="324" spans="1:8" ht="33" customHeight="1">
      <c r="A324" s="42" t="str">
        <f>Лист2!A189</f>
        <v>Социальное обеспечение и иные выплаты населению</v>
      </c>
      <c r="B324" s="5">
        <f>Лист2!C189</f>
        <v>10</v>
      </c>
      <c r="C324" s="5" t="str">
        <f>Лист2!D189</f>
        <v>03</v>
      </c>
      <c r="D324" s="5" t="str">
        <f>Лист2!E189</f>
        <v>14 1 00 L4970</v>
      </c>
      <c r="E324" s="5">
        <f>Лист2!F189</f>
        <v>300</v>
      </c>
      <c r="F324" s="25">
        <f>Лист2!G189</f>
        <v>689.3</v>
      </c>
      <c r="G324" s="25">
        <f>Лист2!H189</f>
        <v>521.6</v>
      </c>
      <c r="H324" s="25">
        <f>Лист2!I189</f>
        <v>521.6</v>
      </c>
    </row>
    <row r="325" spans="1:8" ht="52.5" customHeight="1">
      <c r="A325" s="42" t="str">
        <f>Лист2!A427</f>
        <v>Государственная программа Алтайского края «Комплексное развитие сельских территорий Алтайского края»</v>
      </c>
      <c r="B325" s="5">
        <f>Лист2!C427</f>
        <v>10</v>
      </c>
      <c r="C325" s="5" t="str">
        <f>Лист2!D427</f>
        <v>03</v>
      </c>
      <c r="D325" s="5" t="str">
        <f>Лист2!E427</f>
        <v>52 0 00 00000</v>
      </c>
      <c r="E325" s="5"/>
      <c r="F325" s="25">
        <f>Лист2!G427</f>
        <v>1376.6</v>
      </c>
      <c r="G325" s="25">
        <f>Лист2!H427</f>
        <v>0</v>
      </c>
      <c r="H325" s="25">
        <f>Лист2!I427</f>
        <v>0</v>
      </c>
    </row>
    <row r="326" spans="1:8" ht="57" customHeight="1">
      <c r="A326" s="42" t="str">
        <f>Лист2!A428</f>
        <v>Расходы на обеспечение комплексного развития сельских территорий (улучшение жилищных условий на сельских территориях)</v>
      </c>
      <c r="B326" s="5">
        <f>Лист2!C428</f>
        <v>10</v>
      </c>
      <c r="C326" s="5" t="str">
        <f>Лист2!D428</f>
        <v>03</v>
      </c>
      <c r="D326" s="5" t="str">
        <f>Лист2!E428</f>
        <v>52 0 00 S0630</v>
      </c>
      <c r="E326" s="5"/>
      <c r="F326" s="25">
        <f>Лист2!G428</f>
        <v>1376.6</v>
      </c>
      <c r="G326" s="25">
        <f>Лист2!H428</f>
        <v>0</v>
      </c>
      <c r="H326" s="25">
        <f>Лист2!I428</f>
        <v>0</v>
      </c>
    </row>
    <row r="327" spans="1:8" ht="33" customHeight="1">
      <c r="A327" s="42" t="str">
        <f>Лист2!A429</f>
        <v>Социальное обеспечение и иные выплаты населению</v>
      </c>
      <c r="B327" s="5">
        <f>Лист2!C429</f>
        <v>10</v>
      </c>
      <c r="C327" s="5" t="str">
        <f>Лист2!D429</f>
        <v>03</v>
      </c>
      <c r="D327" s="5" t="str">
        <f>Лист2!E429</f>
        <v>52 0 00 S0630</v>
      </c>
      <c r="E327" s="5">
        <f>Лист2!F429</f>
        <v>300</v>
      </c>
      <c r="F327" s="25">
        <f>Лист2!G429</f>
        <v>1376.6</v>
      </c>
      <c r="G327" s="25">
        <f>Лист2!H429</f>
        <v>0</v>
      </c>
      <c r="H327" s="25">
        <f>Лист2!I429</f>
        <v>0</v>
      </c>
    </row>
    <row r="328" spans="1:8" ht="21" customHeight="1">
      <c r="A328" s="42" t="str">
        <f>Лист2!A430</f>
        <v>Иные вопросы в отраслях социальной сферы</v>
      </c>
      <c r="B328" s="5">
        <f>Лист2!C430</f>
        <v>10</v>
      </c>
      <c r="C328" s="5" t="str">
        <f>Лист2!D430</f>
        <v>03</v>
      </c>
      <c r="D328" s="5" t="str">
        <f>Лист2!E430</f>
        <v>90 0 00 00000</v>
      </c>
      <c r="E328" s="5"/>
      <c r="F328" s="25">
        <f>Лист2!G430</f>
        <v>3674</v>
      </c>
      <c r="G328" s="25">
        <f>Лист2!H430</f>
        <v>0</v>
      </c>
      <c r="H328" s="25">
        <f>Лист2!I430</f>
        <v>0</v>
      </c>
    </row>
    <row r="329" spans="1:8" ht="26.25" customHeight="1">
      <c r="A329" s="42" t="str">
        <f>Лист2!A431</f>
        <v>Иные расходы в отраслях социальной сферы</v>
      </c>
      <c r="B329" s="5">
        <f>Лист2!C431</f>
        <v>10</v>
      </c>
      <c r="C329" s="5" t="str">
        <f>Лист2!D431</f>
        <v>03</v>
      </c>
      <c r="D329" s="5" t="str">
        <f>Лист2!E431</f>
        <v>90 9 00 00000</v>
      </c>
      <c r="E329" s="5"/>
      <c r="F329" s="25">
        <f>Лист2!G431</f>
        <v>3674</v>
      </c>
      <c r="G329" s="25">
        <f>Лист2!H431</f>
        <v>0</v>
      </c>
      <c r="H329" s="25">
        <f>Лист2!I431</f>
        <v>0</v>
      </c>
    </row>
    <row r="330" spans="1:8" ht="66" customHeight="1">
      <c r="A330" s="42" t="str">
        <f>Лист2!A432</f>
        <v>Расходы, осуществляемые в целях соблюдения предельных (максимальных) индексов изменения размера вносимой гражданами платы за коммунальные услуги</v>
      </c>
      <c r="B330" s="5" t="str">
        <f>Лист2!C432</f>
        <v>10</v>
      </c>
      <c r="C330" s="5" t="str">
        <f>Лист2!D432</f>
        <v>03</v>
      </c>
      <c r="D330" s="5" t="str">
        <f>Лист2!E432</f>
        <v>90 9 00 S1210</v>
      </c>
      <c r="E330" s="5"/>
      <c r="F330" s="25">
        <f>Лист2!G432</f>
        <v>3674</v>
      </c>
      <c r="G330" s="25">
        <f>Лист2!H432</f>
        <v>0</v>
      </c>
      <c r="H330" s="25">
        <f>Лист2!I432</f>
        <v>0</v>
      </c>
    </row>
    <row r="331" spans="1:8" ht="33" customHeight="1">
      <c r="A331" s="42" t="str">
        <f>Лист2!A433</f>
        <v>Социальное обеспечение и иные выплаты населению</v>
      </c>
      <c r="B331" s="5" t="str">
        <f>Лист2!C433</f>
        <v>10</v>
      </c>
      <c r="C331" s="5" t="str">
        <f>Лист2!D433</f>
        <v>03</v>
      </c>
      <c r="D331" s="5" t="str">
        <f>Лист2!E433</f>
        <v>90 9 00 S1210</v>
      </c>
      <c r="E331" s="5">
        <f>Лист2!F433</f>
        <v>300</v>
      </c>
      <c r="F331" s="25">
        <f>Лист2!G433</f>
        <v>3674</v>
      </c>
      <c r="G331" s="25">
        <f>Лист2!H433</f>
        <v>0</v>
      </c>
      <c r="H331" s="25">
        <f>Лист2!I433</f>
        <v>0</v>
      </c>
    </row>
    <row r="332" spans="1:8">
      <c r="A332" s="42" t="s">
        <v>11</v>
      </c>
      <c r="B332" s="5">
        <v>10</v>
      </c>
      <c r="C332" s="5" t="s">
        <v>16</v>
      </c>
      <c r="D332" s="5"/>
      <c r="E332" s="5"/>
      <c r="F332" s="9">
        <f>F337+F339+F335</f>
        <v>17618</v>
      </c>
      <c r="G332" s="9">
        <f t="shared" ref="G332:H332" si="40">G337+G339</f>
        <v>17543</v>
      </c>
      <c r="H332" s="9">
        <f t="shared" si="40"/>
        <v>17543</v>
      </c>
    </row>
    <row r="333" spans="1:8" ht="25.5" customHeight="1">
      <c r="A333" s="42" t="str">
        <f>Лист2!A191</f>
        <v>Иные вопросы в отраслях социальной сферы</v>
      </c>
      <c r="B333" s="5">
        <f>Лист2!C191</f>
        <v>10</v>
      </c>
      <c r="C333" s="5" t="str">
        <f>Лист2!D191</f>
        <v>04</v>
      </c>
      <c r="D333" s="5" t="str">
        <f>Лист2!E191</f>
        <v>90 0 00 00000</v>
      </c>
      <c r="E333" s="5"/>
      <c r="F333" s="25">
        <f>Лист2!G191</f>
        <v>17618</v>
      </c>
      <c r="G333" s="25">
        <f>Лист2!H191</f>
        <v>17543</v>
      </c>
      <c r="H333" s="25">
        <f>Лист2!I191</f>
        <v>17543</v>
      </c>
    </row>
    <row r="334" spans="1:8" ht="24.75" customHeight="1">
      <c r="A334" s="42" t="str">
        <f>Лист2!A192</f>
        <v>Иные вопросы в сфере социальной политики</v>
      </c>
      <c r="B334" s="5">
        <f>Лист2!C192</f>
        <v>10</v>
      </c>
      <c r="C334" s="5" t="str">
        <f>Лист2!D192</f>
        <v>04</v>
      </c>
      <c r="D334" s="5" t="str">
        <f>Лист2!E192</f>
        <v>90 4 00 00000</v>
      </c>
      <c r="E334" s="5"/>
      <c r="F334" s="25">
        <f>Лист2!G192</f>
        <v>17618</v>
      </c>
      <c r="G334" s="25">
        <f>Лист2!H192</f>
        <v>17543</v>
      </c>
      <c r="H334" s="25">
        <f>Лист2!I192</f>
        <v>17543</v>
      </c>
    </row>
    <row r="335" spans="1:8" ht="128.25" customHeight="1">
      <c r="A335" s="42" t="str">
        <f>Лист2!A193</f>
        <v>Единовременное пособие педагогическим работникам из числа выпускников образовательных учреждений высшего (среднего) профессионального образования,впервые приступившим к работе по специальности в муниципальных общеобразовательных учреждениях Волчихинского района Алтайского края</v>
      </c>
      <c r="B335" s="5">
        <f>Лист2!C193</f>
        <v>10</v>
      </c>
      <c r="C335" s="5" t="str">
        <f>Лист2!D193</f>
        <v>04</v>
      </c>
      <c r="D335" s="5" t="str">
        <f>Лист2!E193</f>
        <v>90 4 00 60010</v>
      </c>
      <c r="E335" s="5"/>
      <c r="F335" s="25">
        <f>Лист2!G193</f>
        <v>75</v>
      </c>
      <c r="G335" s="25">
        <f>Лист2!H193</f>
        <v>0</v>
      </c>
      <c r="H335" s="25">
        <f>Лист2!I193</f>
        <v>0</v>
      </c>
    </row>
    <row r="336" spans="1:8" ht="24.75" customHeight="1">
      <c r="A336" s="42" t="str">
        <f>Лист2!A194</f>
        <v>Социальное обеспечение и иные выплаты населению</v>
      </c>
      <c r="B336" s="5">
        <f>Лист2!C194</f>
        <v>10</v>
      </c>
      <c r="C336" s="5" t="str">
        <f>Лист2!D194</f>
        <v>04</v>
      </c>
      <c r="D336" s="5" t="str">
        <f>Лист2!E194</f>
        <v>90 4 00 60010</v>
      </c>
      <c r="E336" s="5"/>
      <c r="F336" s="25">
        <f>Лист2!G194</f>
        <v>75</v>
      </c>
      <c r="G336" s="25">
        <f>Лист2!H194</f>
        <v>0</v>
      </c>
      <c r="H336" s="25">
        <f>Лист2!I194</f>
        <v>0</v>
      </c>
    </row>
    <row r="337" spans="1:8" ht="78.75" customHeight="1">
      <c r="A337" s="44" t="s">
        <v>71</v>
      </c>
      <c r="B337" s="5">
        <v>10</v>
      </c>
      <c r="C337" s="5" t="s">
        <v>16</v>
      </c>
      <c r="D337" s="7" t="s">
        <v>112</v>
      </c>
      <c r="E337" s="5"/>
      <c r="F337" s="9">
        <f>F338</f>
        <v>1259</v>
      </c>
      <c r="G337" s="9">
        <f t="shared" ref="G337:H337" si="41">G338</f>
        <v>1259</v>
      </c>
      <c r="H337" s="9">
        <f t="shared" si="41"/>
        <v>1259</v>
      </c>
    </row>
    <row r="338" spans="1:8" ht="31.5">
      <c r="A338" s="42" t="s">
        <v>54</v>
      </c>
      <c r="B338" s="5">
        <v>10</v>
      </c>
      <c r="C338" s="5" t="s">
        <v>16</v>
      </c>
      <c r="D338" s="7" t="s">
        <v>112</v>
      </c>
      <c r="E338" s="3">
        <v>300</v>
      </c>
      <c r="F338" s="9">
        <f>Лист2!G196</f>
        <v>1259</v>
      </c>
      <c r="G338" s="9">
        <f>Лист2!H196</f>
        <v>1259</v>
      </c>
      <c r="H338" s="9">
        <f>Лист2!I196</f>
        <v>1259</v>
      </c>
    </row>
    <row r="339" spans="1:8" ht="48.75" customHeight="1">
      <c r="A339" s="50" t="s">
        <v>74</v>
      </c>
      <c r="B339" s="12" t="s">
        <v>51</v>
      </c>
      <c r="C339" s="12" t="s">
        <v>16</v>
      </c>
      <c r="D339" s="20" t="s">
        <v>123</v>
      </c>
      <c r="E339" s="12"/>
      <c r="F339" s="9">
        <f>Лист2!G197</f>
        <v>16284</v>
      </c>
      <c r="G339" s="9">
        <f>Лист2!H197</f>
        <v>16284</v>
      </c>
      <c r="H339" s="9">
        <f>Лист2!I197</f>
        <v>16284</v>
      </c>
    </row>
    <row r="340" spans="1:8" ht="31.5">
      <c r="A340" s="42" t="s">
        <v>54</v>
      </c>
      <c r="B340" s="12" t="s">
        <v>51</v>
      </c>
      <c r="C340" s="12" t="s">
        <v>16</v>
      </c>
      <c r="D340" s="20" t="s">
        <v>123</v>
      </c>
      <c r="E340" s="12">
        <v>300</v>
      </c>
      <c r="F340" s="9">
        <f>Лист2!G198</f>
        <v>16284</v>
      </c>
      <c r="G340" s="9">
        <f>Лист2!H198</f>
        <v>16284</v>
      </c>
      <c r="H340" s="9">
        <f>Лист2!I198</f>
        <v>16284</v>
      </c>
    </row>
    <row r="341" spans="1:8">
      <c r="A341" s="42" t="s">
        <v>9</v>
      </c>
      <c r="B341" s="5">
        <v>11</v>
      </c>
      <c r="C341" s="5"/>
      <c r="D341" s="5"/>
      <c r="E341" s="5"/>
      <c r="F341" s="9">
        <f>F342+F348</f>
        <v>4505.8999999999996</v>
      </c>
      <c r="G341" s="9">
        <f t="shared" ref="G341:H341" si="42">G348</f>
        <v>2917.9</v>
      </c>
      <c r="H341" s="9">
        <f t="shared" si="42"/>
        <v>2917.9</v>
      </c>
    </row>
    <row r="342" spans="1:8" ht="18" customHeight="1">
      <c r="A342" s="42" t="str">
        <f>Лист2!A23</f>
        <v>Массовый спорт</v>
      </c>
      <c r="B342" s="5">
        <f>Лист2!C23</f>
        <v>11</v>
      </c>
      <c r="C342" s="5" t="str">
        <f>Лист2!D23</f>
        <v>02</v>
      </c>
      <c r="D342" s="5"/>
      <c r="E342" s="5"/>
      <c r="F342" s="61">
        <f>Лист2!G23</f>
        <v>360</v>
      </c>
      <c r="G342" s="61">
        <f>Лист2!H23</f>
        <v>0</v>
      </c>
      <c r="H342" s="61">
        <f>Лист2!I23</f>
        <v>0</v>
      </c>
    </row>
    <row r="343" spans="1:8" ht="52.5" customHeight="1">
      <c r="A343" s="42" t="str">
        <f>Лист2!A24</f>
        <v>Муниципальная программа "Развитие физической культуры и спорта в Волчихинском районе" на 2021-2024 годы</v>
      </c>
      <c r="B343" s="5">
        <f>Лист2!C24</f>
        <v>11</v>
      </c>
      <c r="C343" s="5" t="str">
        <f>Лист2!D24</f>
        <v>02</v>
      </c>
      <c r="D343" s="5" t="str">
        <f>Лист2!E24</f>
        <v>70 0 00 00000</v>
      </c>
      <c r="E343" s="5"/>
      <c r="F343" s="61">
        <f>Лист2!G24</f>
        <v>360</v>
      </c>
      <c r="G343" s="61">
        <f>Лист2!H24</f>
        <v>0</v>
      </c>
      <c r="H343" s="61">
        <f>Лист2!I24</f>
        <v>0</v>
      </c>
    </row>
    <row r="344" spans="1:8" ht="36" customHeight="1">
      <c r="A344" s="42" t="str">
        <f>Лист2!A25</f>
        <v>Расходы на реализацию мероприятий муниципальных программ</v>
      </c>
      <c r="B344" s="5">
        <f>Лист2!C25</f>
        <v>11</v>
      </c>
      <c r="C344" s="5" t="str">
        <f>Лист2!D25</f>
        <v>02</v>
      </c>
      <c r="D344" s="5" t="str">
        <f>Лист2!E25</f>
        <v>70 0 00 60990</v>
      </c>
      <c r="E344" s="5"/>
      <c r="F344" s="61">
        <f>Лист2!G25</f>
        <v>360</v>
      </c>
      <c r="G344" s="61">
        <f>Лист2!H25</f>
        <v>0</v>
      </c>
      <c r="H344" s="61">
        <f>Лист2!I25</f>
        <v>0</v>
      </c>
    </row>
    <row r="345" spans="1:8" ht="87" customHeight="1">
      <c r="A345" s="42" t="str">
        <f>Лист2!A26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45" s="5">
        <f>Лист2!C26</f>
        <v>11</v>
      </c>
      <c r="C345" s="5" t="str">
        <f>Лист2!D26</f>
        <v>02</v>
      </c>
      <c r="D345" s="5" t="str">
        <f>Лист2!E26</f>
        <v>70 0 00 60990</v>
      </c>
      <c r="E345" s="5">
        <f>Лист2!F26</f>
        <v>100</v>
      </c>
      <c r="F345" s="61">
        <f>Лист2!G26</f>
        <v>2</v>
      </c>
      <c r="G345" s="61">
        <f>Лист2!H26</f>
        <v>0</v>
      </c>
      <c r="H345" s="61">
        <f>Лист2!I26</f>
        <v>0</v>
      </c>
    </row>
    <row r="346" spans="1:8" ht="40.5" customHeight="1">
      <c r="A346" s="42" t="str">
        <f>Лист2!A27</f>
        <v>Закупка товаров, работ и услуг для обеспечения государственных (муниципальных) нужд</v>
      </c>
      <c r="B346" s="5">
        <f>Лист2!C27</f>
        <v>11</v>
      </c>
      <c r="C346" s="5" t="str">
        <f>Лист2!D27</f>
        <v>02</v>
      </c>
      <c r="D346" s="5" t="str">
        <f>Лист2!E27</f>
        <v>70 0 00 60990</v>
      </c>
      <c r="E346" s="5">
        <f>Лист2!F27</f>
        <v>200</v>
      </c>
      <c r="F346" s="61">
        <f>Лист2!G27</f>
        <v>333</v>
      </c>
      <c r="G346" s="61">
        <f>Лист2!H27</f>
        <v>0</v>
      </c>
      <c r="H346" s="61">
        <f>Лист2!I27</f>
        <v>0</v>
      </c>
    </row>
    <row r="347" spans="1:8" ht="40.5" customHeight="1">
      <c r="A347" s="42" t="str">
        <f>Лист2!A28</f>
        <v>Социальное обеспечение и иные выплаты населению</v>
      </c>
      <c r="B347" s="5">
        <f>Лист2!C28</f>
        <v>11</v>
      </c>
      <c r="C347" s="5" t="str">
        <f>Лист2!D28</f>
        <v>02</v>
      </c>
      <c r="D347" s="5" t="str">
        <f>Лист2!E28</f>
        <v>70 0 00 60990</v>
      </c>
      <c r="E347" s="5">
        <f>Лист2!F28</f>
        <v>200</v>
      </c>
      <c r="F347" s="61">
        <f>Лист2!G28</f>
        <v>25</v>
      </c>
      <c r="G347" s="61">
        <f>Лист2!H28</f>
        <v>0</v>
      </c>
      <c r="H347" s="61">
        <f>Лист2!I28</f>
        <v>0</v>
      </c>
    </row>
    <row r="348" spans="1:8" ht="33.75" customHeight="1">
      <c r="A348" s="42" t="s">
        <v>26</v>
      </c>
      <c r="B348" s="3">
        <v>11</v>
      </c>
      <c r="C348" s="5" t="s">
        <v>19</v>
      </c>
      <c r="D348" s="7"/>
      <c r="E348" s="5"/>
      <c r="F348" s="9">
        <f>F349+F354+F360</f>
        <v>4145.8999999999996</v>
      </c>
      <c r="G348" s="9">
        <f t="shared" ref="G348:H348" si="43">G349+G354</f>
        <v>2917.9</v>
      </c>
      <c r="H348" s="9">
        <f t="shared" si="43"/>
        <v>2917.9</v>
      </c>
    </row>
    <row r="349" spans="1:8" ht="58.5" customHeight="1">
      <c r="A349" s="42" t="str">
        <f>Лист2!A30</f>
        <v>Руководство и управление в сфере установленных функций органов государственной власти субъектов Российской Федерации</v>
      </c>
      <c r="B349" s="3">
        <f>Лист2!C30</f>
        <v>11</v>
      </c>
      <c r="C349" s="3" t="str">
        <f>Лист2!D30</f>
        <v>05</v>
      </c>
      <c r="D349" s="3" t="str">
        <f>Лист2!E30</f>
        <v>01 0 00 00000</v>
      </c>
      <c r="E349" s="3"/>
      <c r="F349" s="9">
        <f>Лист2!G30</f>
        <v>914.2</v>
      </c>
      <c r="G349" s="9">
        <f>Лист2!H30</f>
        <v>761</v>
      </c>
      <c r="H349" s="9">
        <f>Лист2!I30</f>
        <v>761</v>
      </c>
    </row>
    <row r="350" spans="1:8" ht="31.5">
      <c r="A350" s="44" t="s">
        <v>58</v>
      </c>
      <c r="B350" s="5">
        <v>11</v>
      </c>
      <c r="C350" s="5" t="s">
        <v>19</v>
      </c>
      <c r="D350" s="7" t="s">
        <v>101</v>
      </c>
      <c r="E350" s="3"/>
      <c r="F350" s="9">
        <f>F351</f>
        <v>914.2</v>
      </c>
      <c r="G350" s="9">
        <f t="shared" ref="G350:H350" si="44">G351</f>
        <v>761</v>
      </c>
      <c r="H350" s="9">
        <f t="shared" si="44"/>
        <v>761</v>
      </c>
    </row>
    <row r="351" spans="1:8" ht="31.5">
      <c r="A351" s="44" t="s">
        <v>59</v>
      </c>
      <c r="B351" s="5">
        <v>11</v>
      </c>
      <c r="C351" s="5" t="s">
        <v>19</v>
      </c>
      <c r="D351" s="7" t="s">
        <v>102</v>
      </c>
      <c r="E351" s="5"/>
      <c r="F351" s="9">
        <f>F352+F353</f>
        <v>914.2</v>
      </c>
      <c r="G351" s="9">
        <f t="shared" ref="G351:H351" si="45">G352+G353</f>
        <v>761</v>
      </c>
      <c r="H351" s="9">
        <f t="shared" si="45"/>
        <v>761</v>
      </c>
    </row>
    <row r="352" spans="1:8" ht="81.75" customHeight="1">
      <c r="A352" s="45" t="s">
        <v>68</v>
      </c>
      <c r="B352" s="5">
        <v>11</v>
      </c>
      <c r="C352" s="5" t="s">
        <v>19</v>
      </c>
      <c r="D352" s="7" t="s">
        <v>102</v>
      </c>
      <c r="E352" s="5">
        <v>100</v>
      </c>
      <c r="F352" s="9">
        <f>Лист2!G33</f>
        <v>914.2</v>
      </c>
      <c r="G352" s="9">
        <f>Лист2!H33</f>
        <v>761</v>
      </c>
      <c r="H352" s="9">
        <f>Лист2!I33</f>
        <v>761</v>
      </c>
    </row>
    <row r="353" spans="1:8" ht="33.75" customHeight="1">
      <c r="A353" s="45" t="s">
        <v>100</v>
      </c>
      <c r="B353" s="5">
        <v>11</v>
      </c>
      <c r="C353" s="5" t="s">
        <v>19</v>
      </c>
      <c r="D353" s="7" t="s">
        <v>102</v>
      </c>
      <c r="E353" s="5">
        <v>200</v>
      </c>
      <c r="F353" s="9">
        <v>0</v>
      </c>
      <c r="G353" s="9">
        <v>0</v>
      </c>
      <c r="H353" s="9">
        <v>0</v>
      </c>
    </row>
    <row r="354" spans="1:8" ht="36.75" customHeight="1">
      <c r="A354" s="45" t="str">
        <f>Лист2!A35</f>
        <v>Расходы на обеспечение деятельности (оказание услуг) подведомственных учреждений</v>
      </c>
      <c r="B354" s="5">
        <f>Лист2!C35</f>
        <v>11</v>
      </c>
      <c r="C354" s="5" t="str">
        <f>Лист2!D35</f>
        <v>05</v>
      </c>
      <c r="D354" s="5" t="str">
        <f>Лист2!E35</f>
        <v>02 0 00 00000</v>
      </c>
      <c r="E354" s="5"/>
      <c r="F354" s="25">
        <f>Лист2!G35</f>
        <v>3056.3</v>
      </c>
      <c r="G354" s="25">
        <f>Лист2!H35</f>
        <v>2156.9</v>
      </c>
      <c r="H354" s="25">
        <f>Лист2!I35</f>
        <v>2156.9</v>
      </c>
    </row>
    <row r="355" spans="1:8" ht="35.25" customHeight="1">
      <c r="A355" s="45" t="str">
        <f>Лист2!A36</f>
        <v>Расходы на обеспечение деятельности (оказание услуг) иных подведомственных учреждений</v>
      </c>
      <c r="B355" s="5">
        <f>Лист2!C36</f>
        <v>11</v>
      </c>
      <c r="C355" s="5" t="str">
        <f>Лист2!D36</f>
        <v>05</v>
      </c>
      <c r="D355" s="5" t="str">
        <f>Лист2!E36</f>
        <v>02 5 00 00000</v>
      </c>
      <c r="E355" s="5"/>
      <c r="F355" s="25">
        <f>Лист2!G36</f>
        <v>3056.3</v>
      </c>
      <c r="G355" s="25">
        <f>Лист2!H36</f>
        <v>2156.9</v>
      </c>
      <c r="H355" s="25">
        <f>Лист2!I36</f>
        <v>2156.9</v>
      </c>
    </row>
    <row r="356" spans="1:8" ht="33.75" customHeight="1">
      <c r="A356" s="45" t="str">
        <f>Лист2!A37</f>
        <v>Учреждения по обеспечению хозяйственного обслуживания</v>
      </c>
      <c r="B356" s="5">
        <f>Лист2!C37</f>
        <v>11</v>
      </c>
      <c r="C356" s="5" t="str">
        <f>Лист2!D37</f>
        <v>05</v>
      </c>
      <c r="D356" s="5" t="str">
        <f>Лист2!E37</f>
        <v>02 5 00 10810</v>
      </c>
      <c r="E356" s="5"/>
      <c r="F356" s="25">
        <f>Лист2!G37</f>
        <v>3056.3</v>
      </c>
      <c r="G356" s="25">
        <f>Лист2!H37</f>
        <v>2156.9</v>
      </c>
      <c r="H356" s="25">
        <f>Лист2!I37</f>
        <v>2156.9</v>
      </c>
    </row>
    <row r="357" spans="1:8" ht="103.5" customHeight="1">
      <c r="A357" s="45" t="str">
        <f>Лист2!A38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57" s="5">
        <f>Лист2!C38</f>
        <v>11</v>
      </c>
      <c r="C357" s="5" t="str">
        <f>Лист2!D38</f>
        <v>05</v>
      </c>
      <c r="D357" s="5" t="str">
        <f>Лист2!E38</f>
        <v>02 5 00 10810</v>
      </c>
      <c r="E357" s="5">
        <f>Лист2!F38</f>
        <v>100</v>
      </c>
      <c r="F357" s="25">
        <f>Лист2!G38</f>
        <v>1559</v>
      </c>
      <c r="G357" s="25">
        <f>Лист2!H38</f>
        <v>1310</v>
      </c>
      <c r="H357" s="25">
        <f>Лист2!I38</f>
        <v>1310</v>
      </c>
    </row>
    <row r="358" spans="1:8" ht="33.75" customHeight="1">
      <c r="A358" s="45" t="str">
        <f>Лист2!A39</f>
        <v>Закупка товаров, работ и услуг для обеспечения государственных (муниципальных) нужд</v>
      </c>
      <c r="B358" s="5">
        <f>Лист2!C39</f>
        <v>11</v>
      </c>
      <c r="C358" s="5" t="str">
        <f>Лист2!D39</f>
        <v>05</v>
      </c>
      <c r="D358" s="5" t="str">
        <f>Лист2!E39</f>
        <v>02 5 00 10810</v>
      </c>
      <c r="E358" s="5">
        <f>Лист2!F39</f>
        <v>200</v>
      </c>
      <c r="F358" s="25">
        <f>Лист2!G39</f>
        <v>1385.3</v>
      </c>
      <c r="G358" s="25">
        <f>Лист2!H39</f>
        <v>734.9</v>
      </c>
      <c r="H358" s="25">
        <f>Лист2!I39</f>
        <v>734.9</v>
      </c>
    </row>
    <row r="359" spans="1:8" ht="33.75" customHeight="1">
      <c r="A359" s="45" t="str">
        <f>Лист2!A40</f>
        <v>Уплата налогов, сборов и иных платежей</v>
      </c>
      <c r="B359" s="5">
        <f>Лист2!C40</f>
        <v>11</v>
      </c>
      <c r="C359" s="5" t="str">
        <f>Лист2!D40</f>
        <v>05</v>
      </c>
      <c r="D359" s="5" t="str">
        <f>Лист2!E40</f>
        <v>02 5 00 10810</v>
      </c>
      <c r="E359" s="5">
        <f>Лист2!F40</f>
        <v>850</v>
      </c>
      <c r="F359" s="25">
        <f>Лист2!G40</f>
        <v>112</v>
      </c>
      <c r="G359" s="25">
        <f>Лист2!H40</f>
        <v>112</v>
      </c>
      <c r="H359" s="25">
        <f>Лист2!I40</f>
        <v>112</v>
      </c>
    </row>
    <row r="360" spans="1:8" ht="33.75" customHeight="1">
      <c r="A360" s="45" t="str">
        <f>Лист2!A41</f>
        <v>Иные расходы органов государственной власти субъектов Российской Федерации</v>
      </c>
      <c r="B360" s="5">
        <f>Лист2!C41</f>
        <v>11</v>
      </c>
      <c r="C360" s="5" t="str">
        <f>Лист2!D41</f>
        <v>05</v>
      </c>
      <c r="D360" s="5" t="str">
        <f>Лист2!E41</f>
        <v>99 0 00 00000</v>
      </c>
      <c r="E360" s="5"/>
      <c r="F360" s="25">
        <f>Лист2!G41</f>
        <v>175.4</v>
      </c>
      <c r="G360" s="25">
        <f>Лист2!H41</f>
        <v>0</v>
      </c>
      <c r="H360" s="25">
        <f>Лист2!I41</f>
        <v>0</v>
      </c>
    </row>
    <row r="361" spans="1:8" ht="30" customHeight="1">
      <c r="A361" s="45" t="str">
        <f>Лист2!A42</f>
        <v>Резервные фонды</v>
      </c>
      <c r="B361" s="5">
        <f>Лист2!C42</f>
        <v>11</v>
      </c>
      <c r="C361" s="5" t="str">
        <f>Лист2!D42</f>
        <v>05</v>
      </c>
      <c r="D361" s="5" t="str">
        <f>Лист2!E42</f>
        <v>99 1 00 00000</v>
      </c>
      <c r="E361" s="5"/>
      <c r="F361" s="25">
        <f>Лист2!G42</f>
        <v>175.4</v>
      </c>
      <c r="G361" s="25">
        <f>Лист2!H42</f>
        <v>0</v>
      </c>
      <c r="H361" s="25">
        <f>Лист2!I42</f>
        <v>0</v>
      </c>
    </row>
    <row r="362" spans="1:8" ht="24.75" customHeight="1">
      <c r="A362" s="45" t="str">
        <f>Лист2!A43</f>
        <v>Резервные фонды местных администраций</v>
      </c>
      <c r="B362" s="5">
        <f>Лист2!C43</f>
        <v>11</v>
      </c>
      <c r="C362" s="5" t="str">
        <f>Лист2!D43</f>
        <v>05</v>
      </c>
      <c r="D362" s="5" t="str">
        <f>Лист2!E43</f>
        <v>99 1 00 14100</v>
      </c>
      <c r="E362" s="5"/>
      <c r="F362" s="25">
        <f>Лист2!G43</f>
        <v>175.4</v>
      </c>
      <c r="G362" s="25">
        <f>Лист2!H43</f>
        <v>0</v>
      </c>
      <c r="H362" s="25">
        <f>Лист2!I43</f>
        <v>0</v>
      </c>
    </row>
    <row r="363" spans="1:8" ht="33.75" customHeight="1">
      <c r="A363" s="45" t="str">
        <f>Лист2!A44</f>
        <v>Закупка товаров, работ и услуг для обеспечения государственных (муниципальных) нужд</v>
      </c>
      <c r="B363" s="5">
        <f>Лист2!C44</f>
        <v>11</v>
      </c>
      <c r="C363" s="5" t="str">
        <f>Лист2!D44</f>
        <v>05</v>
      </c>
      <c r="D363" s="5" t="str">
        <f>Лист2!E44</f>
        <v>99 1 00 14100</v>
      </c>
      <c r="E363" s="5">
        <f>Лист2!F44</f>
        <v>200</v>
      </c>
      <c r="F363" s="25">
        <f>Лист2!G44</f>
        <v>175.4</v>
      </c>
      <c r="G363" s="25">
        <f>Лист2!H44</f>
        <v>0</v>
      </c>
      <c r="H363" s="25">
        <f>Лист2!I44</f>
        <v>0</v>
      </c>
    </row>
    <row r="364" spans="1:8" ht="31.5">
      <c r="A364" s="42" t="s">
        <v>56</v>
      </c>
      <c r="B364" s="5">
        <v>13</v>
      </c>
      <c r="C364" s="5"/>
      <c r="D364" s="5"/>
      <c r="E364" s="5"/>
      <c r="F364" s="9">
        <f>F365</f>
        <v>5</v>
      </c>
      <c r="G364" s="9">
        <f t="shared" ref="G364:H364" si="46">G365</f>
        <v>3</v>
      </c>
      <c r="H364" s="9">
        <f t="shared" si="46"/>
        <v>0</v>
      </c>
    </row>
    <row r="365" spans="1:8" ht="31.5">
      <c r="A365" s="43" t="s">
        <v>80</v>
      </c>
      <c r="B365" s="5">
        <v>13</v>
      </c>
      <c r="C365" s="5" t="s">
        <v>13</v>
      </c>
      <c r="D365" s="5"/>
      <c r="E365" s="5"/>
      <c r="F365" s="9">
        <f>F369</f>
        <v>5</v>
      </c>
      <c r="G365" s="9">
        <f t="shared" ref="G365:H365" si="47">G369</f>
        <v>3</v>
      </c>
      <c r="H365" s="9">
        <f t="shared" si="47"/>
        <v>0</v>
      </c>
    </row>
    <row r="366" spans="1:8" ht="42" customHeight="1">
      <c r="A366" s="43" t="str">
        <f>Лист2!A269</f>
        <v>Иные расходы органов государственной власти субъектов Российской Федерации</v>
      </c>
      <c r="B366" s="5">
        <f>Лист2!C269</f>
        <v>13</v>
      </c>
      <c r="C366" s="5" t="str">
        <f>Лист2!D269</f>
        <v>01</v>
      </c>
      <c r="D366" s="5" t="str">
        <f>Лист2!E269</f>
        <v>99 0 00 00000</v>
      </c>
      <c r="E366" s="5">
        <f>Лист2!F269</f>
        <v>0</v>
      </c>
      <c r="F366" s="25">
        <f>Лист2!G269</f>
        <v>5</v>
      </c>
      <c r="G366" s="25">
        <f>Лист2!H269</f>
        <v>3</v>
      </c>
      <c r="H366" s="25">
        <f>Лист2!I269</f>
        <v>0</v>
      </c>
    </row>
    <row r="367" spans="1:8" ht="31.5">
      <c r="A367" s="43" t="str">
        <f>Лист2!A270</f>
        <v>Процентные платежи по долговым обязательствам</v>
      </c>
      <c r="B367" s="5">
        <f>Лист2!C270</f>
        <v>13</v>
      </c>
      <c r="C367" s="5" t="str">
        <f>Лист2!D270</f>
        <v>01</v>
      </c>
      <c r="D367" s="5" t="str">
        <f>Лист2!E270</f>
        <v>99 3 00 00000</v>
      </c>
      <c r="E367" s="5">
        <f>Лист2!F270</f>
        <v>0</v>
      </c>
      <c r="F367" s="25">
        <f>Лист2!G270</f>
        <v>5</v>
      </c>
      <c r="G367" s="25">
        <f>Лист2!H270</f>
        <v>3</v>
      </c>
      <c r="H367" s="25">
        <f>Лист2!I270</f>
        <v>0</v>
      </c>
    </row>
    <row r="368" spans="1:8" ht="21" customHeight="1">
      <c r="A368" s="42" t="s">
        <v>64</v>
      </c>
      <c r="B368" s="5">
        <f>Лист2!C271</f>
        <v>13</v>
      </c>
      <c r="C368" s="5" t="str">
        <f>Лист2!D271</f>
        <v>01</v>
      </c>
      <c r="D368" s="5" t="str">
        <f>Лист2!E271</f>
        <v>99 3 00 14070</v>
      </c>
      <c r="E368" s="5">
        <f>Лист2!F271</f>
        <v>0</v>
      </c>
      <c r="F368" s="25">
        <f>Лист2!G271</f>
        <v>5</v>
      </c>
      <c r="G368" s="25">
        <f>Лист2!H271</f>
        <v>3</v>
      </c>
      <c r="H368" s="25">
        <f>Лист2!I271</f>
        <v>0</v>
      </c>
    </row>
    <row r="369" spans="1:8">
      <c r="A369" s="42" t="s">
        <v>72</v>
      </c>
      <c r="B369" s="5">
        <f>Лист2!C272</f>
        <v>13</v>
      </c>
      <c r="C369" s="5" t="str">
        <f>Лист2!D272</f>
        <v>01</v>
      </c>
      <c r="D369" s="5" t="str">
        <f>Лист2!E272</f>
        <v>99 3 00 14070</v>
      </c>
      <c r="E369" s="5">
        <f>Лист2!F272</f>
        <v>730</v>
      </c>
      <c r="F369" s="25">
        <f>Лист2!G272</f>
        <v>5</v>
      </c>
      <c r="G369" s="25">
        <f>Лист2!H272</f>
        <v>3</v>
      </c>
      <c r="H369" s="25">
        <f>Лист2!I272</f>
        <v>0</v>
      </c>
    </row>
    <row r="370" spans="1:8" ht="31.5">
      <c r="A370" s="51" t="s">
        <v>83</v>
      </c>
      <c r="B370" s="5">
        <v>14</v>
      </c>
      <c r="C370" s="5"/>
      <c r="D370" s="5"/>
      <c r="E370" s="5"/>
      <c r="F370" s="9">
        <f>F371</f>
        <v>2754.2</v>
      </c>
      <c r="G370" s="9">
        <f t="shared" ref="G370:H370" si="48">G371</f>
        <v>2494.6</v>
      </c>
      <c r="H370" s="9">
        <f t="shared" si="48"/>
        <v>2534.6</v>
      </c>
    </row>
    <row r="371" spans="1:8" ht="35.25" customHeight="1">
      <c r="A371" s="42" t="s">
        <v>81</v>
      </c>
      <c r="B371" s="5">
        <v>14</v>
      </c>
      <c r="C371" s="5" t="s">
        <v>13</v>
      </c>
      <c r="D371" s="5"/>
      <c r="E371" s="5"/>
      <c r="F371" s="9">
        <f>F372</f>
        <v>2754.2</v>
      </c>
      <c r="G371" s="9">
        <f t="shared" ref="G371:H371" si="49">G372</f>
        <v>2494.6</v>
      </c>
      <c r="H371" s="9">
        <f t="shared" si="49"/>
        <v>2534.6</v>
      </c>
    </row>
    <row r="372" spans="1:8" ht="49.5" customHeight="1">
      <c r="A372" s="42" t="str">
        <f>Лист2!A275</f>
        <v xml:space="preserve">Межбюджетные трансферты общего характера бюджетам субъектов Российской Федерации и муниципальных образований </v>
      </c>
      <c r="B372" s="5">
        <f>Лист2!C275</f>
        <v>14</v>
      </c>
      <c r="C372" s="5" t="str">
        <f>Лист2!D275</f>
        <v>01</v>
      </c>
      <c r="D372" s="5" t="str">
        <f>Лист2!E275</f>
        <v>98 0 00 00000</v>
      </c>
      <c r="E372" s="5"/>
      <c r="F372" s="25">
        <f>F373</f>
        <v>2754.2</v>
      </c>
      <c r="G372" s="25">
        <f t="shared" ref="G372:H372" si="50">G373</f>
        <v>2494.6</v>
      </c>
      <c r="H372" s="25">
        <f t="shared" si="50"/>
        <v>2534.6</v>
      </c>
    </row>
    <row r="373" spans="1:8" ht="35.25" customHeight="1">
      <c r="A373" s="42" t="str">
        <f>Лист2!A276</f>
        <v>Выравнивание бюджетной обеспеченности муниципальных образований</v>
      </c>
      <c r="B373" s="5">
        <f>Лист2!C276</f>
        <v>14</v>
      </c>
      <c r="C373" s="5" t="str">
        <f>Лист2!D276</f>
        <v>01</v>
      </c>
      <c r="D373" s="5" t="str">
        <f>Лист2!E276</f>
        <v>98 1 00 00000</v>
      </c>
      <c r="E373" s="5"/>
      <c r="F373" s="25">
        <f>F374+F376</f>
        <v>2754.2</v>
      </c>
      <c r="G373" s="25">
        <f t="shared" ref="G373:H373" si="51">G374+G376</f>
        <v>2494.6</v>
      </c>
      <c r="H373" s="25">
        <f t="shared" si="51"/>
        <v>2534.6</v>
      </c>
    </row>
    <row r="374" spans="1:8" ht="50.25" customHeight="1">
      <c r="A374" s="44" t="s">
        <v>52</v>
      </c>
      <c r="B374" s="7" t="s">
        <v>53</v>
      </c>
      <c r="C374" s="7" t="s">
        <v>13</v>
      </c>
      <c r="D374" s="7" t="s">
        <v>117</v>
      </c>
      <c r="E374" s="7"/>
      <c r="F374" s="9">
        <f>F375</f>
        <v>1464.2</v>
      </c>
      <c r="G374" s="9">
        <f t="shared" ref="G374:H374" si="52">G375</f>
        <v>1127.5999999999999</v>
      </c>
      <c r="H374" s="9">
        <f t="shared" si="52"/>
        <v>1102.5999999999999</v>
      </c>
    </row>
    <row r="375" spans="1:8" ht="19.5" customHeight="1">
      <c r="A375" s="44" t="s">
        <v>12</v>
      </c>
      <c r="B375" s="7" t="s">
        <v>53</v>
      </c>
      <c r="C375" s="7" t="s">
        <v>13</v>
      </c>
      <c r="D375" s="7" t="s">
        <v>117</v>
      </c>
      <c r="E375" s="7" t="s">
        <v>62</v>
      </c>
      <c r="F375" s="9">
        <f>Лист2!G278</f>
        <v>1464.2</v>
      </c>
      <c r="G375" s="9">
        <f>Лист2!H278</f>
        <v>1127.5999999999999</v>
      </c>
      <c r="H375" s="9">
        <f>Лист2!I278</f>
        <v>1102.5999999999999</v>
      </c>
    </row>
    <row r="376" spans="1:8" ht="47.25" customHeight="1">
      <c r="A376" s="44" t="s">
        <v>27</v>
      </c>
      <c r="B376" s="5">
        <v>14</v>
      </c>
      <c r="C376" s="5" t="s">
        <v>13</v>
      </c>
      <c r="D376" s="7" t="s">
        <v>117</v>
      </c>
      <c r="E376" s="5"/>
      <c r="F376" s="9">
        <f>Лист2!G279</f>
        <v>1290</v>
      </c>
      <c r="G376" s="9">
        <f>Лист2!H279</f>
        <v>1367</v>
      </c>
      <c r="H376" s="9">
        <f>Лист2!I279</f>
        <v>1432</v>
      </c>
    </row>
    <row r="377" spans="1:8">
      <c r="A377" s="44" t="s">
        <v>12</v>
      </c>
      <c r="B377" s="5">
        <v>14</v>
      </c>
      <c r="C377" s="5" t="s">
        <v>13</v>
      </c>
      <c r="D377" s="7" t="s">
        <v>117</v>
      </c>
      <c r="E377" s="5">
        <v>510</v>
      </c>
      <c r="F377" s="9">
        <f>Лист2!G280</f>
        <v>1290</v>
      </c>
      <c r="G377" s="9">
        <f>Лист2!H280</f>
        <v>1367</v>
      </c>
      <c r="H377" s="9">
        <f>Лист2!I280</f>
        <v>1432</v>
      </c>
    </row>
    <row r="378" spans="1:8">
      <c r="A378" s="42" t="s">
        <v>48</v>
      </c>
      <c r="B378" s="5"/>
      <c r="C378" s="5"/>
      <c r="D378" s="5"/>
      <c r="E378" s="5"/>
      <c r="F378" s="9">
        <f>F11+F69+F75+F101+F134+F162+F268+F312+F341+F364+F370</f>
        <v>638084.47199999995</v>
      </c>
      <c r="G378" s="9">
        <f>G11+G69+G75+G101+G134+G162+G268+G312+G341+G364+G370</f>
        <v>484100.99999999994</v>
      </c>
      <c r="H378" s="9">
        <f>H11+H69+H75+H101+H134+H162+H268+H312+H341+H364+H370</f>
        <v>481267.79999999993</v>
      </c>
    </row>
    <row r="379" spans="1:8">
      <c r="A379" s="6"/>
    </row>
  </sheetData>
  <mergeCells count="1">
    <mergeCell ref="A7:H7"/>
  </mergeCells>
  <phoneticPr fontId="4" type="noConversion"/>
  <pageMargins left="0.78740157480314965" right="0.23622047244094491" top="0.78740157480314965" bottom="0.78740157480314965" header="0.31496062992125984" footer="0.31496062992125984"/>
  <pageSetup paperSize="9" scale="65" fitToHeight="15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2024-05-21T07:28:14Z</cp:lastPrinted>
  <dcterms:created xsi:type="dcterms:W3CDTF">2008-11-25T08:06:35Z</dcterms:created>
  <dcterms:modified xsi:type="dcterms:W3CDTF">2024-05-24T04:33:52Z</dcterms:modified>
</cp:coreProperties>
</file>