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45" windowWidth="15135" windowHeight="69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03" i="3" l="1"/>
  <c r="G403" i="3"/>
  <c r="G401" i="3"/>
  <c r="F401" i="3"/>
  <c r="G395" i="3"/>
  <c r="G394" i="3" s="1"/>
  <c r="G393" i="3" s="1"/>
  <c r="G392" i="3" s="1"/>
  <c r="F395" i="3"/>
  <c r="F394" i="3" s="1"/>
  <c r="F393" i="3" s="1"/>
  <c r="F392" i="3" s="1"/>
  <c r="F391" i="3" s="1"/>
  <c r="F390" i="3" s="1"/>
  <c r="D47" i="1" s="1"/>
  <c r="F386" i="3"/>
  <c r="G386" i="3"/>
  <c r="F387" i="3"/>
  <c r="G387" i="3"/>
  <c r="F388" i="3"/>
  <c r="G388" i="3"/>
  <c r="F389" i="3"/>
  <c r="G389" i="3"/>
  <c r="F382" i="3"/>
  <c r="G382" i="3"/>
  <c r="G381" i="3"/>
  <c r="F381" i="3"/>
  <c r="G374" i="3"/>
  <c r="H376" i="3"/>
  <c r="A376" i="3"/>
  <c r="A375" i="3"/>
  <c r="B376" i="3"/>
  <c r="C376" i="3"/>
  <c r="D376" i="3"/>
  <c r="E376" i="3"/>
  <c r="F376" i="3"/>
  <c r="G376" i="3"/>
  <c r="C375" i="3"/>
  <c r="D375" i="3"/>
  <c r="E375" i="3"/>
  <c r="F375" i="3"/>
  <c r="F374" i="3" s="1"/>
  <c r="G375" i="3"/>
  <c r="G372" i="3"/>
  <c r="F372" i="3"/>
  <c r="A365" i="3"/>
  <c r="F363" i="3"/>
  <c r="G363" i="3"/>
  <c r="F365" i="3"/>
  <c r="G365" i="3"/>
  <c r="H365" i="3" s="1"/>
  <c r="F366" i="3"/>
  <c r="G366" i="3"/>
  <c r="G362" i="3"/>
  <c r="B365" i="3"/>
  <c r="C365" i="3"/>
  <c r="D365" i="3"/>
  <c r="E365" i="3"/>
  <c r="F362" i="3"/>
  <c r="F355" i="3"/>
  <c r="G355" i="3"/>
  <c r="F357" i="3"/>
  <c r="G357" i="3"/>
  <c r="F350" i="3"/>
  <c r="F349" i="3" s="1"/>
  <c r="G350" i="3"/>
  <c r="F351" i="3"/>
  <c r="G351" i="3"/>
  <c r="G349" i="3" s="1"/>
  <c r="C350" i="3"/>
  <c r="D350" i="3"/>
  <c r="E350" i="3"/>
  <c r="B350" i="3"/>
  <c r="A350" i="3"/>
  <c r="F348" i="3"/>
  <c r="G348" i="3"/>
  <c r="G346" i="3"/>
  <c r="G345" i="3" s="1"/>
  <c r="F346" i="3"/>
  <c r="F343" i="3"/>
  <c r="G343" i="3"/>
  <c r="G341" i="3"/>
  <c r="G340" i="3" s="1"/>
  <c r="F341" i="3"/>
  <c r="G336" i="3"/>
  <c r="F336" i="3"/>
  <c r="G314" i="3"/>
  <c r="G313" i="3" s="1"/>
  <c r="G312" i="3" s="1"/>
  <c r="G330" i="3"/>
  <c r="G329" i="3" s="1"/>
  <c r="G328" i="3" s="1"/>
  <c r="G327" i="3" s="1"/>
  <c r="F330" i="3"/>
  <c r="F329" i="3" s="1"/>
  <c r="F328" i="3" s="1"/>
  <c r="F327" i="3" s="1"/>
  <c r="F320" i="3"/>
  <c r="G320" i="3"/>
  <c r="F321" i="3"/>
  <c r="G321" i="3"/>
  <c r="F322" i="3"/>
  <c r="G322" i="3"/>
  <c r="F324" i="3"/>
  <c r="G324" i="3"/>
  <c r="F325" i="3"/>
  <c r="G325" i="3"/>
  <c r="F326" i="3"/>
  <c r="G326" i="3"/>
  <c r="F316" i="3"/>
  <c r="G316" i="3"/>
  <c r="G315" i="3"/>
  <c r="F315" i="3"/>
  <c r="G306" i="3"/>
  <c r="G305" i="3" s="1"/>
  <c r="G304" i="3" s="1"/>
  <c r="F306" i="3"/>
  <c r="F305" i="3" s="1"/>
  <c r="F304" i="3" s="1"/>
  <c r="G310" i="3"/>
  <c r="G309" i="3" s="1"/>
  <c r="G308" i="3" s="1"/>
  <c r="G307" i="3" s="1"/>
  <c r="F310" i="3"/>
  <c r="G298" i="3"/>
  <c r="F298" i="3"/>
  <c r="C299" i="3"/>
  <c r="D299" i="3"/>
  <c r="E299" i="3"/>
  <c r="F299" i="3"/>
  <c r="G299" i="3"/>
  <c r="B299" i="3"/>
  <c r="A299" i="3"/>
  <c r="C297" i="3"/>
  <c r="D297" i="3"/>
  <c r="E297" i="3"/>
  <c r="F297" i="3"/>
  <c r="F296" i="3" s="1"/>
  <c r="G297" i="3"/>
  <c r="B297" i="3"/>
  <c r="A297" i="3"/>
  <c r="F289" i="3"/>
  <c r="G289" i="3"/>
  <c r="F290" i="3"/>
  <c r="G290" i="3"/>
  <c r="F292" i="3"/>
  <c r="G292" i="3"/>
  <c r="F294" i="3"/>
  <c r="G294" i="3"/>
  <c r="G288" i="3"/>
  <c r="F288" i="3"/>
  <c r="F282" i="3"/>
  <c r="G282" i="3"/>
  <c r="F279" i="3"/>
  <c r="G279" i="3"/>
  <c r="F275" i="3"/>
  <c r="G275" i="3"/>
  <c r="F269" i="3"/>
  <c r="G269" i="3"/>
  <c r="F271" i="3"/>
  <c r="G271" i="3"/>
  <c r="F267" i="3"/>
  <c r="G267" i="3"/>
  <c r="F263" i="3"/>
  <c r="G263" i="3"/>
  <c r="F261" i="3"/>
  <c r="G261" i="3"/>
  <c r="F262" i="3"/>
  <c r="G262" i="3"/>
  <c r="F258" i="3"/>
  <c r="G258" i="3"/>
  <c r="G257" i="3"/>
  <c r="F257" i="3"/>
  <c r="F253" i="3"/>
  <c r="G253" i="3"/>
  <c r="G252" i="3"/>
  <c r="F252" i="3"/>
  <c r="F248" i="3"/>
  <c r="G248" i="3"/>
  <c r="F249" i="3"/>
  <c r="G249" i="3"/>
  <c r="G247" i="3"/>
  <c r="F247" i="3"/>
  <c r="G242" i="3"/>
  <c r="G241" i="3" s="1"/>
  <c r="G240" i="3" s="1"/>
  <c r="F242" i="3"/>
  <c r="F241" i="3" s="1"/>
  <c r="F240" i="3" s="1"/>
  <c r="F239" i="3"/>
  <c r="G239" i="3"/>
  <c r="F236" i="3"/>
  <c r="G236" i="3"/>
  <c r="F237" i="3"/>
  <c r="G237" i="3"/>
  <c r="G235" i="3"/>
  <c r="F235" i="3"/>
  <c r="F230" i="3"/>
  <c r="G230" i="3"/>
  <c r="F227" i="3"/>
  <c r="G227" i="3"/>
  <c r="F225" i="3"/>
  <c r="G225" i="3"/>
  <c r="G224" i="3"/>
  <c r="F224" i="3"/>
  <c r="F218" i="3"/>
  <c r="G218" i="3"/>
  <c r="F220" i="3"/>
  <c r="G220" i="3"/>
  <c r="F222" i="3"/>
  <c r="G222" i="3"/>
  <c r="G216" i="3"/>
  <c r="G215" i="3" s="1"/>
  <c r="F216" i="3"/>
  <c r="F214" i="3"/>
  <c r="G214" i="3"/>
  <c r="F211" i="3"/>
  <c r="G211" i="3"/>
  <c r="F212" i="3"/>
  <c r="G212" i="3"/>
  <c r="F206" i="3"/>
  <c r="G206" i="3"/>
  <c r="F207" i="3"/>
  <c r="G207" i="3"/>
  <c r="F208" i="3"/>
  <c r="G208" i="3"/>
  <c r="F209" i="3"/>
  <c r="G209" i="3"/>
  <c r="F203" i="3"/>
  <c r="G203" i="3"/>
  <c r="F204" i="3"/>
  <c r="G204" i="3"/>
  <c r="F193" i="3"/>
  <c r="G193" i="3"/>
  <c r="F194" i="3"/>
  <c r="G194" i="3"/>
  <c r="F195" i="3"/>
  <c r="G195" i="3"/>
  <c r="F197" i="3"/>
  <c r="G197" i="3"/>
  <c r="F199" i="3"/>
  <c r="G199" i="3"/>
  <c r="G192" i="3"/>
  <c r="F192" i="3"/>
  <c r="G187" i="3"/>
  <c r="F185" i="3"/>
  <c r="G185" i="3"/>
  <c r="F186" i="3"/>
  <c r="G186" i="3"/>
  <c r="F187" i="3"/>
  <c r="F215" i="3"/>
  <c r="F223" i="3"/>
  <c r="G223" i="3"/>
  <c r="A208" i="3"/>
  <c r="A209" i="3"/>
  <c r="A210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F179" i="3"/>
  <c r="G179" i="3"/>
  <c r="F181" i="3"/>
  <c r="G181" i="3"/>
  <c r="F176" i="3"/>
  <c r="G176" i="3"/>
  <c r="F177" i="3"/>
  <c r="G177" i="3"/>
  <c r="G175" i="3"/>
  <c r="F175" i="3"/>
  <c r="G169" i="3"/>
  <c r="G168" i="3" s="1"/>
  <c r="G167" i="3" s="1"/>
  <c r="G166" i="3" s="1"/>
  <c r="F169" i="3"/>
  <c r="F168" i="3" s="1"/>
  <c r="F167" i="3" s="1"/>
  <c r="F166" i="3" s="1"/>
  <c r="G165" i="3"/>
  <c r="G164" i="3" s="1"/>
  <c r="G163" i="3" s="1"/>
  <c r="F165" i="3"/>
  <c r="F164" i="3" s="1"/>
  <c r="F163" i="3" s="1"/>
  <c r="G160" i="3"/>
  <c r="G159" i="3" s="1"/>
  <c r="G158" i="3" s="1"/>
  <c r="G157" i="3" s="1"/>
  <c r="F160" i="3"/>
  <c r="F159" i="3" s="1"/>
  <c r="F156" i="3"/>
  <c r="G156" i="3"/>
  <c r="F154" i="3"/>
  <c r="G154" i="3"/>
  <c r="F151" i="3"/>
  <c r="G151" i="3"/>
  <c r="F149" i="3"/>
  <c r="G149" i="3"/>
  <c r="G147" i="3"/>
  <c r="G146" i="3" s="1"/>
  <c r="F147" i="3"/>
  <c r="F146" i="3" s="1"/>
  <c r="B140" i="3"/>
  <c r="C140" i="3"/>
  <c r="D140" i="3"/>
  <c r="E140" i="3"/>
  <c r="F140" i="3"/>
  <c r="G140" i="3"/>
  <c r="A140" i="3"/>
  <c r="G144" i="3"/>
  <c r="G143" i="3" s="1"/>
  <c r="F144" i="3"/>
  <c r="F143" i="3" s="1"/>
  <c r="F141" i="3"/>
  <c r="G141" i="3"/>
  <c r="G139" i="3"/>
  <c r="F139" i="3"/>
  <c r="G134" i="3"/>
  <c r="G133" i="3" s="1"/>
  <c r="G132" i="3" s="1"/>
  <c r="G131" i="3" s="1"/>
  <c r="F134" i="3"/>
  <c r="F133" i="3" s="1"/>
  <c r="F132" i="3" s="1"/>
  <c r="F131" i="3" s="1"/>
  <c r="G129" i="3"/>
  <c r="G128" i="3" s="1"/>
  <c r="G127" i="3" s="1"/>
  <c r="G126" i="3" s="1"/>
  <c r="F129" i="3"/>
  <c r="F128" i="3" s="1"/>
  <c r="F127" i="3" s="1"/>
  <c r="F126" i="3" s="1"/>
  <c r="F123" i="3"/>
  <c r="G123" i="3"/>
  <c r="F125" i="3"/>
  <c r="G125" i="3"/>
  <c r="F121" i="3"/>
  <c r="G121" i="3"/>
  <c r="G119" i="3"/>
  <c r="G118" i="3" s="1"/>
  <c r="F119" i="3"/>
  <c r="F114" i="3"/>
  <c r="G114" i="3"/>
  <c r="F109" i="3"/>
  <c r="G109" i="3"/>
  <c r="G96" i="3"/>
  <c r="G97" i="3"/>
  <c r="G100" i="3"/>
  <c r="G103" i="3"/>
  <c r="F96" i="3"/>
  <c r="F97" i="3"/>
  <c r="F100" i="3"/>
  <c r="F103" i="3"/>
  <c r="C96" i="3"/>
  <c r="D96" i="3"/>
  <c r="E96" i="3"/>
  <c r="B96" i="3"/>
  <c r="A96" i="3"/>
  <c r="G92" i="3"/>
  <c r="G91" i="3" s="1"/>
  <c r="G90" i="3" s="1"/>
  <c r="G89" i="3" s="1"/>
  <c r="F92" i="3"/>
  <c r="F91" i="3" s="1"/>
  <c r="F90" i="3" s="1"/>
  <c r="F89" i="3" s="1"/>
  <c r="F84" i="3"/>
  <c r="G84" i="3"/>
  <c r="F88" i="3"/>
  <c r="G88" i="3"/>
  <c r="G82" i="3"/>
  <c r="G81" i="3" s="1"/>
  <c r="F82" i="3"/>
  <c r="F81" i="3" s="1"/>
  <c r="G76" i="3"/>
  <c r="G287" i="3" l="1"/>
  <c r="G296" i="3"/>
  <c r="F287" i="3"/>
  <c r="F246" i="3"/>
  <c r="F245" i="3" s="1"/>
  <c r="G246" i="3"/>
  <c r="G245" i="3" s="1"/>
  <c r="F191" i="3"/>
  <c r="G191" i="3"/>
  <c r="G138" i="3"/>
  <c r="F138" i="3"/>
  <c r="H140" i="3"/>
  <c r="G75" i="3"/>
  <c r="G74" i="3" s="1"/>
  <c r="F76" i="3"/>
  <c r="H76" i="3" s="1"/>
  <c r="G64" i="3"/>
  <c r="G63" i="3" s="1"/>
  <c r="F64" i="3"/>
  <c r="F63" i="3" s="1"/>
  <c r="F62" i="3" s="1"/>
  <c r="G70" i="3"/>
  <c r="G69" i="3" s="1"/>
  <c r="F70" i="3"/>
  <c r="F68" i="3"/>
  <c r="G68" i="3"/>
  <c r="G67" i="3"/>
  <c r="F67" i="3"/>
  <c r="G60" i="3"/>
  <c r="G59" i="3" s="1"/>
  <c r="F60" i="3"/>
  <c r="F59" i="3" s="1"/>
  <c r="F58" i="3"/>
  <c r="G58" i="3"/>
  <c r="G57" i="3"/>
  <c r="F57" i="3"/>
  <c r="G54" i="3"/>
  <c r="G55" i="3"/>
  <c r="C55" i="3"/>
  <c r="D55" i="3"/>
  <c r="E55" i="3"/>
  <c r="F55" i="3"/>
  <c r="B55" i="3"/>
  <c r="A55" i="3"/>
  <c r="F54" i="3"/>
  <c r="F50" i="3"/>
  <c r="G50" i="3"/>
  <c r="G49" i="3"/>
  <c r="F49" i="3"/>
  <c r="G43" i="3"/>
  <c r="G42" i="3" s="1"/>
  <c r="G41" i="3" s="1"/>
  <c r="G40" i="3" s="1"/>
  <c r="F44" i="3"/>
  <c r="F43" i="3" s="1"/>
  <c r="F42" i="3" s="1"/>
  <c r="F39" i="3"/>
  <c r="G39" i="3"/>
  <c r="G38" i="3"/>
  <c r="F38" i="3"/>
  <c r="F35" i="3"/>
  <c r="G35" i="3"/>
  <c r="F36" i="3"/>
  <c r="G36" i="3"/>
  <c r="G34" i="3"/>
  <c r="F34" i="3"/>
  <c r="G28" i="3"/>
  <c r="G27" i="3" s="1"/>
  <c r="G26" i="3" s="1"/>
  <c r="G25" i="3" s="1"/>
  <c r="E14" i="1" s="1"/>
  <c r="G24" i="3"/>
  <c r="F24" i="3"/>
  <c r="G22" i="3"/>
  <c r="F22" i="3"/>
  <c r="F23" i="3"/>
  <c r="G23" i="3"/>
  <c r="G21" i="3"/>
  <c r="F21" i="3"/>
  <c r="G16" i="3"/>
  <c r="G15" i="3" s="1"/>
  <c r="F16" i="3"/>
  <c r="G130" i="3"/>
  <c r="E27" i="1" s="1"/>
  <c r="G300" i="3"/>
  <c r="G301" i="3"/>
  <c r="G302" i="3"/>
  <c r="G303" i="3"/>
  <c r="G335" i="3"/>
  <c r="G369" i="3"/>
  <c r="G371" i="3"/>
  <c r="G370" i="3" s="1"/>
  <c r="G380" i="3"/>
  <c r="G379" i="3" s="1"/>
  <c r="G378" i="3" s="1"/>
  <c r="G391" i="3"/>
  <c r="G390" i="3" s="1"/>
  <c r="E47" i="1" s="1"/>
  <c r="G400" i="3"/>
  <c r="F400" i="3"/>
  <c r="D399" i="3"/>
  <c r="C399" i="3"/>
  <c r="B399" i="3"/>
  <c r="A399" i="3"/>
  <c r="D398" i="3"/>
  <c r="C398" i="3"/>
  <c r="B398" i="3"/>
  <c r="A398" i="3"/>
  <c r="E395" i="3"/>
  <c r="D395" i="3"/>
  <c r="C395" i="3"/>
  <c r="B395" i="3"/>
  <c r="D394" i="3"/>
  <c r="C394" i="3"/>
  <c r="B394" i="3"/>
  <c r="D393" i="3"/>
  <c r="C393" i="3"/>
  <c r="B393" i="3"/>
  <c r="A393" i="3"/>
  <c r="D392" i="3"/>
  <c r="C392" i="3"/>
  <c r="B392" i="3"/>
  <c r="A392" i="3"/>
  <c r="E389" i="3"/>
  <c r="D389" i="3"/>
  <c r="C389" i="3"/>
  <c r="B389" i="3"/>
  <c r="A389" i="3"/>
  <c r="E388" i="3"/>
  <c r="D388" i="3"/>
  <c r="C388" i="3"/>
  <c r="B388" i="3"/>
  <c r="A388" i="3"/>
  <c r="E387" i="3"/>
  <c r="D387" i="3"/>
  <c r="C387" i="3"/>
  <c r="B387" i="3"/>
  <c r="A387" i="3"/>
  <c r="E386" i="3"/>
  <c r="D386" i="3"/>
  <c r="C386" i="3"/>
  <c r="B386" i="3"/>
  <c r="A386" i="3"/>
  <c r="D385" i="3"/>
  <c r="C385" i="3"/>
  <c r="B385" i="3"/>
  <c r="A385" i="3"/>
  <c r="D384" i="3"/>
  <c r="C384" i="3"/>
  <c r="B384" i="3"/>
  <c r="A384" i="3"/>
  <c r="D383" i="3"/>
  <c r="C383" i="3"/>
  <c r="B383" i="3"/>
  <c r="A383" i="3"/>
  <c r="F380" i="3"/>
  <c r="F379" i="3" s="1"/>
  <c r="F378" i="3" s="1"/>
  <c r="D378" i="3"/>
  <c r="C378" i="3"/>
  <c r="B378" i="3"/>
  <c r="A378" i="3"/>
  <c r="D374" i="3"/>
  <c r="C374" i="3"/>
  <c r="B374" i="3"/>
  <c r="A374" i="3"/>
  <c r="D373" i="3"/>
  <c r="C373" i="3"/>
  <c r="B373" i="3"/>
  <c r="A373" i="3"/>
  <c r="F371" i="3"/>
  <c r="F370" i="3" s="1"/>
  <c r="F369" i="3"/>
  <c r="D369" i="3"/>
  <c r="C369" i="3"/>
  <c r="B369" i="3"/>
  <c r="A369" i="3"/>
  <c r="H362" i="3"/>
  <c r="E362" i="3"/>
  <c r="D362" i="3"/>
  <c r="C362" i="3"/>
  <c r="B362" i="3"/>
  <c r="A362" i="3"/>
  <c r="D360" i="3"/>
  <c r="C360" i="3"/>
  <c r="B360" i="3"/>
  <c r="A360" i="3"/>
  <c r="D359" i="3"/>
  <c r="C359" i="3"/>
  <c r="B359" i="3"/>
  <c r="A359" i="3"/>
  <c r="E357" i="3"/>
  <c r="D357" i="3"/>
  <c r="C357" i="3"/>
  <c r="B357" i="3"/>
  <c r="A357" i="3"/>
  <c r="D356" i="3"/>
  <c r="C356" i="3"/>
  <c r="B356" i="3"/>
  <c r="A356" i="3"/>
  <c r="H355" i="3"/>
  <c r="D355" i="3"/>
  <c r="C355" i="3"/>
  <c r="B355" i="3"/>
  <c r="A355" i="3"/>
  <c r="D354" i="3"/>
  <c r="C354" i="3"/>
  <c r="B354" i="3"/>
  <c r="A354" i="3"/>
  <c r="D353" i="3"/>
  <c r="C353" i="3"/>
  <c r="B353" i="3"/>
  <c r="A353" i="3"/>
  <c r="D352" i="3"/>
  <c r="C352" i="3"/>
  <c r="B352" i="3"/>
  <c r="A352" i="3"/>
  <c r="H351" i="3"/>
  <c r="E351" i="3"/>
  <c r="D351" i="3"/>
  <c r="C351" i="3"/>
  <c r="B351" i="3"/>
  <c r="A351" i="3"/>
  <c r="H349" i="3"/>
  <c r="D349" i="3"/>
  <c r="C349" i="3"/>
  <c r="B349" i="3"/>
  <c r="A349" i="3"/>
  <c r="E348" i="3"/>
  <c r="D348" i="3"/>
  <c r="C348" i="3"/>
  <c r="B348" i="3"/>
  <c r="A348" i="3"/>
  <c r="D347" i="3"/>
  <c r="C347" i="3"/>
  <c r="B347" i="3"/>
  <c r="A347" i="3"/>
  <c r="E346" i="3"/>
  <c r="D346" i="3"/>
  <c r="C346" i="3"/>
  <c r="B346" i="3"/>
  <c r="A346" i="3"/>
  <c r="F345" i="3"/>
  <c r="D345" i="3"/>
  <c r="C345" i="3"/>
  <c r="B345" i="3"/>
  <c r="A345" i="3"/>
  <c r="D344" i="3"/>
  <c r="C344" i="3"/>
  <c r="B344" i="3"/>
  <c r="A344" i="3"/>
  <c r="H343" i="3"/>
  <c r="E343" i="3"/>
  <c r="D343" i="3"/>
  <c r="C343" i="3"/>
  <c r="B343" i="3"/>
  <c r="A343" i="3"/>
  <c r="D342" i="3"/>
  <c r="C342" i="3"/>
  <c r="B342" i="3"/>
  <c r="A342" i="3"/>
  <c r="H341" i="3"/>
  <c r="E341" i="3"/>
  <c r="D341" i="3"/>
  <c r="C341" i="3"/>
  <c r="B341" i="3"/>
  <c r="A341" i="3"/>
  <c r="F340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C337" i="3"/>
  <c r="B337" i="3"/>
  <c r="A337" i="3"/>
  <c r="F335" i="3"/>
  <c r="F332" i="3" s="1"/>
  <c r="D40" i="1" s="1"/>
  <c r="F334" i="3"/>
  <c r="D334" i="3"/>
  <c r="C334" i="3"/>
  <c r="B334" i="3"/>
  <c r="A334" i="3"/>
  <c r="F333" i="3"/>
  <c r="D333" i="3"/>
  <c r="C333" i="3"/>
  <c r="B333" i="3"/>
  <c r="A333" i="3"/>
  <c r="H330" i="3"/>
  <c r="E330" i="3"/>
  <c r="D330" i="3"/>
  <c r="C330" i="3"/>
  <c r="B330" i="3"/>
  <c r="A330" i="3"/>
  <c r="H329" i="3"/>
  <c r="D329" i="3"/>
  <c r="C329" i="3"/>
  <c r="B329" i="3"/>
  <c r="A329" i="3"/>
  <c r="D328" i="3"/>
  <c r="C328" i="3"/>
  <c r="B328" i="3"/>
  <c r="A328" i="3"/>
  <c r="H327" i="3"/>
  <c r="D327" i="3"/>
  <c r="C327" i="3"/>
  <c r="B327" i="3"/>
  <c r="A327" i="3"/>
  <c r="E326" i="3"/>
  <c r="D326" i="3"/>
  <c r="C326" i="3"/>
  <c r="B326" i="3"/>
  <c r="A326" i="3"/>
  <c r="H325" i="3"/>
  <c r="E325" i="3"/>
  <c r="D325" i="3"/>
  <c r="C325" i="3"/>
  <c r="B325" i="3"/>
  <c r="A325" i="3"/>
  <c r="E324" i="3"/>
  <c r="D324" i="3"/>
  <c r="C324" i="3"/>
  <c r="B324" i="3"/>
  <c r="A324" i="3"/>
  <c r="D323" i="3"/>
  <c r="C323" i="3"/>
  <c r="B323" i="3"/>
  <c r="A323" i="3"/>
  <c r="H322" i="3"/>
  <c r="E322" i="3"/>
  <c r="D322" i="3"/>
  <c r="C322" i="3"/>
  <c r="B322" i="3"/>
  <c r="A322" i="3"/>
  <c r="H321" i="3"/>
  <c r="E321" i="3"/>
  <c r="D321" i="3"/>
  <c r="C321" i="3"/>
  <c r="B321" i="3"/>
  <c r="A321" i="3"/>
  <c r="H320" i="3"/>
  <c r="E320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E316" i="3"/>
  <c r="D316" i="3"/>
  <c r="C316" i="3"/>
  <c r="B316" i="3"/>
  <c r="A316" i="3"/>
  <c r="E315" i="3"/>
  <c r="D315" i="3"/>
  <c r="C315" i="3"/>
  <c r="B315" i="3"/>
  <c r="A315" i="3"/>
  <c r="F314" i="3"/>
  <c r="D314" i="3"/>
  <c r="C314" i="3"/>
  <c r="B314" i="3"/>
  <c r="A314" i="3"/>
  <c r="F313" i="3"/>
  <c r="D313" i="3"/>
  <c r="C313" i="3"/>
  <c r="B313" i="3"/>
  <c r="A313" i="3"/>
  <c r="F312" i="3"/>
  <c r="D312" i="3"/>
  <c r="C312" i="3"/>
  <c r="B312" i="3"/>
  <c r="A312" i="3"/>
  <c r="E310" i="3"/>
  <c r="D310" i="3"/>
  <c r="C310" i="3"/>
  <c r="B310" i="3"/>
  <c r="F309" i="3"/>
  <c r="D309" i="3"/>
  <c r="C309" i="3"/>
  <c r="B309" i="3"/>
  <c r="F308" i="3"/>
  <c r="H308" i="3" s="1"/>
  <c r="D308" i="3"/>
  <c r="C308" i="3"/>
  <c r="B308" i="3"/>
  <c r="A308" i="3"/>
  <c r="F307" i="3"/>
  <c r="H307" i="3" s="1"/>
  <c r="D307" i="3"/>
  <c r="C307" i="3"/>
  <c r="B307" i="3"/>
  <c r="A307" i="3"/>
  <c r="E306" i="3"/>
  <c r="D306" i="3"/>
  <c r="C306" i="3"/>
  <c r="B306" i="3"/>
  <c r="A306" i="3"/>
  <c r="D305" i="3"/>
  <c r="C305" i="3"/>
  <c r="B305" i="3"/>
  <c r="A305" i="3"/>
  <c r="D304" i="3"/>
  <c r="C304" i="3"/>
  <c r="B304" i="3"/>
  <c r="A304" i="3"/>
  <c r="F303" i="3"/>
  <c r="E303" i="3"/>
  <c r="D303" i="3"/>
  <c r="C303" i="3"/>
  <c r="B303" i="3"/>
  <c r="A303" i="3"/>
  <c r="F302" i="3"/>
  <c r="D302" i="3"/>
  <c r="C302" i="3"/>
  <c r="B302" i="3"/>
  <c r="A302" i="3"/>
  <c r="F301" i="3"/>
  <c r="E301" i="3"/>
  <c r="D301" i="3"/>
  <c r="C301" i="3"/>
  <c r="B301" i="3"/>
  <c r="A301" i="3"/>
  <c r="F300" i="3"/>
  <c r="H300" i="3" s="1"/>
  <c r="D300" i="3"/>
  <c r="C300" i="3"/>
  <c r="B300" i="3"/>
  <c r="A300" i="3"/>
  <c r="E298" i="3"/>
  <c r="D298" i="3"/>
  <c r="C298" i="3"/>
  <c r="B298" i="3"/>
  <c r="A298" i="3"/>
  <c r="D296" i="3"/>
  <c r="C296" i="3"/>
  <c r="B296" i="3"/>
  <c r="A296" i="3"/>
  <c r="D295" i="3"/>
  <c r="C295" i="3"/>
  <c r="B295" i="3"/>
  <c r="A295" i="3"/>
  <c r="H294" i="3"/>
  <c r="E294" i="3"/>
  <c r="D294" i="3"/>
  <c r="C294" i="3"/>
  <c r="B294" i="3"/>
  <c r="A294" i="3"/>
  <c r="D293" i="3"/>
  <c r="C293" i="3"/>
  <c r="B293" i="3"/>
  <c r="A293" i="3"/>
  <c r="H292" i="3"/>
  <c r="E292" i="3"/>
  <c r="D292" i="3"/>
  <c r="C292" i="3"/>
  <c r="B292" i="3"/>
  <c r="A292" i="3"/>
  <c r="D291" i="3"/>
  <c r="C291" i="3"/>
  <c r="B291" i="3"/>
  <c r="A291" i="3"/>
  <c r="H290" i="3"/>
  <c r="E290" i="3"/>
  <c r="D290" i="3"/>
  <c r="C290" i="3"/>
  <c r="B290" i="3"/>
  <c r="A290" i="3"/>
  <c r="E289" i="3"/>
  <c r="D289" i="3"/>
  <c r="C289" i="3"/>
  <c r="B289" i="3"/>
  <c r="A289" i="3"/>
  <c r="E288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E282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D276" i="3"/>
  <c r="C276" i="3"/>
  <c r="B276" i="3"/>
  <c r="A276" i="3"/>
  <c r="H275" i="3"/>
  <c r="E275" i="3"/>
  <c r="D275" i="3"/>
  <c r="C275" i="3"/>
  <c r="B275" i="3"/>
  <c r="A275" i="3"/>
  <c r="D274" i="3"/>
  <c r="C274" i="3"/>
  <c r="B274" i="3"/>
  <c r="A274" i="3"/>
  <c r="D273" i="3"/>
  <c r="C273" i="3"/>
  <c r="B273" i="3"/>
  <c r="A273" i="3"/>
  <c r="D272" i="3"/>
  <c r="C272" i="3"/>
  <c r="B272" i="3"/>
  <c r="A272" i="3"/>
  <c r="H271" i="3"/>
  <c r="E271" i="3"/>
  <c r="D271" i="3"/>
  <c r="C271" i="3"/>
  <c r="B271" i="3"/>
  <c r="A271" i="3"/>
  <c r="D270" i="3"/>
  <c r="C270" i="3"/>
  <c r="B270" i="3"/>
  <c r="A270" i="3"/>
  <c r="H269" i="3"/>
  <c r="E269" i="3"/>
  <c r="D269" i="3"/>
  <c r="C269" i="3"/>
  <c r="B269" i="3"/>
  <c r="A269" i="3"/>
  <c r="D268" i="3"/>
  <c r="C268" i="3"/>
  <c r="B268" i="3"/>
  <c r="A268" i="3"/>
  <c r="H267" i="3"/>
  <c r="E267" i="3"/>
  <c r="D267" i="3"/>
  <c r="C267" i="3"/>
  <c r="B267" i="3"/>
  <c r="A267" i="3"/>
  <c r="D266" i="3"/>
  <c r="C266" i="3"/>
  <c r="B266" i="3"/>
  <c r="A266" i="3"/>
  <c r="D265" i="3"/>
  <c r="C265" i="3"/>
  <c r="B265" i="3"/>
  <c r="A265" i="3"/>
  <c r="D264" i="3"/>
  <c r="C264" i="3"/>
  <c r="B264" i="3"/>
  <c r="A264" i="3"/>
  <c r="E263" i="3"/>
  <c r="D263" i="3"/>
  <c r="C263" i="3"/>
  <c r="B263" i="3"/>
  <c r="H262" i="3"/>
  <c r="E262" i="3"/>
  <c r="D262" i="3"/>
  <c r="C262" i="3"/>
  <c r="B262" i="3"/>
  <c r="H261" i="3"/>
  <c r="E261" i="3"/>
  <c r="D261" i="3"/>
  <c r="C261" i="3"/>
  <c r="B261" i="3"/>
  <c r="D260" i="3"/>
  <c r="C260" i="3"/>
  <c r="B260" i="3"/>
  <c r="D259" i="3"/>
  <c r="C259" i="3"/>
  <c r="B259" i="3"/>
  <c r="H258" i="3"/>
  <c r="E258" i="3"/>
  <c r="D258" i="3"/>
  <c r="C258" i="3"/>
  <c r="B258" i="3"/>
  <c r="A258" i="3"/>
  <c r="E257" i="3"/>
  <c r="D257" i="3"/>
  <c r="C257" i="3"/>
  <c r="B257" i="3"/>
  <c r="A257" i="3"/>
  <c r="D256" i="3"/>
  <c r="C256" i="3"/>
  <c r="B256" i="3"/>
  <c r="A256" i="3"/>
  <c r="D255" i="3"/>
  <c r="C255" i="3"/>
  <c r="B255" i="3"/>
  <c r="A255" i="3"/>
  <c r="D254" i="3"/>
  <c r="C254" i="3"/>
  <c r="B254" i="3"/>
  <c r="A254" i="3"/>
  <c r="H253" i="3"/>
  <c r="E253" i="3"/>
  <c r="D253" i="3"/>
  <c r="C253" i="3"/>
  <c r="B253" i="3"/>
  <c r="A253" i="3"/>
  <c r="E252" i="3"/>
  <c r="D252" i="3"/>
  <c r="C252" i="3"/>
  <c r="B252" i="3"/>
  <c r="A252" i="3"/>
  <c r="D251" i="3"/>
  <c r="C251" i="3"/>
  <c r="B251" i="3"/>
  <c r="A251" i="3"/>
  <c r="D250" i="3"/>
  <c r="C250" i="3"/>
  <c r="B250" i="3"/>
  <c r="A250" i="3"/>
  <c r="E249" i="3"/>
  <c r="D249" i="3"/>
  <c r="C249" i="3"/>
  <c r="B249" i="3"/>
  <c r="A249" i="3"/>
  <c r="E248" i="3"/>
  <c r="D248" i="3"/>
  <c r="C248" i="3"/>
  <c r="B248" i="3"/>
  <c r="A248" i="3"/>
  <c r="H247" i="3"/>
  <c r="E247" i="3"/>
  <c r="D247" i="3"/>
  <c r="C247" i="3"/>
  <c r="B247" i="3"/>
  <c r="A247" i="3"/>
  <c r="D246" i="3"/>
  <c r="C246" i="3"/>
  <c r="B246" i="3"/>
  <c r="A246" i="3"/>
  <c r="D245" i="3"/>
  <c r="C245" i="3"/>
  <c r="B245" i="3"/>
  <c r="A245" i="3"/>
  <c r="D244" i="3"/>
  <c r="C244" i="3"/>
  <c r="B244" i="3"/>
  <c r="A244" i="3"/>
  <c r="H242" i="3"/>
  <c r="E242" i="3"/>
  <c r="D242" i="3"/>
  <c r="C242" i="3"/>
  <c r="B242" i="3"/>
  <c r="A242" i="3"/>
  <c r="H241" i="3"/>
  <c r="D241" i="3"/>
  <c r="C241" i="3"/>
  <c r="B241" i="3"/>
  <c r="A241" i="3"/>
  <c r="H240" i="3"/>
  <c r="D240" i="3"/>
  <c r="C240" i="3"/>
  <c r="B240" i="3"/>
  <c r="A240" i="3"/>
  <c r="H239" i="3"/>
  <c r="E239" i="3"/>
  <c r="D239" i="3"/>
  <c r="C239" i="3"/>
  <c r="B239" i="3"/>
  <c r="A239" i="3"/>
  <c r="D238" i="3"/>
  <c r="C238" i="3"/>
  <c r="B238" i="3"/>
  <c r="A238" i="3"/>
  <c r="H237" i="3"/>
  <c r="E237" i="3"/>
  <c r="D237" i="3"/>
  <c r="C237" i="3"/>
  <c r="B237" i="3"/>
  <c r="A237" i="3"/>
  <c r="E236" i="3"/>
  <c r="D236" i="3"/>
  <c r="C236" i="3"/>
  <c r="B236" i="3"/>
  <c r="A236" i="3"/>
  <c r="E235" i="3"/>
  <c r="D235" i="3"/>
  <c r="C235" i="3"/>
  <c r="B235" i="3"/>
  <c r="A235" i="3"/>
  <c r="D234" i="3"/>
  <c r="C234" i="3"/>
  <c r="B234" i="3"/>
  <c r="A234" i="3"/>
  <c r="D233" i="3"/>
  <c r="C233" i="3"/>
  <c r="B233" i="3"/>
  <c r="A233" i="3"/>
  <c r="D232" i="3"/>
  <c r="C232" i="3"/>
  <c r="B232" i="3"/>
  <c r="A232" i="3"/>
  <c r="C231" i="3"/>
  <c r="B231" i="3"/>
  <c r="A231" i="3"/>
  <c r="H230" i="3"/>
  <c r="E230" i="3"/>
  <c r="D230" i="3"/>
  <c r="C230" i="3"/>
  <c r="B230" i="3"/>
  <c r="D229" i="3"/>
  <c r="C229" i="3"/>
  <c r="B229" i="3"/>
  <c r="D228" i="3"/>
  <c r="C228" i="3"/>
  <c r="B228" i="3"/>
  <c r="E227" i="3"/>
  <c r="D227" i="3"/>
  <c r="C227" i="3"/>
  <c r="B227" i="3"/>
  <c r="D226" i="3"/>
  <c r="C226" i="3"/>
  <c r="B226" i="3"/>
  <c r="H225" i="3"/>
  <c r="E225" i="3"/>
  <c r="D225" i="3"/>
  <c r="C225" i="3"/>
  <c r="B225" i="3"/>
  <c r="H224" i="3"/>
  <c r="E224" i="3"/>
  <c r="D224" i="3"/>
  <c r="C224" i="3"/>
  <c r="B224" i="3"/>
  <c r="H223" i="3"/>
  <c r="D223" i="3"/>
  <c r="C223" i="3"/>
  <c r="B223" i="3"/>
  <c r="H222" i="3"/>
  <c r="E222" i="3"/>
  <c r="D222" i="3"/>
  <c r="C222" i="3"/>
  <c r="B222" i="3"/>
  <c r="D221" i="3"/>
  <c r="C221" i="3"/>
  <c r="B221" i="3"/>
  <c r="H220" i="3"/>
  <c r="E220" i="3"/>
  <c r="D220" i="3"/>
  <c r="C220" i="3"/>
  <c r="B220" i="3"/>
  <c r="D219" i="3"/>
  <c r="C219" i="3"/>
  <c r="B219" i="3"/>
  <c r="H218" i="3"/>
  <c r="D218" i="3"/>
  <c r="C218" i="3"/>
  <c r="B218" i="3"/>
  <c r="D217" i="3"/>
  <c r="C217" i="3"/>
  <c r="B217" i="3"/>
  <c r="D216" i="3"/>
  <c r="C216" i="3"/>
  <c r="B216" i="3"/>
  <c r="H215" i="3"/>
  <c r="D215" i="3"/>
  <c r="C215" i="3"/>
  <c r="B215" i="3"/>
  <c r="E214" i="3"/>
  <c r="D214" i="3"/>
  <c r="C214" i="3"/>
  <c r="B214" i="3"/>
  <c r="D213" i="3"/>
  <c r="C213" i="3"/>
  <c r="B213" i="3"/>
  <c r="E212" i="3"/>
  <c r="D212" i="3"/>
  <c r="C212" i="3"/>
  <c r="B212" i="3"/>
  <c r="D211" i="3"/>
  <c r="D210" i="3"/>
  <c r="H209" i="3"/>
  <c r="E209" i="3"/>
  <c r="D209" i="3"/>
  <c r="C209" i="3"/>
  <c r="B209" i="3"/>
  <c r="H208" i="3"/>
  <c r="E208" i="3"/>
  <c r="D208" i="3"/>
  <c r="C208" i="3"/>
  <c r="B208" i="3"/>
  <c r="H207" i="3"/>
  <c r="H206" i="3"/>
  <c r="H204" i="3"/>
  <c r="E204" i="3"/>
  <c r="D204" i="3"/>
  <c r="C204" i="3"/>
  <c r="B204" i="3"/>
  <c r="A204" i="3"/>
  <c r="H203" i="3"/>
  <c r="E203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E199" i="3"/>
  <c r="D199" i="3"/>
  <c r="C199" i="3"/>
  <c r="B199" i="3"/>
  <c r="A199" i="3"/>
  <c r="D198" i="3"/>
  <c r="C198" i="3"/>
  <c r="B198" i="3"/>
  <c r="A198" i="3"/>
  <c r="H197" i="3"/>
  <c r="E197" i="3"/>
  <c r="D197" i="3"/>
  <c r="C197" i="3"/>
  <c r="B197" i="3"/>
  <c r="A197" i="3"/>
  <c r="D196" i="3"/>
  <c r="C196" i="3"/>
  <c r="B196" i="3"/>
  <c r="A196" i="3"/>
  <c r="H195" i="3"/>
  <c r="H194" i="3"/>
  <c r="E194" i="3"/>
  <c r="D194" i="3"/>
  <c r="C194" i="3"/>
  <c r="B194" i="3"/>
  <c r="A194" i="3"/>
  <c r="H193" i="3"/>
  <c r="D189" i="3"/>
  <c r="C189" i="3"/>
  <c r="B189" i="3"/>
  <c r="A189" i="3"/>
  <c r="C188" i="3"/>
  <c r="B188" i="3"/>
  <c r="A188" i="3"/>
  <c r="E187" i="3"/>
  <c r="D187" i="3"/>
  <c r="C187" i="3"/>
  <c r="B187" i="3"/>
  <c r="H186" i="3"/>
  <c r="E186" i="3"/>
  <c r="D186" i="3"/>
  <c r="C186" i="3"/>
  <c r="B186" i="3"/>
  <c r="H185" i="3"/>
  <c r="E185" i="3"/>
  <c r="D185" i="3"/>
  <c r="C185" i="3"/>
  <c r="B185" i="3"/>
  <c r="D184" i="3"/>
  <c r="C184" i="3"/>
  <c r="B184" i="3"/>
  <c r="D183" i="3"/>
  <c r="C183" i="3"/>
  <c r="B183" i="3"/>
  <c r="A183" i="3"/>
  <c r="D182" i="3"/>
  <c r="C182" i="3"/>
  <c r="B182" i="3"/>
  <c r="A182" i="3"/>
  <c r="H181" i="3"/>
  <c r="E181" i="3"/>
  <c r="D181" i="3"/>
  <c r="C181" i="3"/>
  <c r="B181" i="3"/>
  <c r="A181" i="3"/>
  <c r="D180" i="3"/>
  <c r="C180" i="3"/>
  <c r="B180" i="3"/>
  <c r="A180" i="3"/>
  <c r="H179" i="3"/>
  <c r="E179" i="3"/>
  <c r="D179" i="3"/>
  <c r="C179" i="3"/>
  <c r="B179" i="3"/>
  <c r="A179" i="3"/>
  <c r="D178" i="3"/>
  <c r="C178" i="3"/>
  <c r="B178" i="3"/>
  <c r="A178" i="3"/>
  <c r="H177" i="3"/>
  <c r="C177" i="3"/>
  <c r="B177" i="3"/>
  <c r="C176" i="3"/>
  <c r="B176" i="3"/>
  <c r="H175" i="3"/>
  <c r="C175" i="3"/>
  <c r="B175" i="3"/>
  <c r="C174" i="3"/>
  <c r="B174" i="3"/>
  <c r="C173" i="3"/>
  <c r="B173" i="3"/>
  <c r="D172" i="3"/>
  <c r="C172" i="3"/>
  <c r="B172" i="3"/>
  <c r="A172" i="3"/>
  <c r="E169" i="3"/>
  <c r="D169" i="3"/>
  <c r="C169" i="3"/>
  <c r="B169" i="3"/>
  <c r="A169" i="3"/>
  <c r="H168" i="3"/>
  <c r="D168" i="3"/>
  <c r="C168" i="3"/>
  <c r="B168" i="3"/>
  <c r="A168" i="3"/>
  <c r="H167" i="3"/>
  <c r="D167" i="3"/>
  <c r="C167" i="3"/>
  <c r="B167" i="3"/>
  <c r="A167" i="3"/>
  <c r="H166" i="3"/>
  <c r="D166" i="3"/>
  <c r="C166" i="3"/>
  <c r="B166" i="3"/>
  <c r="A166" i="3"/>
  <c r="H165" i="3"/>
  <c r="E165" i="3"/>
  <c r="D165" i="3"/>
  <c r="C165" i="3"/>
  <c r="B165" i="3"/>
  <c r="A165" i="3"/>
  <c r="H164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C161" i="3"/>
  <c r="B161" i="3"/>
  <c r="A161" i="3"/>
  <c r="H160" i="3"/>
  <c r="E160" i="3"/>
  <c r="D160" i="3"/>
  <c r="C160" i="3"/>
  <c r="B160" i="3"/>
  <c r="A160" i="3"/>
  <c r="H159" i="3"/>
  <c r="D159" i="3"/>
  <c r="C159" i="3"/>
  <c r="B159" i="3"/>
  <c r="A159" i="3"/>
  <c r="F158" i="3"/>
  <c r="H158" i="3" s="1"/>
  <c r="D158" i="3"/>
  <c r="C158" i="3"/>
  <c r="B158" i="3"/>
  <c r="A158" i="3"/>
  <c r="F157" i="3"/>
  <c r="H157" i="3" s="1"/>
  <c r="D157" i="3"/>
  <c r="C157" i="3"/>
  <c r="B157" i="3"/>
  <c r="A157" i="3"/>
  <c r="H156" i="3"/>
  <c r="E156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H151" i="3"/>
  <c r="E151" i="3"/>
  <c r="D151" i="3"/>
  <c r="C151" i="3"/>
  <c r="B151" i="3"/>
  <c r="A151" i="3"/>
  <c r="D150" i="3"/>
  <c r="C150" i="3"/>
  <c r="B150" i="3"/>
  <c r="A150" i="3"/>
  <c r="H149" i="3"/>
  <c r="D149" i="3"/>
  <c r="C149" i="3"/>
  <c r="B149" i="3"/>
  <c r="A149" i="3"/>
  <c r="D148" i="3"/>
  <c r="C148" i="3"/>
  <c r="B148" i="3"/>
  <c r="A148" i="3"/>
  <c r="H147" i="3"/>
  <c r="D147" i="3"/>
  <c r="C147" i="3"/>
  <c r="B147" i="3"/>
  <c r="A147" i="3"/>
  <c r="H146" i="3"/>
  <c r="D146" i="3"/>
  <c r="C146" i="3"/>
  <c r="B146" i="3"/>
  <c r="A146" i="3"/>
  <c r="E145" i="3"/>
  <c r="D145" i="3"/>
  <c r="C145" i="3"/>
  <c r="B145" i="3"/>
  <c r="A145" i="3"/>
  <c r="H144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E141" i="3"/>
  <c r="D141" i="3"/>
  <c r="C141" i="3"/>
  <c r="B141" i="3"/>
  <c r="A141" i="3"/>
  <c r="D139" i="3"/>
  <c r="C139" i="3"/>
  <c r="B139" i="3"/>
  <c r="A139" i="3"/>
  <c r="H138" i="3"/>
  <c r="D138" i="3"/>
  <c r="C138" i="3"/>
  <c r="B138" i="3"/>
  <c r="A138" i="3"/>
  <c r="D137" i="3"/>
  <c r="C137" i="3"/>
  <c r="B137" i="3"/>
  <c r="A137" i="3"/>
  <c r="C136" i="3"/>
  <c r="B136" i="3"/>
  <c r="A136" i="3"/>
  <c r="B135" i="3"/>
  <c r="A135" i="3"/>
  <c r="F130" i="3"/>
  <c r="D27" i="1" s="1"/>
  <c r="E134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C130" i="3"/>
  <c r="B130" i="3"/>
  <c r="A130" i="3"/>
  <c r="E129" i="3"/>
  <c r="D129" i="3"/>
  <c r="C129" i="3"/>
  <c r="B129" i="3"/>
  <c r="A129" i="3"/>
  <c r="D128" i="3"/>
  <c r="C128" i="3"/>
  <c r="B128" i="3"/>
  <c r="A128" i="3"/>
  <c r="H127" i="3"/>
  <c r="D127" i="3"/>
  <c r="C127" i="3"/>
  <c r="B127" i="3"/>
  <c r="A127" i="3"/>
  <c r="H126" i="3"/>
  <c r="D126" i="3"/>
  <c r="C126" i="3"/>
  <c r="B126" i="3"/>
  <c r="A126" i="3"/>
  <c r="H125" i="3"/>
  <c r="E125" i="3"/>
  <c r="D125" i="3"/>
  <c r="C125" i="3"/>
  <c r="B125" i="3"/>
  <c r="A125" i="3"/>
  <c r="D124" i="3"/>
  <c r="C124" i="3"/>
  <c r="B124" i="3"/>
  <c r="A124" i="3"/>
  <c r="H123" i="3"/>
  <c r="E123" i="3"/>
  <c r="D123" i="3"/>
  <c r="C123" i="3"/>
  <c r="B123" i="3"/>
  <c r="A123" i="3"/>
  <c r="D122" i="3"/>
  <c r="C122" i="3"/>
  <c r="B122" i="3"/>
  <c r="A122" i="3"/>
  <c r="H121" i="3"/>
  <c r="E121" i="3"/>
  <c r="D121" i="3"/>
  <c r="C121" i="3"/>
  <c r="B121" i="3"/>
  <c r="A121" i="3"/>
  <c r="D120" i="3"/>
  <c r="C120" i="3"/>
  <c r="B120" i="3"/>
  <c r="A120" i="3"/>
  <c r="H119" i="3"/>
  <c r="E119" i="3"/>
  <c r="D119" i="3"/>
  <c r="C119" i="3"/>
  <c r="B119" i="3"/>
  <c r="A119" i="3"/>
  <c r="F118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C115" i="3"/>
  <c r="B115" i="3"/>
  <c r="A115" i="3"/>
  <c r="H114" i="3"/>
  <c r="E114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C110" i="3"/>
  <c r="B110" i="3"/>
  <c r="A110" i="3"/>
  <c r="E109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C105" i="3"/>
  <c r="B105" i="3"/>
  <c r="A105" i="3"/>
  <c r="H103" i="3"/>
  <c r="E103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H100" i="3"/>
  <c r="E100" i="3"/>
  <c r="D100" i="3"/>
  <c r="C100" i="3"/>
  <c r="B100" i="3"/>
  <c r="A100" i="3"/>
  <c r="D99" i="3"/>
  <c r="C99" i="3"/>
  <c r="B99" i="3"/>
  <c r="A99" i="3"/>
  <c r="D98" i="3"/>
  <c r="C98" i="3"/>
  <c r="B98" i="3"/>
  <c r="A98" i="3"/>
  <c r="H97" i="3"/>
  <c r="E97" i="3"/>
  <c r="D97" i="3"/>
  <c r="C97" i="3"/>
  <c r="B97" i="3"/>
  <c r="A97" i="3"/>
  <c r="D95" i="3"/>
  <c r="C95" i="3"/>
  <c r="B95" i="3"/>
  <c r="A95" i="3"/>
  <c r="D94" i="3"/>
  <c r="C94" i="3"/>
  <c r="B94" i="3"/>
  <c r="A94" i="3"/>
  <c r="C93" i="3"/>
  <c r="B93" i="3"/>
  <c r="A93" i="3"/>
  <c r="E92" i="3"/>
  <c r="D92" i="3"/>
  <c r="C92" i="3"/>
  <c r="B92" i="3"/>
  <c r="A92" i="3"/>
  <c r="D91" i="3"/>
  <c r="C91" i="3"/>
  <c r="B91" i="3"/>
  <c r="A91" i="3"/>
  <c r="D90" i="3"/>
  <c r="C90" i="3"/>
  <c r="B90" i="3"/>
  <c r="A90" i="3"/>
  <c r="H89" i="3"/>
  <c r="D89" i="3"/>
  <c r="C89" i="3"/>
  <c r="B89" i="3"/>
  <c r="A89" i="3"/>
  <c r="E88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H84" i="3"/>
  <c r="E84" i="3"/>
  <c r="D84" i="3"/>
  <c r="C84" i="3"/>
  <c r="B84" i="3"/>
  <c r="A84" i="3"/>
  <c r="D83" i="3"/>
  <c r="C83" i="3"/>
  <c r="B83" i="3"/>
  <c r="A83" i="3"/>
  <c r="H82" i="3"/>
  <c r="E82" i="3"/>
  <c r="D82" i="3"/>
  <c r="C82" i="3"/>
  <c r="B82" i="3"/>
  <c r="A82" i="3"/>
  <c r="H81" i="3"/>
  <c r="D81" i="3"/>
  <c r="C81" i="3"/>
  <c r="B81" i="3"/>
  <c r="A81" i="3"/>
  <c r="D80" i="3"/>
  <c r="C80" i="3"/>
  <c r="B80" i="3"/>
  <c r="A80" i="3"/>
  <c r="D79" i="3"/>
  <c r="C79" i="3"/>
  <c r="B79" i="3"/>
  <c r="A79" i="3"/>
  <c r="C78" i="3"/>
  <c r="B78" i="3"/>
  <c r="A78" i="3"/>
  <c r="E76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B71" i="3"/>
  <c r="A71" i="3"/>
  <c r="E70" i="3"/>
  <c r="D70" i="3"/>
  <c r="C70" i="3"/>
  <c r="B70" i="3"/>
  <c r="A70" i="3"/>
  <c r="F69" i="3"/>
  <c r="D69" i="3"/>
  <c r="C69" i="3"/>
  <c r="B69" i="3"/>
  <c r="A69" i="3"/>
  <c r="E68" i="3"/>
  <c r="D68" i="3"/>
  <c r="C68" i="3"/>
  <c r="B68" i="3"/>
  <c r="A68" i="3"/>
  <c r="H67" i="3"/>
  <c r="E67" i="3"/>
  <c r="D67" i="3"/>
  <c r="C67" i="3"/>
  <c r="B67" i="3"/>
  <c r="A67" i="3"/>
  <c r="D66" i="3"/>
  <c r="C66" i="3"/>
  <c r="B66" i="3"/>
  <c r="A66" i="3"/>
  <c r="D65" i="3"/>
  <c r="C65" i="3"/>
  <c r="B65" i="3"/>
  <c r="A65" i="3"/>
  <c r="E64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E60" i="3"/>
  <c r="D60" i="3"/>
  <c r="C60" i="3"/>
  <c r="B60" i="3"/>
  <c r="A60" i="3"/>
  <c r="D59" i="3"/>
  <c r="C59" i="3"/>
  <c r="B59" i="3"/>
  <c r="A59" i="3"/>
  <c r="H58" i="3"/>
  <c r="A58" i="3"/>
  <c r="F56" i="3"/>
  <c r="A57" i="3"/>
  <c r="A56" i="3"/>
  <c r="E54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E50" i="3"/>
  <c r="D50" i="3"/>
  <c r="C50" i="3"/>
  <c r="B50" i="3"/>
  <c r="E49" i="3"/>
  <c r="D49" i="3"/>
  <c r="C49" i="3"/>
  <c r="B49" i="3"/>
  <c r="D48" i="3"/>
  <c r="C48" i="3"/>
  <c r="B48" i="3"/>
  <c r="D47" i="3"/>
  <c r="C47" i="3"/>
  <c r="B47" i="3"/>
  <c r="A47" i="3"/>
  <c r="D46" i="3"/>
  <c r="C46" i="3"/>
  <c r="B46" i="3"/>
  <c r="A46" i="3"/>
  <c r="E44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D37" i="3"/>
  <c r="C37" i="3"/>
  <c r="B37" i="3"/>
  <c r="A37" i="3"/>
  <c r="D31" i="3"/>
  <c r="C31" i="3"/>
  <c r="B31" i="3"/>
  <c r="A31" i="3"/>
  <c r="F29" i="3"/>
  <c r="E29" i="3"/>
  <c r="D29" i="3"/>
  <c r="C29" i="3"/>
  <c r="B29" i="3"/>
  <c r="A29" i="3"/>
  <c r="F28" i="3"/>
  <c r="F27" i="3" s="1"/>
  <c r="F26" i="3" s="1"/>
  <c r="F25" i="3" s="1"/>
  <c r="D14" i="1" s="1"/>
  <c r="D28" i="3"/>
  <c r="C28" i="3"/>
  <c r="B28" i="3"/>
  <c r="A28" i="3"/>
  <c r="D27" i="3"/>
  <c r="C27" i="3"/>
  <c r="B27" i="3"/>
  <c r="A27" i="3"/>
  <c r="D26" i="3"/>
  <c r="C26" i="3"/>
  <c r="B26" i="3"/>
  <c r="A26" i="3"/>
  <c r="C25" i="3"/>
  <c r="B25" i="3"/>
  <c r="A25" i="3"/>
  <c r="E23" i="3"/>
  <c r="D23" i="3"/>
  <c r="C23" i="3"/>
  <c r="B23" i="3"/>
  <c r="A23" i="3"/>
  <c r="D18" i="3"/>
  <c r="C18" i="3"/>
  <c r="B18" i="3"/>
  <c r="A18" i="3"/>
  <c r="F15" i="3"/>
  <c r="E16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C12" i="3"/>
  <c r="B12" i="3"/>
  <c r="A12" i="3"/>
  <c r="H301" i="3" l="1"/>
  <c r="H23" i="3"/>
  <c r="H54" i="3"/>
  <c r="H369" i="3"/>
  <c r="H287" i="3"/>
  <c r="H345" i="3"/>
  <c r="H34" i="3"/>
  <c r="F33" i="3"/>
  <c r="H49" i="3"/>
  <c r="G332" i="3"/>
  <c r="E40" i="1" s="1"/>
  <c r="G334" i="3"/>
  <c r="G333" i="3" s="1"/>
  <c r="H333" i="3" s="1"/>
  <c r="F20" i="3"/>
  <c r="F19" i="3" s="1"/>
  <c r="F18" i="3" s="1"/>
  <c r="F17" i="3" s="1"/>
  <c r="D13" i="1" s="1"/>
  <c r="H303" i="3"/>
  <c r="H346" i="3"/>
  <c r="H366" i="3"/>
  <c r="H374" i="3"/>
  <c r="H393" i="3"/>
  <c r="H387" i="3"/>
  <c r="H388" i="3"/>
  <c r="H394" i="3"/>
  <c r="H403" i="3"/>
  <c r="H392" i="3"/>
  <c r="H22" i="3"/>
  <c r="G37" i="3"/>
  <c r="H50" i="3"/>
  <c r="F53" i="3"/>
  <c r="F52" i="3" s="1"/>
  <c r="F51" i="3" s="1"/>
  <c r="H55" i="3"/>
  <c r="H68" i="3"/>
  <c r="H64" i="3"/>
  <c r="H246" i="3"/>
  <c r="H252" i="3"/>
  <c r="H289" i="3"/>
  <c r="H324" i="3"/>
  <c r="H357" i="3"/>
  <c r="H363" i="3"/>
  <c r="H395" i="3"/>
  <c r="H60" i="3"/>
  <c r="H282" i="3"/>
  <c r="H309" i="3"/>
  <c r="H314" i="3"/>
  <c r="H340" i="3"/>
  <c r="H348" i="3"/>
  <c r="H378" i="3"/>
  <c r="H389" i="3"/>
  <c r="F234" i="3"/>
  <c r="F256" i="3"/>
  <c r="F255" i="3" s="1"/>
  <c r="H386" i="3"/>
  <c r="G361" i="3"/>
  <c r="G256" i="3"/>
  <c r="G255" i="3" s="1"/>
  <c r="F66" i="3"/>
  <c r="F65" i="3" s="1"/>
  <c r="F61" i="3" s="1"/>
  <c r="G251" i="3"/>
  <c r="G250" i="3" s="1"/>
  <c r="G66" i="3"/>
  <c r="G65" i="3" s="1"/>
  <c r="G20" i="3"/>
  <c r="G19" i="3" s="1"/>
  <c r="G18" i="3" s="1"/>
  <c r="G17" i="3" s="1"/>
  <c r="E13" i="1" s="1"/>
  <c r="G53" i="3"/>
  <c r="F75" i="3"/>
  <c r="H118" i="3"/>
  <c r="F361" i="3"/>
  <c r="H59" i="3"/>
  <c r="F162" i="3"/>
  <c r="F161" i="3" s="1"/>
  <c r="D30" i="1" s="1"/>
  <c r="H35" i="3"/>
  <c r="F48" i="3"/>
  <c r="F47" i="3" s="1"/>
  <c r="F46" i="3" s="1"/>
  <c r="F251" i="3"/>
  <c r="F250" i="3" s="1"/>
  <c r="F244" i="3" s="1"/>
  <c r="G48" i="3"/>
  <c r="G47" i="3" s="1"/>
  <c r="G46" i="3" s="1"/>
  <c r="H63" i="3"/>
  <c r="H375" i="3"/>
  <c r="G73" i="3"/>
  <c r="G72" i="3" s="1"/>
  <c r="G71" i="3" s="1"/>
  <c r="E19" i="1" s="1"/>
  <c r="G62" i="3"/>
  <c r="G56" i="3"/>
  <c r="H56" i="3" s="1"/>
  <c r="F41" i="3"/>
  <c r="H42" i="3"/>
  <c r="F174" i="3"/>
  <c r="H257" i="3"/>
  <c r="H176" i="3"/>
  <c r="H134" i="3"/>
  <c r="H381" i="3"/>
  <c r="H379" i="3"/>
  <c r="G234" i="3"/>
  <c r="H234" i="3" s="1"/>
  <c r="G162" i="3"/>
  <c r="G161" i="3" s="1"/>
  <c r="E30" i="1" s="1"/>
  <c r="H21" i="3"/>
  <c r="H38" i="3"/>
  <c r="F37" i="3"/>
  <c r="H336" i="3"/>
  <c r="H245" i="3"/>
  <c r="H145" i="3"/>
  <c r="H380" i="3"/>
  <c r="G295" i="3"/>
  <c r="F295" i="3"/>
  <c r="H28" i="3"/>
  <c r="H372" i="3"/>
  <c r="G33" i="3"/>
  <c r="H298" i="3"/>
  <c r="H401" i="3"/>
  <c r="H371" i="3"/>
  <c r="G174" i="3"/>
  <c r="H143" i="3"/>
  <c r="G12" i="3"/>
  <c r="E12" i="1" s="1"/>
  <c r="G14" i="3"/>
  <c r="G13" i="3" s="1"/>
  <c r="H400" i="3"/>
  <c r="H390" i="3"/>
  <c r="H391" i="3"/>
  <c r="H370" i="3"/>
  <c r="H296" i="3"/>
  <c r="H335" i="3"/>
  <c r="H191" i="3"/>
  <c r="H133" i="3"/>
  <c r="H328" i="3"/>
  <c r="H214" i="3"/>
  <c r="H109" i="3"/>
  <c r="H169" i="3"/>
  <c r="H302" i="3"/>
  <c r="H288" i="3"/>
  <c r="H227" i="3"/>
  <c r="H88" i="3"/>
  <c r="H57" i="3"/>
  <c r="H199" i="3"/>
  <c r="H27" i="3"/>
  <c r="F14" i="3"/>
  <c r="F13" i="3" s="1"/>
  <c r="F12" i="3"/>
  <c r="D12" i="1" s="1"/>
  <c r="H37" i="3" l="1"/>
  <c r="H53" i="3"/>
  <c r="H20" i="3"/>
  <c r="H334" i="3"/>
  <c r="G32" i="3"/>
  <c r="G31" i="3" s="1"/>
  <c r="G30" i="3" s="1"/>
  <c r="E15" i="1" s="1"/>
  <c r="G244" i="3"/>
  <c r="H244" i="3" s="1"/>
  <c r="G52" i="3"/>
  <c r="G51" i="3" s="1"/>
  <c r="F32" i="3"/>
  <c r="F31" i="3" s="1"/>
  <c r="F30" i="3" s="1"/>
  <c r="D15" i="1" s="1"/>
  <c r="H162" i="3"/>
  <c r="H46" i="3"/>
  <c r="H48" i="3"/>
  <c r="H361" i="3"/>
  <c r="H256" i="3"/>
  <c r="H47" i="3"/>
  <c r="H174" i="3"/>
  <c r="H295" i="3"/>
  <c r="H66" i="3"/>
  <c r="H161" i="3"/>
  <c r="G61" i="3"/>
  <c r="H61" i="3" s="1"/>
  <c r="H163" i="3"/>
  <c r="F45" i="3"/>
  <c r="D17" i="1" s="1"/>
  <c r="H75" i="3"/>
  <c r="F74" i="3"/>
  <c r="H62" i="3"/>
  <c r="H65" i="3"/>
  <c r="H41" i="3"/>
  <c r="F40" i="3"/>
  <c r="H33" i="3"/>
  <c r="H12" i="3"/>
  <c r="H255" i="3"/>
  <c r="H132" i="3"/>
  <c r="H14" i="3"/>
  <c r="H13" i="3"/>
  <c r="H19" i="3"/>
  <c r="H332" i="3"/>
  <c r="H16" i="3"/>
  <c r="H236" i="3"/>
  <c r="H235" i="3"/>
  <c r="H315" i="3"/>
  <c r="H70" i="3"/>
  <c r="H69" i="3"/>
  <c r="H39" i="3"/>
  <c r="H44" i="3"/>
  <c r="H26" i="3"/>
  <c r="H141" i="3"/>
  <c r="H154" i="3"/>
  <c r="H251" i="3"/>
  <c r="H305" i="3"/>
  <c r="H313" i="3"/>
  <c r="H40" i="3" l="1"/>
  <c r="D16" i="1"/>
  <c r="H52" i="3"/>
  <c r="H32" i="3"/>
  <c r="G45" i="3"/>
  <c r="F73" i="3"/>
  <c r="H74" i="3"/>
  <c r="F11" i="3"/>
  <c r="H18" i="3"/>
  <c r="H31" i="3"/>
  <c r="H30" i="3"/>
  <c r="H131" i="3"/>
  <c r="H51" i="3"/>
  <c r="H250" i="3"/>
  <c r="H25" i="3"/>
  <c r="H24" i="3"/>
  <c r="H92" i="3"/>
  <c r="H304" i="3"/>
  <c r="H312" i="3"/>
  <c r="H212" i="3"/>
  <c r="H211" i="3"/>
  <c r="H15" i="3"/>
  <c r="G11" i="3" l="1"/>
  <c r="E17" i="1"/>
  <c r="E11" i="1" s="1"/>
  <c r="H45" i="3"/>
  <c r="F72" i="3"/>
  <c r="H73" i="3"/>
  <c r="H130" i="3"/>
  <c r="H17" i="3"/>
  <c r="H11" i="3"/>
  <c r="H310" i="3"/>
  <c r="H91" i="3"/>
  <c r="H248" i="3"/>
  <c r="H139" i="3"/>
  <c r="F71" i="3" l="1"/>
  <c r="D19" i="1" s="1"/>
  <c r="H72" i="3"/>
  <c r="H90" i="3"/>
  <c r="H71" i="3" l="1"/>
  <c r="G357" i="2" l="1"/>
  <c r="F95" i="3" s="1"/>
  <c r="H357" i="2"/>
  <c r="G95" i="3" s="1"/>
  <c r="H95" i="3" s="1"/>
  <c r="I358" i="2"/>
  <c r="H96" i="3" s="1"/>
  <c r="H461" i="2"/>
  <c r="G461" i="2"/>
  <c r="I462" i="2"/>
  <c r="H350" i="3" s="1"/>
  <c r="H406" i="2"/>
  <c r="G150" i="3" s="1"/>
  <c r="G406" i="2"/>
  <c r="F150" i="3" s="1"/>
  <c r="H244" i="2"/>
  <c r="G244" i="2"/>
  <c r="H150" i="3" l="1"/>
  <c r="H200" i="2"/>
  <c r="G364" i="3" s="1"/>
  <c r="G200" i="2"/>
  <c r="F364" i="3" s="1"/>
  <c r="F360" i="3" s="1"/>
  <c r="F359" i="3" s="1"/>
  <c r="F358" i="3" s="1"/>
  <c r="I201" i="2"/>
  <c r="D42" i="1" l="1"/>
  <c r="H364" i="3"/>
  <c r="G360" i="3"/>
  <c r="H69" i="2"/>
  <c r="I70" i="2"/>
  <c r="H297" i="3" s="1"/>
  <c r="I71" i="2"/>
  <c r="I72" i="2"/>
  <c r="H299" i="3" s="1"/>
  <c r="G69" i="2"/>
  <c r="G359" i="3" l="1"/>
  <c r="H360" i="3"/>
  <c r="I30" i="2"/>
  <c r="I31" i="2"/>
  <c r="H29" i="2"/>
  <c r="G29" i="2"/>
  <c r="G358" i="3" l="1"/>
  <c r="H359" i="3"/>
  <c r="H16" i="2"/>
  <c r="H20" i="2"/>
  <c r="H26" i="2"/>
  <c r="H25" i="2" s="1"/>
  <c r="H24" i="2" s="1"/>
  <c r="H28" i="2"/>
  <c r="G373" i="3" s="1"/>
  <c r="H35" i="2"/>
  <c r="H34" i="2" s="1"/>
  <c r="H33" i="2" s="1"/>
  <c r="H40" i="2"/>
  <c r="H50" i="2"/>
  <c r="H54" i="2"/>
  <c r="H60" i="2"/>
  <c r="H64" i="2"/>
  <c r="G291" i="3" s="1"/>
  <c r="H66" i="2"/>
  <c r="G293" i="3" s="1"/>
  <c r="H74" i="2"/>
  <c r="H73" i="2" s="1"/>
  <c r="H68" i="2" s="1"/>
  <c r="H79" i="2"/>
  <c r="H78" i="2" s="1"/>
  <c r="H77" i="2" s="1"/>
  <c r="H84" i="2"/>
  <c r="G319" i="3" s="1"/>
  <c r="H88" i="2"/>
  <c r="G323" i="3" s="1"/>
  <c r="H97" i="2"/>
  <c r="H101" i="2"/>
  <c r="G178" i="3" s="1"/>
  <c r="H103" i="2"/>
  <c r="G180" i="3" s="1"/>
  <c r="H107" i="2"/>
  <c r="H114" i="2"/>
  <c r="H119" i="2"/>
  <c r="G196" i="3" s="1"/>
  <c r="H121" i="2"/>
  <c r="G198" i="3" s="1"/>
  <c r="H198" i="3" s="1"/>
  <c r="H125" i="2"/>
  <c r="G202" i="3" s="1"/>
  <c r="H128" i="2"/>
  <c r="G205" i="3" s="1"/>
  <c r="H133" i="2"/>
  <c r="G210" i="3" s="1"/>
  <c r="H136" i="2"/>
  <c r="G213" i="3" s="1"/>
  <c r="H138" i="2"/>
  <c r="H141" i="2"/>
  <c r="G226" i="3" s="1"/>
  <c r="H144" i="2"/>
  <c r="H149" i="2"/>
  <c r="H148" i="2" s="1"/>
  <c r="H154" i="2"/>
  <c r="H153" i="2" s="1"/>
  <c r="H159" i="2"/>
  <c r="H158" i="2" s="1"/>
  <c r="H163" i="2"/>
  <c r="H169" i="2"/>
  <c r="G266" i="3" s="1"/>
  <c r="H266" i="3" s="1"/>
  <c r="H171" i="2"/>
  <c r="G268" i="3" s="1"/>
  <c r="H173" i="2"/>
  <c r="G270" i="3" s="1"/>
  <c r="H177" i="2"/>
  <c r="H181" i="2"/>
  <c r="H184" i="2"/>
  <c r="H190" i="2"/>
  <c r="H192" i="2"/>
  <c r="G342" i="3" s="1"/>
  <c r="H197" i="2"/>
  <c r="H196" i="2" s="1"/>
  <c r="H195" i="2" s="1"/>
  <c r="H208" i="2"/>
  <c r="H207" i="2" s="1"/>
  <c r="H206" i="2" s="1"/>
  <c r="H205" i="2" s="1"/>
  <c r="H215" i="2"/>
  <c r="H213" i="2" s="1"/>
  <c r="H220" i="2"/>
  <c r="H219" i="2" s="1"/>
  <c r="H218" i="2" s="1"/>
  <c r="H227" i="2"/>
  <c r="H226" i="2" s="1"/>
  <c r="H225" i="2" s="1"/>
  <c r="H224" i="2" s="1"/>
  <c r="H223" i="2" s="1"/>
  <c r="H233" i="2"/>
  <c r="H232" i="2" s="1"/>
  <c r="H231" i="2" s="1"/>
  <c r="H230" i="2" s="1"/>
  <c r="H229" i="2" s="1"/>
  <c r="H239" i="2"/>
  <c r="H238" i="2" s="1"/>
  <c r="H237" i="2" s="1"/>
  <c r="H236" i="2" s="1"/>
  <c r="H235" i="2" s="1"/>
  <c r="H247" i="2"/>
  <c r="H246" i="2" s="1"/>
  <c r="H243" i="2" s="1"/>
  <c r="H251" i="2"/>
  <c r="H250" i="2" s="1"/>
  <c r="H249" i="2" s="1"/>
  <c r="H256" i="2"/>
  <c r="H255" i="2" s="1"/>
  <c r="H254" i="2" s="1"/>
  <c r="H253" i="2" s="1"/>
  <c r="H262" i="2"/>
  <c r="H261" i="2" s="1"/>
  <c r="H260" i="2" s="1"/>
  <c r="H259" i="2" s="1"/>
  <c r="H267" i="2"/>
  <c r="H266" i="2" s="1"/>
  <c r="H265" i="2" s="1"/>
  <c r="H264" i="2" s="1"/>
  <c r="H273" i="2"/>
  <c r="H272" i="2" s="1"/>
  <c r="H271" i="2" s="1"/>
  <c r="H270" i="2" s="1"/>
  <c r="H269" i="2" s="1"/>
  <c r="H279" i="2"/>
  <c r="H281" i="2"/>
  <c r="G402" i="3" s="1"/>
  <c r="H288" i="2"/>
  <c r="H287" i="2" s="1"/>
  <c r="H286" i="2" s="1"/>
  <c r="H285" i="2" s="1"/>
  <c r="H294" i="2"/>
  <c r="H293" i="2" s="1"/>
  <c r="H292" i="2" s="1"/>
  <c r="H291" i="2" s="1"/>
  <c r="H300" i="2"/>
  <c r="H299" i="2" s="1"/>
  <c r="H298" i="2" s="1"/>
  <c r="H297" i="2" s="1"/>
  <c r="H296" i="2" s="1"/>
  <c r="H307" i="2"/>
  <c r="H306" i="2" s="1"/>
  <c r="H305" i="2" s="1"/>
  <c r="H304" i="2" s="1"/>
  <c r="H312" i="2"/>
  <c r="H311" i="2" s="1"/>
  <c r="H310" i="2" s="1"/>
  <c r="H309" i="2" s="1"/>
  <c r="H320" i="2"/>
  <c r="H319" i="2" s="1"/>
  <c r="H318" i="2" s="1"/>
  <c r="H317" i="2" s="1"/>
  <c r="H325" i="2"/>
  <c r="H324" i="2" s="1"/>
  <c r="H323" i="2" s="1"/>
  <c r="H330" i="2"/>
  <c r="H333" i="2"/>
  <c r="H337" i="2"/>
  <c r="H336" i="2" s="1"/>
  <c r="H340" i="2"/>
  <c r="H339" i="2" s="1"/>
  <c r="H347" i="2"/>
  <c r="H349" i="2"/>
  <c r="G83" i="3" s="1"/>
  <c r="H353" i="2"/>
  <c r="H356" i="2"/>
  <c r="G94" i="3" s="1"/>
  <c r="H361" i="2"/>
  <c r="H364" i="2"/>
  <c r="H370" i="2"/>
  <c r="H375" i="2"/>
  <c r="H380" i="2"/>
  <c r="H382" i="2"/>
  <c r="G120" i="3" s="1"/>
  <c r="H384" i="2"/>
  <c r="G122" i="3" s="1"/>
  <c r="H386" i="2"/>
  <c r="G124" i="3" s="1"/>
  <c r="H391" i="2"/>
  <c r="H390" i="2" s="1"/>
  <c r="H389" i="2" s="1"/>
  <c r="H388" i="2" s="1"/>
  <c r="H396" i="2"/>
  <c r="H400" i="2"/>
  <c r="H402" i="2"/>
  <c r="H404" i="2"/>
  <c r="G148" i="3" s="1"/>
  <c r="H409" i="2"/>
  <c r="G153" i="3" s="1"/>
  <c r="H411" i="2"/>
  <c r="G155" i="3" s="1"/>
  <c r="H416" i="2"/>
  <c r="H415" i="2" s="1"/>
  <c r="H422" i="2"/>
  <c r="H424" i="2"/>
  <c r="G217" i="3" s="1"/>
  <c r="H426" i="2"/>
  <c r="G219" i="3" s="1"/>
  <c r="H428" i="2"/>
  <c r="G221" i="3" s="1"/>
  <c r="H432" i="2"/>
  <c r="H431" i="2" s="1"/>
  <c r="H437" i="2"/>
  <c r="H436" i="2" s="1"/>
  <c r="H435" i="2" s="1"/>
  <c r="H434" i="2" s="1"/>
  <c r="H443" i="2"/>
  <c r="H442" i="2" s="1"/>
  <c r="H445" i="2"/>
  <c r="H447" i="2"/>
  <c r="H453" i="2"/>
  <c r="H452" i="2" s="1"/>
  <c r="H451" i="2" s="1"/>
  <c r="H450" i="2" s="1"/>
  <c r="H457" i="2"/>
  <c r="H459" i="2"/>
  <c r="G347" i="3" s="1"/>
  <c r="H466" i="2"/>
  <c r="G354" i="3" s="1"/>
  <c r="H468" i="2"/>
  <c r="H474" i="2"/>
  <c r="H473" i="2" s="1"/>
  <c r="I403" i="2"/>
  <c r="I405" i="2"/>
  <c r="I407" i="2"/>
  <c r="I410" i="2"/>
  <c r="I412" i="2"/>
  <c r="I417" i="2"/>
  <c r="I423" i="2"/>
  <c r="I425" i="2"/>
  <c r="I427" i="2"/>
  <c r="I429" i="2"/>
  <c r="I433" i="2"/>
  <c r="I438" i="2"/>
  <c r="I439" i="2"/>
  <c r="I444" i="2"/>
  <c r="I446" i="2"/>
  <c r="I448" i="2"/>
  <c r="I454" i="2"/>
  <c r="I458" i="2"/>
  <c r="I460" i="2"/>
  <c r="I463" i="2"/>
  <c r="I467" i="2"/>
  <c r="I469" i="2"/>
  <c r="I475" i="2"/>
  <c r="I476" i="2"/>
  <c r="G474" i="2"/>
  <c r="G473" i="2" s="1"/>
  <c r="G472" i="2" s="1"/>
  <c r="G471" i="2" s="1"/>
  <c r="G470" i="2" s="1"/>
  <c r="G468" i="2"/>
  <c r="F356" i="3" s="1"/>
  <c r="G466" i="2"/>
  <c r="F354" i="3" s="1"/>
  <c r="I461" i="2"/>
  <c r="G459" i="2"/>
  <c r="F347" i="3" s="1"/>
  <c r="F344" i="3" s="1"/>
  <c r="G457" i="2"/>
  <c r="G453" i="2"/>
  <c r="G452" i="2" s="1"/>
  <c r="G451" i="2" s="1"/>
  <c r="G450" i="2" s="1"/>
  <c r="G447" i="2"/>
  <c r="G445" i="2"/>
  <c r="I445" i="2" s="1"/>
  <c r="G443" i="2"/>
  <c r="G442" i="2" s="1"/>
  <c r="G437" i="2"/>
  <c r="G436" i="2" s="1"/>
  <c r="G435" i="2" s="1"/>
  <c r="G434" i="2" s="1"/>
  <c r="G432" i="2"/>
  <c r="G431" i="2" s="1"/>
  <c r="G430" i="2" s="1"/>
  <c r="G428" i="2"/>
  <c r="F221" i="3" s="1"/>
  <c r="G426" i="2"/>
  <c r="F219" i="3" s="1"/>
  <c r="G424" i="2"/>
  <c r="G422" i="2"/>
  <c r="G416" i="2"/>
  <c r="G415" i="2" s="1"/>
  <c r="G411" i="2"/>
  <c r="F155" i="3" s="1"/>
  <c r="G409" i="2"/>
  <c r="F153" i="3" s="1"/>
  <c r="F152" i="3" s="1"/>
  <c r="G404" i="2"/>
  <c r="F148" i="3" s="1"/>
  <c r="F142" i="3" s="1"/>
  <c r="F137" i="3" s="1"/>
  <c r="F136" i="3" s="1"/>
  <c r="G402" i="2"/>
  <c r="I402" i="2" s="1"/>
  <c r="G400" i="2"/>
  <c r="G396" i="2"/>
  <c r="G391" i="2"/>
  <c r="G390" i="2" s="1"/>
  <c r="G389" i="2" s="1"/>
  <c r="G388" i="2" s="1"/>
  <c r="G386" i="2"/>
  <c r="F124" i="3" s="1"/>
  <c r="G384" i="2"/>
  <c r="F122" i="3" s="1"/>
  <c r="G382" i="2"/>
  <c r="F120" i="3" s="1"/>
  <c r="G380" i="2"/>
  <c r="G375" i="2"/>
  <c r="G370" i="2"/>
  <c r="G364" i="2"/>
  <c r="G361" i="2"/>
  <c r="G356" i="2"/>
  <c r="F94" i="3" s="1"/>
  <c r="G353" i="2"/>
  <c r="G349" i="2"/>
  <c r="F83" i="3" s="1"/>
  <c r="F80" i="3" s="1"/>
  <c r="F79" i="3" s="1"/>
  <c r="G347" i="2"/>
  <c r="G340" i="2"/>
  <c r="G339" i="2" s="1"/>
  <c r="G337" i="2"/>
  <c r="G336" i="2" s="1"/>
  <c r="G333" i="2"/>
  <c r="G330" i="2"/>
  <c r="G325" i="2"/>
  <c r="G324" i="2" s="1"/>
  <c r="G323" i="2" s="1"/>
  <c r="G320" i="2"/>
  <c r="G319" i="2" s="1"/>
  <c r="G318" i="2" s="1"/>
  <c r="G317" i="2" s="1"/>
  <c r="G312" i="2"/>
  <c r="G311" i="2" s="1"/>
  <c r="G310" i="2" s="1"/>
  <c r="G309" i="2" s="1"/>
  <c r="G307" i="2"/>
  <c r="G306" i="2" s="1"/>
  <c r="G305" i="2" s="1"/>
  <c r="G304" i="2" s="1"/>
  <c r="G300" i="2"/>
  <c r="G299" i="2" s="1"/>
  <c r="G298" i="2" s="1"/>
  <c r="G297" i="2" s="1"/>
  <c r="G296" i="2" s="1"/>
  <c r="G294" i="2"/>
  <c r="G293" i="2" s="1"/>
  <c r="G292" i="2" s="1"/>
  <c r="G291" i="2" s="1"/>
  <c r="G288" i="2"/>
  <c r="G287" i="2" s="1"/>
  <c r="G286" i="2" s="1"/>
  <c r="G285" i="2" s="1"/>
  <c r="G281" i="2"/>
  <c r="F402" i="3" s="1"/>
  <c r="F399" i="3" s="1"/>
  <c r="F398" i="3" s="1"/>
  <c r="F397" i="3" s="1"/>
  <c r="F396" i="3" s="1"/>
  <c r="D49" i="1" s="1"/>
  <c r="G279" i="2"/>
  <c r="G273" i="2"/>
  <c r="G272" i="2" s="1"/>
  <c r="G271" i="2" s="1"/>
  <c r="G270" i="2" s="1"/>
  <c r="G269" i="2" s="1"/>
  <c r="G267" i="2"/>
  <c r="G266" i="2" s="1"/>
  <c r="G265" i="2" s="1"/>
  <c r="G264" i="2" s="1"/>
  <c r="G262" i="2"/>
  <c r="G261" i="2" s="1"/>
  <c r="G260" i="2" s="1"/>
  <c r="G259" i="2" s="1"/>
  <c r="G256" i="2"/>
  <c r="G255" i="2" s="1"/>
  <c r="G254" i="2" s="1"/>
  <c r="G253" i="2" s="1"/>
  <c r="G251" i="2"/>
  <c r="G250" i="2" s="1"/>
  <c r="G249" i="2" s="1"/>
  <c r="G247" i="2"/>
  <c r="G246" i="2" s="1"/>
  <c r="G243" i="2" s="1"/>
  <c r="G239" i="2"/>
  <c r="G238" i="2" s="1"/>
  <c r="G237" i="2" s="1"/>
  <c r="G236" i="2" s="1"/>
  <c r="G235" i="2" s="1"/>
  <c r="G233" i="2"/>
  <c r="G232" i="2" s="1"/>
  <c r="G231" i="2" s="1"/>
  <c r="G230" i="2" s="1"/>
  <c r="G229" i="2" s="1"/>
  <c r="G227" i="2"/>
  <c r="G226" i="2" s="1"/>
  <c r="G225" i="2" s="1"/>
  <c r="G224" i="2" s="1"/>
  <c r="G223" i="2" s="1"/>
  <c r="G220" i="2"/>
  <c r="G219" i="2" s="1"/>
  <c r="G218" i="2" s="1"/>
  <c r="G215" i="2"/>
  <c r="G214" i="2" s="1"/>
  <c r="G208" i="2"/>
  <c r="G207" i="2" s="1"/>
  <c r="G206" i="2" s="1"/>
  <c r="G205" i="2" s="1"/>
  <c r="G197" i="2"/>
  <c r="G196" i="2" s="1"/>
  <c r="G195" i="2" s="1"/>
  <c r="G192" i="2"/>
  <c r="F342" i="3" s="1"/>
  <c r="F339" i="3" s="1"/>
  <c r="F338" i="3" s="1"/>
  <c r="G190" i="2"/>
  <c r="G184" i="2"/>
  <c r="G181" i="2"/>
  <c r="G177" i="2"/>
  <c r="G173" i="2"/>
  <c r="F270" i="3" s="1"/>
  <c r="G171" i="2"/>
  <c r="F268" i="3" s="1"/>
  <c r="G169" i="2"/>
  <c r="F266" i="3" s="1"/>
  <c r="G163" i="2"/>
  <c r="G159" i="2"/>
  <c r="G158" i="2" s="1"/>
  <c r="G154" i="2"/>
  <c r="G153" i="2" s="1"/>
  <c r="G149" i="2"/>
  <c r="G148" i="2" s="1"/>
  <c r="G144" i="2"/>
  <c r="G141" i="2"/>
  <c r="F226" i="3" s="1"/>
  <c r="G138" i="2"/>
  <c r="G136" i="2"/>
  <c r="F213" i="3" s="1"/>
  <c r="G133" i="2"/>
  <c r="F210" i="3" s="1"/>
  <c r="G128" i="2"/>
  <c r="F205" i="3" s="1"/>
  <c r="G125" i="2"/>
  <c r="F202" i="3" s="1"/>
  <c r="G121" i="2"/>
  <c r="F198" i="3" s="1"/>
  <c r="G119" i="2"/>
  <c r="F196" i="3" s="1"/>
  <c r="G114" i="2"/>
  <c r="G107" i="2"/>
  <c r="F184" i="3" s="1"/>
  <c r="G106" i="2"/>
  <c r="G103" i="2"/>
  <c r="F180" i="3" s="1"/>
  <c r="G101" i="2"/>
  <c r="F178" i="3" s="1"/>
  <c r="F173" i="3" s="1"/>
  <c r="G97" i="2"/>
  <c r="G88" i="2"/>
  <c r="F323" i="3" s="1"/>
  <c r="G84" i="2"/>
  <c r="F319" i="3" s="1"/>
  <c r="G79" i="2"/>
  <c r="G78" i="2" s="1"/>
  <c r="G77" i="2" s="1"/>
  <c r="G74" i="2"/>
  <c r="G73" i="2" s="1"/>
  <c r="G68" i="2" s="1"/>
  <c r="G66" i="2"/>
  <c r="F293" i="3" s="1"/>
  <c r="G64" i="2"/>
  <c r="F291" i="3" s="1"/>
  <c r="G60" i="2"/>
  <c r="G54" i="2"/>
  <c r="G50" i="2"/>
  <c r="A47" i="2"/>
  <c r="G40" i="2"/>
  <c r="G35" i="2"/>
  <c r="G34" i="2" s="1"/>
  <c r="G33" i="2" s="1"/>
  <c r="G28" i="2"/>
  <c r="F373" i="3" s="1"/>
  <c r="F368" i="3" s="1"/>
  <c r="D44" i="1" s="1"/>
  <c r="G26" i="2"/>
  <c r="G25" i="2" s="1"/>
  <c r="G24" i="2" s="1"/>
  <c r="G20" i="2"/>
  <c r="F238" i="3" s="1"/>
  <c r="F233" i="3" s="1"/>
  <c r="F232" i="3" s="1"/>
  <c r="F231" i="3" s="1"/>
  <c r="D34" i="1" s="1"/>
  <c r="G16" i="2"/>
  <c r="I16" i="2" s="1"/>
  <c r="A13" i="2"/>
  <c r="I17" i="2"/>
  <c r="H291" i="3" l="1"/>
  <c r="G286" i="3"/>
  <c r="G80" i="3"/>
  <c r="H83" i="3"/>
  <c r="H162" i="2"/>
  <c r="G259" i="3" s="1"/>
  <c r="G260" i="3"/>
  <c r="H260" i="3" s="1"/>
  <c r="H196" i="3"/>
  <c r="G190" i="3"/>
  <c r="G399" i="3"/>
  <c r="H402" i="3"/>
  <c r="F286" i="3"/>
  <c r="F285" i="3" s="1"/>
  <c r="F284" i="3" s="1"/>
  <c r="F190" i="3"/>
  <c r="F189" i="3" s="1"/>
  <c r="G162" i="2"/>
  <c r="F259" i="3" s="1"/>
  <c r="F254" i="3" s="1"/>
  <c r="F260" i="3"/>
  <c r="H221" i="3"/>
  <c r="H124" i="3"/>
  <c r="H106" i="2"/>
  <c r="G184" i="3"/>
  <c r="H184" i="3" s="1"/>
  <c r="G352" i="2"/>
  <c r="F87" i="3"/>
  <c r="H219" i="3"/>
  <c r="H122" i="3"/>
  <c r="H180" i="3"/>
  <c r="H39" i="2"/>
  <c r="G385" i="3"/>
  <c r="H465" i="2"/>
  <c r="G356" i="3"/>
  <c r="H356" i="3" s="1"/>
  <c r="H217" i="3"/>
  <c r="G117" i="3"/>
  <c r="H120" i="3"/>
  <c r="G339" i="3"/>
  <c r="H342" i="3"/>
  <c r="H143" i="2"/>
  <c r="G228" i="3" s="1"/>
  <c r="G229" i="3"/>
  <c r="H229" i="3" s="1"/>
  <c r="H178" i="3"/>
  <c r="G173" i="3"/>
  <c r="G360" i="2"/>
  <c r="F98" i="3" s="1"/>
  <c r="F99" i="3"/>
  <c r="D29" i="1"/>
  <c r="F135" i="3"/>
  <c r="H354" i="3"/>
  <c r="H226" i="3"/>
  <c r="H373" i="3"/>
  <c r="G368" i="3"/>
  <c r="G176" i="2"/>
  <c r="F274" i="3"/>
  <c r="G363" i="2"/>
  <c r="F101" i="3" s="1"/>
  <c r="F102" i="3"/>
  <c r="I466" i="2"/>
  <c r="G344" i="3"/>
  <c r="H347" i="3"/>
  <c r="H374" i="2"/>
  <c r="G113" i="3"/>
  <c r="H183" i="2"/>
  <c r="G280" i="3" s="1"/>
  <c r="G281" i="3"/>
  <c r="H323" i="3"/>
  <c r="G180" i="2"/>
  <c r="F277" i="3" s="1"/>
  <c r="F278" i="3"/>
  <c r="G369" i="2"/>
  <c r="F108" i="3"/>
  <c r="H369" i="2"/>
  <c r="G108" i="3"/>
  <c r="H108" i="3" s="1"/>
  <c r="H180" i="2"/>
  <c r="G277" i="3" s="1"/>
  <c r="G278" i="3"/>
  <c r="H213" i="3"/>
  <c r="G238" i="3"/>
  <c r="G183" i="2"/>
  <c r="F280" i="3" s="1"/>
  <c r="F281" i="3"/>
  <c r="G374" i="2"/>
  <c r="F113" i="3"/>
  <c r="G152" i="3"/>
  <c r="H152" i="3" s="1"/>
  <c r="H153" i="3"/>
  <c r="H363" i="2"/>
  <c r="G101" i="3" s="1"/>
  <c r="H101" i="3" s="1"/>
  <c r="G102" i="3"/>
  <c r="H102" i="3" s="1"/>
  <c r="H176" i="2"/>
  <c r="G274" i="3"/>
  <c r="H210" i="3"/>
  <c r="G105" i="2"/>
  <c r="F182" i="3" s="1"/>
  <c r="F183" i="3"/>
  <c r="H352" i="2"/>
  <c r="G87" i="3"/>
  <c r="H87" i="3" s="1"/>
  <c r="G39" i="2"/>
  <c r="F385" i="3"/>
  <c r="F172" i="3"/>
  <c r="F171" i="3"/>
  <c r="G142" i="3"/>
  <c r="H148" i="3"/>
  <c r="H360" i="2"/>
  <c r="G98" i="3" s="1"/>
  <c r="H98" i="3" s="1"/>
  <c r="G99" i="3"/>
  <c r="H99" i="3" s="1"/>
  <c r="H205" i="3"/>
  <c r="G143" i="2"/>
  <c r="F228" i="3" s="1"/>
  <c r="F229" i="3"/>
  <c r="F117" i="3"/>
  <c r="F116" i="3" s="1"/>
  <c r="F115" i="3" s="1"/>
  <c r="I424" i="2"/>
  <c r="F217" i="3"/>
  <c r="F201" i="3" s="1"/>
  <c r="F200" i="3" s="1"/>
  <c r="H94" i="3"/>
  <c r="H268" i="3"/>
  <c r="H202" i="3"/>
  <c r="G201" i="3"/>
  <c r="H293" i="3"/>
  <c r="E42" i="1"/>
  <c r="H358" i="3"/>
  <c r="G284" i="2"/>
  <c r="G283" i="2" s="1"/>
  <c r="I447" i="2"/>
  <c r="G189" i="2"/>
  <c r="G188" i="2" s="1"/>
  <c r="G187" i="2" s="1"/>
  <c r="G278" i="2"/>
  <c r="G277" i="2" s="1"/>
  <c r="G276" i="2" s="1"/>
  <c r="G275" i="2" s="1"/>
  <c r="I453" i="2"/>
  <c r="G329" i="2"/>
  <c r="G328" i="2" s="1"/>
  <c r="I409" i="2"/>
  <c r="H189" i="2"/>
  <c r="H188" i="2" s="1"/>
  <c r="H187" i="2" s="1"/>
  <c r="I422" i="2"/>
  <c r="H49" i="2"/>
  <c r="H48" i="2" s="1"/>
  <c r="H47" i="2" s="1"/>
  <c r="H46" i="2" s="1"/>
  <c r="G83" i="2"/>
  <c r="G168" i="2"/>
  <c r="I443" i="2"/>
  <c r="H456" i="2"/>
  <c r="H329" i="2"/>
  <c r="H328" i="2" s="1"/>
  <c r="H168" i="2"/>
  <c r="H124" i="2"/>
  <c r="G379" i="2"/>
  <c r="G378" i="2" s="1"/>
  <c r="G377" i="2" s="1"/>
  <c r="G456" i="2"/>
  <c r="G465" i="2"/>
  <c r="I432" i="2"/>
  <c r="H408" i="2"/>
  <c r="H335" i="2"/>
  <c r="H284" i="2"/>
  <c r="H283" i="2" s="1"/>
  <c r="G346" i="2"/>
  <c r="G345" i="2" s="1"/>
  <c r="G344" i="2" s="1"/>
  <c r="G408" i="2"/>
  <c r="I428" i="2"/>
  <c r="I416" i="2"/>
  <c r="I406" i="2"/>
  <c r="H379" i="2"/>
  <c r="H378" i="2" s="1"/>
  <c r="H377" i="2" s="1"/>
  <c r="H258" i="2"/>
  <c r="H15" i="2"/>
  <c r="H13" i="2" s="1"/>
  <c r="H12" i="2" s="1"/>
  <c r="G213" i="2"/>
  <c r="G147" i="2"/>
  <c r="G124" i="2"/>
  <c r="G123" i="2" s="1"/>
  <c r="H472" i="2"/>
  <c r="I472" i="2" s="1"/>
  <c r="I473" i="2"/>
  <c r="G113" i="2"/>
  <c r="G112" i="2" s="1"/>
  <c r="G49" i="2"/>
  <c r="G48" i="2" s="1"/>
  <c r="G47" i="2" s="1"/>
  <c r="G46" i="2" s="1"/>
  <c r="G399" i="2"/>
  <c r="G414" i="2"/>
  <c r="G413" i="2" s="1"/>
  <c r="G421" i="2"/>
  <c r="G420" i="2" s="1"/>
  <c r="G419" i="2" s="1"/>
  <c r="G418" i="2" s="1"/>
  <c r="G441" i="2"/>
  <c r="G440" i="2" s="1"/>
  <c r="I468" i="2"/>
  <c r="I404" i="2"/>
  <c r="I474" i="2"/>
  <c r="H346" i="2"/>
  <c r="H345" i="2" s="1"/>
  <c r="H344" i="2" s="1"/>
  <c r="H194" i="2"/>
  <c r="H186" i="2" s="1"/>
  <c r="H113" i="2"/>
  <c r="H112" i="2" s="1"/>
  <c r="H96" i="2"/>
  <c r="H95" i="2" s="1"/>
  <c r="G59" i="2"/>
  <c r="G58" i="2" s="1"/>
  <c r="G57" i="2" s="1"/>
  <c r="G96" i="2"/>
  <c r="G95" i="2" s="1"/>
  <c r="I437" i="2"/>
  <c r="I426" i="2"/>
  <c r="I411" i="2"/>
  <c r="H421" i="2"/>
  <c r="H420" i="2" s="1"/>
  <c r="H419" i="2" s="1"/>
  <c r="H414" i="2"/>
  <c r="H399" i="2"/>
  <c r="H278" i="2"/>
  <c r="H277" i="2" s="1"/>
  <c r="H276" i="2" s="1"/>
  <c r="H275" i="2" s="1"/>
  <c r="H179" i="2"/>
  <c r="G276" i="3" s="1"/>
  <c r="H147" i="2"/>
  <c r="H123" i="2"/>
  <c r="G194" i="2"/>
  <c r="G258" i="2"/>
  <c r="I457" i="2"/>
  <c r="H157" i="2"/>
  <c r="H83" i="2"/>
  <c r="G23" i="2"/>
  <c r="H59" i="2"/>
  <c r="H58" i="2" s="1"/>
  <c r="H57" i="2" s="1"/>
  <c r="H441" i="2"/>
  <c r="H440" i="2" s="1"/>
  <c r="I442" i="2"/>
  <c r="H23" i="2"/>
  <c r="I431" i="2"/>
  <c r="H430" i="2"/>
  <c r="H355" i="2"/>
  <c r="H242" i="2"/>
  <c r="H241" i="2" s="1"/>
  <c r="H14" i="2"/>
  <c r="H217" i="2"/>
  <c r="H212" i="2"/>
  <c r="H214" i="2"/>
  <c r="I465" i="2"/>
  <c r="I435" i="2"/>
  <c r="I452" i="2"/>
  <c r="I436" i="2"/>
  <c r="I459" i="2"/>
  <c r="G355" i="2"/>
  <c r="F93" i="3" s="1"/>
  <c r="D22" i="1" s="1"/>
  <c r="G242" i="2"/>
  <c r="G241" i="2" s="1"/>
  <c r="G157" i="2"/>
  <c r="G335" i="2"/>
  <c r="G15" i="2"/>
  <c r="I15" i="2" s="1"/>
  <c r="G212" i="2"/>
  <c r="G217" i="2"/>
  <c r="D11" i="1"/>
  <c r="G373" i="2" l="1"/>
  <c r="F112" i="3"/>
  <c r="G175" i="2"/>
  <c r="F272" i="3" s="1"/>
  <c r="F273" i="3"/>
  <c r="H228" i="3"/>
  <c r="D37" i="1"/>
  <c r="G167" i="2"/>
  <c r="F264" i="3" s="1"/>
  <c r="F243" i="3" s="1"/>
  <c r="D35" i="1" s="1"/>
  <c r="F265" i="3"/>
  <c r="H351" i="2"/>
  <c r="G85" i="3" s="1"/>
  <c r="H85" i="3" s="1"/>
  <c r="G86" i="3"/>
  <c r="E44" i="1"/>
  <c r="H368" i="3"/>
  <c r="G82" i="2"/>
  <c r="F318" i="3"/>
  <c r="H281" i="3"/>
  <c r="G338" i="3"/>
  <c r="H338" i="3" s="1"/>
  <c r="H339" i="3"/>
  <c r="G398" i="3"/>
  <c r="H399" i="3"/>
  <c r="D26" i="1"/>
  <c r="H238" i="3"/>
  <c r="G233" i="3"/>
  <c r="H280" i="3"/>
  <c r="G351" i="2"/>
  <c r="F85" i="3" s="1"/>
  <c r="F78" i="3" s="1"/>
  <c r="F86" i="3"/>
  <c r="G189" i="3"/>
  <c r="H190" i="3"/>
  <c r="H82" i="2"/>
  <c r="G318" i="3"/>
  <c r="H318" i="3" s="1"/>
  <c r="H113" i="3"/>
  <c r="G116" i="3"/>
  <c r="H117" i="3"/>
  <c r="G464" i="2"/>
  <c r="F352" i="3" s="1"/>
  <c r="F337" i="3" s="1"/>
  <c r="F353" i="3"/>
  <c r="G200" i="3"/>
  <c r="H200" i="3" s="1"/>
  <c r="H201" i="3"/>
  <c r="H274" i="3"/>
  <c r="H278" i="3"/>
  <c r="H373" i="2"/>
  <c r="G112" i="3"/>
  <c r="H112" i="3" s="1"/>
  <c r="H105" i="2"/>
  <c r="G182" i="3" s="1"/>
  <c r="H182" i="3" s="1"/>
  <c r="G183" i="3"/>
  <c r="H183" i="3" s="1"/>
  <c r="G137" i="3"/>
  <c r="H142" i="3"/>
  <c r="H175" i="2"/>
  <c r="G272" i="3" s="1"/>
  <c r="G273" i="3"/>
  <c r="H277" i="3"/>
  <c r="H259" i="3"/>
  <c r="G254" i="3"/>
  <c r="H344" i="3"/>
  <c r="H464" i="2"/>
  <c r="G353" i="3"/>
  <c r="H353" i="3" s="1"/>
  <c r="H343" i="2"/>
  <c r="G93" i="3"/>
  <c r="G94" i="2"/>
  <c r="D32" i="1"/>
  <c r="H368" i="2"/>
  <c r="G107" i="3"/>
  <c r="H107" i="3" s="1"/>
  <c r="G79" i="3"/>
  <c r="H80" i="3"/>
  <c r="G38" i="2"/>
  <c r="F384" i="3"/>
  <c r="H418" i="2"/>
  <c r="I418" i="2" s="1"/>
  <c r="G179" i="2"/>
  <c r="F276" i="3" s="1"/>
  <c r="H276" i="3" s="1"/>
  <c r="G395" i="2"/>
  <c r="G394" i="2" s="1"/>
  <c r="H167" i="2"/>
  <c r="G264" i="3" s="1"/>
  <c r="G265" i="3"/>
  <c r="G172" i="3"/>
  <c r="H172" i="3" s="1"/>
  <c r="G171" i="3"/>
  <c r="H173" i="3"/>
  <c r="H385" i="3"/>
  <c r="G285" i="3"/>
  <c r="H286" i="3"/>
  <c r="F188" i="3"/>
  <c r="D33" i="1" s="1"/>
  <c r="G368" i="2"/>
  <c r="F107" i="3"/>
  <c r="H38" i="2"/>
  <c r="G384" i="3"/>
  <c r="G343" i="2"/>
  <c r="G322" i="2"/>
  <c r="G303" i="2" s="1"/>
  <c r="H471" i="2"/>
  <c r="H470" i="2" s="1"/>
  <c r="I470" i="2" s="1"/>
  <c r="G186" i="2"/>
  <c r="G393" i="2"/>
  <c r="H395" i="2"/>
  <c r="H394" i="2" s="1"/>
  <c r="G455" i="2"/>
  <c r="G449" i="2" s="1"/>
  <c r="I408" i="2"/>
  <c r="H322" i="2"/>
  <c r="H303" i="2" s="1"/>
  <c r="I456" i="2"/>
  <c r="H204" i="2"/>
  <c r="H203" i="2" s="1"/>
  <c r="G146" i="2"/>
  <c r="H146" i="2"/>
  <c r="G111" i="2"/>
  <c r="H413" i="2"/>
  <c r="I414" i="2"/>
  <c r="G204" i="2"/>
  <c r="G203" i="2" s="1"/>
  <c r="I415" i="2"/>
  <c r="H111" i="2"/>
  <c r="I421" i="2"/>
  <c r="I430" i="2"/>
  <c r="I451" i="2"/>
  <c r="I419" i="2"/>
  <c r="I420" i="2"/>
  <c r="I434" i="2"/>
  <c r="I440" i="2"/>
  <c r="I441" i="2"/>
  <c r="G13" i="2"/>
  <c r="G12" i="2" s="1"/>
  <c r="G14" i="2"/>
  <c r="I14" i="2" s="1"/>
  <c r="G352" i="3" l="1"/>
  <c r="I464" i="2"/>
  <c r="H94" i="2"/>
  <c r="G115" i="3"/>
  <c r="H116" i="3"/>
  <c r="G397" i="3"/>
  <c r="H398" i="3"/>
  <c r="G367" i="2"/>
  <c r="F106" i="3"/>
  <c r="H76" i="2"/>
  <c r="H56" i="2" s="1"/>
  <c r="H45" i="2" s="1"/>
  <c r="G317" i="3"/>
  <c r="H372" i="2"/>
  <c r="G110" i="3" s="1"/>
  <c r="G111" i="3"/>
  <c r="I471" i="2"/>
  <c r="E32" i="1"/>
  <c r="H171" i="3"/>
  <c r="H367" i="2"/>
  <c r="G106" i="3"/>
  <c r="G243" i="3"/>
  <c r="H254" i="3"/>
  <c r="G188" i="3"/>
  <c r="H189" i="3"/>
  <c r="F383" i="3"/>
  <c r="F377" i="3" s="1"/>
  <c r="G32" i="2"/>
  <c r="G22" i="2" s="1"/>
  <c r="F170" i="3"/>
  <c r="H285" i="3"/>
  <c r="G284" i="3"/>
  <c r="H265" i="3"/>
  <c r="D31" i="1"/>
  <c r="F77" i="3"/>
  <c r="D21" i="1"/>
  <c r="F317" i="3"/>
  <c r="F311" i="3" s="1"/>
  <c r="G76" i="2"/>
  <c r="G56" i="2" s="1"/>
  <c r="G45" i="2" s="1"/>
  <c r="H393" i="2"/>
  <c r="G78" i="3"/>
  <c r="H79" i="3"/>
  <c r="H384" i="3"/>
  <c r="H264" i="3"/>
  <c r="H273" i="3"/>
  <c r="G372" i="2"/>
  <c r="F110" i="3" s="1"/>
  <c r="D25" i="1" s="1"/>
  <c r="F111" i="3"/>
  <c r="G136" i="3"/>
  <c r="H137" i="3"/>
  <c r="G383" i="3"/>
  <c r="H32" i="2"/>
  <c r="H22" i="2" s="1"/>
  <c r="H11" i="2" s="1"/>
  <c r="E22" i="1"/>
  <c r="H93" i="3"/>
  <c r="H272" i="3"/>
  <c r="G232" i="3"/>
  <c r="H233" i="3"/>
  <c r="D41" i="1"/>
  <c r="F331" i="3"/>
  <c r="H86" i="3"/>
  <c r="H455" i="2"/>
  <c r="H449" i="2" s="1"/>
  <c r="I449" i="2" s="1"/>
  <c r="I413" i="2"/>
  <c r="I455" i="2"/>
  <c r="G11" i="2"/>
  <c r="I11" i="2" s="1"/>
  <c r="G93" i="2"/>
  <c r="G92" i="2" s="1"/>
  <c r="H93" i="2"/>
  <c r="H92" i="2" s="1"/>
  <c r="I13" i="2"/>
  <c r="I450" i="2"/>
  <c r="I12" i="2"/>
  <c r="G311" i="3" l="1"/>
  <c r="H317" i="3"/>
  <c r="F105" i="3"/>
  <c r="G366" i="2"/>
  <c r="G302" i="2" s="1"/>
  <c r="G477" i="2" s="1"/>
  <c r="D38" i="1"/>
  <c r="F283" i="3"/>
  <c r="E21" i="1"/>
  <c r="H78" i="3"/>
  <c r="G77" i="3"/>
  <c r="H243" i="3"/>
  <c r="E35" i="1"/>
  <c r="G105" i="3"/>
  <c r="H366" i="2"/>
  <c r="H302" i="2" s="1"/>
  <c r="G396" i="3"/>
  <c r="H397" i="3"/>
  <c r="G377" i="3"/>
  <c r="H383" i="3"/>
  <c r="E37" i="1"/>
  <c r="G283" i="3"/>
  <c r="H283" i="3" s="1"/>
  <c r="H284" i="3"/>
  <c r="E26" i="1"/>
  <c r="H115" i="3"/>
  <c r="D45" i="1"/>
  <c r="F367" i="3"/>
  <c r="E33" i="1"/>
  <c r="H188" i="3"/>
  <c r="E29" i="1"/>
  <c r="G135" i="3"/>
  <c r="H135" i="3" s="1"/>
  <c r="H136" i="3"/>
  <c r="G231" i="3"/>
  <c r="E34" i="1" s="1"/>
  <c r="E31" i="1" s="1"/>
  <c r="H232" i="3"/>
  <c r="E25" i="1"/>
  <c r="H110" i="3"/>
  <c r="H106" i="3"/>
  <c r="H111" i="3"/>
  <c r="H352" i="3"/>
  <c r="G337" i="3"/>
  <c r="H477" i="2"/>
  <c r="H77" i="3" l="1"/>
  <c r="D24" i="1"/>
  <c r="F104" i="3"/>
  <c r="F404" i="3" s="1"/>
  <c r="E49" i="1"/>
  <c r="E48" i="1" s="1"/>
  <c r="H396" i="3"/>
  <c r="I477" i="2"/>
  <c r="E41" i="1"/>
  <c r="H337" i="3"/>
  <c r="G331" i="3"/>
  <c r="H331" i="3" s="1"/>
  <c r="E38" i="1"/>
  <c r="H311" i="3"/>
  <c r="E45" i="1"/>
  <c r="G367" i="3"/>
  <c r="H367" i="3" s="1"/>
  <c r="H377" i="3"/>
  <c r="E24" i="1"/>
  <c r="G104" i="3"/>
  <c r="H104" i="3" s="1"/>
  <c r="H105" i="3"/>
  <c r="G170" i="3"/>
  <c r="H170" i="3" s="1"/>
  <c r="I18" i="2"/>
  <c r="I19" i="2"/>
  <c r="I20" i="2"/>
  <c r="I21" i="2"/>
  <c r="I22" i="2"/>
  <c r="I23" i="2"/>
  <c r="I24" i="2"/>
  <c r="I25" i="2"/>
  <c r="I26" i="2"/>
  <c r="I27" i="2"/>
  <c r="I28" i="2"/>
  <c r="I29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97" i="2"/>
  <c r="I98" i="2"/>
  <c r="I99" i="2"/>
  <c r="I100" i="2"/>
  <c r="I102" i="2"/>
  <c r="I103" i="2"/>
  <c r="I104" i="2"/>
  <c r="I105" i="2"/>
  <c r="I106" i="2"/>
  <c r="I107" i="2"/>
  <c r="I108" i="2"/>
  <c r="I109" i="2"/>
  <c r="I111" i="2"/>
  <c r="I112" i="2"/>
  <c r="I113" i="2"/>
  <c r="I114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3" i="2"/>
  <c r="I144" i="2"/>
  <c r="I145" i="2"/>
  <c r="I146" i="2"/>
  <c r="I147" i="2"/>
  <c r="I149" i="2"/>
  <c r="I150" i="2"/>
  <c r="I151" i="2"/>
  <c r="I153" i="2"/>
  <c r="I154" i="2"/>
  <c r="I155" i="2"/>
  <c r="I156" i="2"/>
  <c r="I157" i="2"/>
  <c r="I158" i="2"/>
  <c r="I159" i="2"/>
  <c r="I160" i="2"/>
  <c r="I161" i="2"/>
  <c r="I162" i="2"/>
  <c r="I164" i="2"/>
  <c r="I165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H306" i="3" s="1"/>
  <c r="I189" i="2"/>
  <c r="I190" i="2"/>
  <c r="I191" i="2"/>
  <c r="I192" i="2"/>
  <c r="I193" i="2"/>
  <c r="I194" i="2"/>
  <c r="I195" i="2"/>
  <c r="I196" i="2"/>
  <c r="I197" i="2"/>
  <c r="I198" i="2"/>
  <c r="I200" i="2"/>
  <c r="I202" i="2"/>
  <c r="I203" i="2"/>
  <c r="I204" i="2"/>
  <c r="I205" i="2"/>
  <c r="I206" i="2"/>
  <c r="I207" i="2"/>
  <c r="I208" i="2"/>
  <c r="I209" i="2"/>
  <c r="I210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H128" i="3" s="1"/>
  <c r="I229" i="2"/>
  <c r="H129" i="3" s="1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7" i="2"/>
  <c r="I398" i="2"/>
  <c r="I399" i="2"/>
  <c r="I400" i="2"/>
  <c r="I401" i="2"/>
  <c r="G404" i="3" l="1"/>
  <c r="H404" i="3" s="1"/>
  <c r="I395" i="2"/>
  <c r="I396" i="2"/>
  <c r="D43" i="1"/>
  <c r="E28" i="1"/>
  <c r="D28" i="1"/>
  <c r="F25" i="1"/>
  <c r="E20" i="1"/>
  <c r="D20" i="1"/>
  <c r="F21" i="1"/>
  <c r="F12" i="1" l="1"/>
  <c r="F13" i="1"/>
  <c r="F14" i="1"/>
  <c r="F15" i="1"/>
  <c r="F16" i="1"/>
  <c r="F17" i="1"/>
  <c r="F19" i="1"/>
  <c r="F22" i="1"/>
  <c r="F24" i="1"/>
  <c r="F26" i="1"/>
  <c r="F27" i="1"/>
  <c r="F29" i="1"/>
  <c r="F30" i="1"/>
  <c r="F32" i="1"/>
  <c r="F33" i="1"/>
  <c r="F34" i="1"/>
  <c r="F35" i="1"/>
  <c r="F37" i="1"/>
  <c r="F38" i="1"/>
  <c r="F40" i="1"/>
  <c r="F41" i="1"/>
  <c r="F42" i="1"/>
  <c r="F44" i="1"/>
  <c r="F45" i="1"/>
  <c r="F47" i="1"/>
  <c r="F49" i="1"/>
  <c r="E18" i="1"/>
  <c r="E46" i="1"/>
  <c r="E43" i="1"/>
  <c r="E39" i="1"/>
  <c r="E36" i="1"/>
  <c r="D48" i="1"/>
  <c r="D46" i="1"/>
  <c r="D39" i="1"/>
  <c r="D36" i="1"/>
  <c r="D23" i="1"/>
  <c r="D18" i="1"/>
  <c r="F48" i="1" l="1"/>
  <c r="F39" i="1"/>
  <c r="F36" i="1"/>
  <c r="F43" i="1"/>
  <c r="F28" i="1"/>
  <c r="D50" i="1"/>
  <c r="F20" i="1"/>
  <c r="F18" i="1"/>
  <c r="F31" i="1"/>
  <c r="F46" i="1"/>
  <c r="E23" i="1" l="1"/>
  <c r="F23" i="1" l="1"/>
  <c r="E50" i="1"/>
  <c r="F50" i="1" s="1"/>
  <c r="F11" i="1" l="1"/>
</calcChain>
</file>

<file path=xl/sharedStrings.xml><?xml version="1.0" encoding="utf-8"?>
<sst xmlns="http://schemas.openxmlformats.org/spreadsheetml/2006/main" count="2261" uniqueCount="332">
  <si>
    <t>к решению Волчихинского</t>
  </si>
  <si>
    <t>районного Совета народных</t>
  </si>
  <si>
    <t>депутатов</t>
  </si>
  <si>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</si>
  <si>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</si>
  <si>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</si>
  <si>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</si>
  <si>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</si>
  <si>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</si>
  <si>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</si>
  <si>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</si>
  <si>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</si>
  <si>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</si>
  <si>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</si>
  <si>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</si>
  <si>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</si>
  <si>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</si>
  <si>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</si>
  <si>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</si>
  <si>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</si>
  <si>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</si>
  <si>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</si>
  <si>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</si>
  <si>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</si>
  <si>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</si>
  <si>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</si>
  <si>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</si>
  <si>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</si>
  <si>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</si>
  <si>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</si>
  <si>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</si>
  <si>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</si>
  <si>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</si>
  <si>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</si>
  <si>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</si>
  <si>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</si>
  <si>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</si>
  <si>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</si>
  <si>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</si>
  <si>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</si>
  <si>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</si>
  <si>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</si>
  <si>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</si>
  <si>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</si>
  <si>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</si>
  <si>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</si>
  <si>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</si>
  <si>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Резервные фонды местных администраций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</si>
  <si>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</si>
  <si>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</si>
  <si>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</si>
  <si>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</si>
  <si>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</si>
  <si>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</si>
  <si>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</si>
  <si>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</si>
  <si>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</si>
  <si>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</si>
  <si>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Другие вопросы в области национальной экономики</t>
  </si>
  <si>
    <t>Процентные платежи по муниципальному долгу</t>
  </si>
  <si>
    <t>Обслуживание государственного и муниципального долга</t>
  </si>
  <si>
    <t>Итого</t>
  </si>
  <si>
    <t xml:space="preserve">План </t>
  </si>
  <si>
    <t>Факт</t>
  </si>
  <si>
    <t>% исполне-ния</t>
  </si>
  <si>
    <t>План</t>
  </si>
  <si>
    <t>Социальное обеспечение и иные выплаты населению</t>
  </si>
  <si>
    <t>% исполнения</t>
  </si>
  <si>
    <t>тыс. руб.</t>
  </si>
  <si>
    <t>Сельское хозяйство и рыболовство</t>
  </si>
  <si>
    <t>Дорожное хозяйство (дорожные фонды)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</si>
  <si>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</si>
  <si>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</si>
  <si>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Расходы на обеспечение деятельности (оказание услуг) подведомственных учреждений в сфере образования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</si>
  <si>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</si>
  <si>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</si>
  <si>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</si>
  <si>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</si>
  <si>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</si>
  <si>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</si>
  <si>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</si>
  <si>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</si>
  <si>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</si>
  <si>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</si>
  <si>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Содействие занятости населения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</si>
  <si>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</si>
  <si>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</si>
  <si>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Детские оздоровительные учреждения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</si>
  <si>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</si>
  <si>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Содержание, ремонт, реконструкция и строительство автомобильных дорог, являющихся муниципальной собственностью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</si>
  <si>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</si>
  <si>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</si>
  <si>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уровня бюджетной обеспеченности муниципального образования</t>
  </si>
  <si>
    <t>510</t>
  </si>
  <si>
    <t>Комитет экономики и муниципального имущества Администрации Волчихинского района Алтайского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</si>
  <si>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</si>
  <si>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Учреждения по обеспечению национальной безопасности и правоохранительной деятельности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</si>
  <si>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</si>
  <si>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</si>
  <si>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Прочие выплаты по обязательствам государства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</si>
  <si>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</si>
  <si>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</si>
  <si>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</si>
  <si>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ПРИЛОЖЕНИЕ 2</t>
  </si>
  <si>
    <t>ПРИЛОЖЕНИЕ 3</t>
  </si>
  <si>
    <t>ПРИЛОЖЕНИЕ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</si>
  <si>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</si>
  <si>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</si>
  <si>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Функционирование комиссий по делам несовершеннолетних и защите их прав и органов опеки и попечительства</t>
  </si>
  <si>
    <t>Администрация Волчихинского района Алтайского края</t>
  </si>
  <si>
    <t>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</si>
  <si>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субъектов Российской Федерации и муниципальных образований</t>
  </si>
  <si>
    <t>02 1 00 00000</t>
  </si>
  <si>
    <t>Обеспечение деятельности организаций (учреждений) дополнительного образования детей</t>
  </si>
  <si>
    <t>02 1 00 10420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</si>
  <si>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</si>
  <si>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</si>
  <si>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</si>
  <si>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</si>
  <si>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</si>
  <si>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</si>
  <si>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</si>
  <si>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90 4 00 16820</t>
  </si>
  <si>
    <t>02 1 00 10390</t>
  </si>
  <si>
    <t>90 1 00 70900</t>
  </si>
  <si>
    <t>02 1 00 10400</t>
  </si>
  <si>
    <t>90 1 00 70910</t>
  </si>
  <si>
    <t>92 9 00 S1190</t>
  </si>
  <si>
    <t>02 1 00 10490</t>
  </si>
  <si>
    <t>90 4 00 70700</t>
  </si>
  <si>
    <t>99 1 00 14100</t>
  </si>
  <si>
    <t>01 4 00 51180</t>
  </si>
  <si>
    <t>98 5 00 60510</t>
  </si>
  <si>
    <t>99 3 00 14070</t>
  </si>
  <si>
    <t>Выравнивание бюджетной обеспеченности поселений из краевого фонда финансовой поддержки поселений</t>
  </si>
  <si>
    <t>98 1 00 60220</t>
  </si>
  <si>
    <t>Выравнивание бюджетной обеспеченности поселений из районного фонда финансовой поддержки поселений</t>
  </si>
  <si>
    <t>01 4 00 70060</t>
  </si>
  <si>
    <t>Учреждения по обеспечению хозяйственного обслуживания</t>
  </si>
  <si>
    <t>02 5 00 10810</t>
  </si>
  <si>
    <t>99 9 00 14710</t>
  </si>
  <si>
    <t>02 5 00 10860</t>
  </si>
  <si>
    <t>91 4 00 70400</t>
  </si>
  <si>
    <t>91 2 00 67270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</si>
  <si>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</si>
  <si>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</si>
  <si>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01 4 00 70090</t>
  </si>
  <si>
    <t>90 4 00 16270</t>
  </si>
  <si>
    <t>90 4 00 70800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</si>
  <si>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</si>
  <si>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</si>
  <si>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</si>
  <si>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</si>
  <si>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</si>
  <si>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</si>
  <si>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</si>
  <si>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43 0 00 60010</t>
  </si>
  <si>
    <t>Судебная система</t>
  </si>
  <si>
    <t>Субсидии на реализацию мероприятий, направленных на обеспечение стабильного водоснабжения населения Алтайского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</si>
  <si>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</si>
  <si>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</si>
  <si>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</si>
  <si>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94 2 00 12010</t>
  </si>
  <si>
    <t>10 0 00 60990</t>
  </si>
  <si>
    <t>67 0 00 60990</t>
  </si>
  <si>
    <t>91 2 00 S1030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</si>
  <si>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</si>
  <si>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</si>
  <si>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Резервные фонды</t>
  </si>
  <si>
    <t>Благоустройство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</si>
  <si>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</si>
  <si>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</si>
  <si>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</si>
  <si>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</si>
  <si>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реализацию мероприятий по обеспечению жильем молодых семей</t>
  </si>
  <si>
    <t>Резервные средства</t>
  </si>
  <si>
    <t>Информационные услуги в части размещения печатных материалов в газете "Наши вести"</t>
  </si>
  <si>
    <t>99 9 00 98710</t>
  </si>
  <si>
    <t>Сбор и удаление твердых отходов</t>
  </si>
  <si>
    <t>92 9 00 18090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</si>
  <si>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</si>
  <si>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</si>
  <si>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</si>
  <si>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</si>
  <si>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</si>
  <si>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Обеспечение расчетов за топливно-энергетические ресурсы, потребляемые муниципальными учреждениями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</si>
  <si>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</si>
  <si>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40 0 00 60990</t>
  </si>
  <si>
    <t>Субвенция на исполнение государственных полномочий по обращению с животными без владельцев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</si>
  <si>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</si>
  <si>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</si>
  <si>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</si>
  <si>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</si>
  <si>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43 1 00 S3020</t>
  </si>
  <si>
    <t>Контрольно-счетная палата Волчихинского района Алтайского края</t>
  </si>
  <si>
    <t>Руководитель контрольно-счетной палаты муниципального образования и его заместители</t>
  </si>
  <si>
    <t>01 2 00 10160</t>
  </si>
  <si>
    <t>44 0 00 60990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</si>
  <si>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</si>
  <si>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</si>
  <si>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проведение детской оздоровительной кампании</t>
  </si>
  <si>
    <t>90 1 00 S3210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</si>
  <si>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</si>
  <si>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</si>
  <si>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</si>
  <si>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</si>
  <si>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</si>
  <si>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</si>
  <si>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</si>
  <si>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</si>
  <si>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</si>
  <si>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</si>
  <si>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</si>
  <si>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</si>
  <si>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200</t>
  </si>
  <si>
    <t>99 1 00 00000</t>
  </si>
  <si>
    <t>02 5 00 S0430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</si>
  <si>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</si>
  <si>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</si>
  <si>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</si>
  <si>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</si>
  <si>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</si>
  <si>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</si>
  <si>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</si>
  <si>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</si>
  <si>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</si>
  <si>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</si>
  <si>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 1 00 S2992</t>
  </si>
  <si>
    <t xml:space="preserve"> 44 0 00 S4992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</si>
  <si>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</si>
  <si>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</si>
  <si>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</si>
  <si>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</si>
  <si>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90 9 00 16334</t>
  </si>
  <si>
    <t>Расходы на обеспечение деятельности (оказание услуг) подведомственных учреждений</t>
  </si>
  <si>
    <t>02 0 00 00000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</si>
  <si>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</si>
  <si>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</si>
  <si>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</si>
  <si>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</si>
  <si>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Руководство и управление в сфере установленных функций органов государственной власти субъектов Российской Федерации</t>
  </si>
  <si>
    <t>01 0 00 00000</t>
  </si>
  <si>
    <t>Муниципальная программа "Развитие культуры Волчихинского района Алтайского края " на 2021-2025 годы</t>
  </si>
  <si>
    <t>44 0 00 00000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</si>
  <si>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</si>
  <si>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44 4 00 00000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</si>
  <si>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</si>
  <si>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</si>
  <si>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02 1 00 S1190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</si>
  <si>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</si>
  <si>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</si>
  <si>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</si>
  <si>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</si>
  <si>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90 1 00 S0930</t>
  </si>
  <si>
    <t>90 1 EВ 51790</t>
  </si>
  <si>
    <t>Иные вопросы в сфере социальной политики</t>
  </si>
  <si>
    <t>90 4 00 00000</t>
  </si>
  <si>
    <t>Руководство и управление в сфере установленных функций</t>
  </si>
  <si>
    <t>01 4 00 00000</t>
  </si>
  <si>
    <t>90 1 00 S3212</t>
  </si>
  <si>
    <t>90 1 00 S0620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</si>
  <si>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</si>
  <si>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</si>
  <si>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</si>
  <si>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</si>
  <si>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Иные расходы органов государственной власти субъектов Российской Федерации</t>
  </si>
  <si>
    <t>99 0 00 00000</t>
  </si>
  <si>
    <t>Расходы на выполнение других обязательств государства</t>
  </si>
  <si>
    <t>99 9 00 00000</t>
  </si>
  <si>
    <t>Государственная программа Алтайского края "Обеспечение доступным и комфортным жильем населения Алтайского края"</t>
  </si>
  <si>
    <t>14 0 00 00000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</si>
  <si>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</si>
  <si>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14 1 00 00000</t>
  </si>
  <si>
    <t>14 1 00 L4970</t>
  </si>
  <si>
    <t>Осуществление первичного воинского учета на территориях, где отсутствуют военные комиссариаты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</si>
  <si>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</si>
  <si>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98 0 00 00000</t>
  </si>
  <si>
    <t>Прочие межбюджетные трансферты общего характера</t>
  </si>
  <si>
    <t>98 5 00 00000</t>
  </si>
  <si>
    <t>Государственная программа Алтайского края "Обеспечение населения Алтайского края жилищно-коммунальными услугами"</t>
  </si>
  <si>
    <t>43 0 00 00000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</si>
  <si>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</si>
  <si>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</si>
  <si>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Развитие водоснабжения в Волчихинском районе Алтайского края</t>
  </si>
  <si>
    <t>43 1 00 60010</t>
  </si>
  <si>
    <t>Процентные платежи по долговым обязательствам</t>
  </si>
  <si>
    <t>99 3 00 00000</t>
  </si>
  <si>
    <t>Выравнивание бюджетной обеспеченности муниципальных образований</t>
  </si>
  <si>
    <t>98 1 00 00000</t>
  </si>
  <si>
    <t>Мероприятия по стимулированию инвестиционной активности</t>
  </si>
  <si>
    <t>91 1 00 00000</t>
  </si>
  <si>
    <t>Предупреждение и ликвидация чрезвычайных ситуаций и последствий стихийных бедствий</t>
  </si>
  <si>
    <t>94 0 00 00000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</si>
  <si>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</si>
  <si>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</si>
  <si>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Государственная программа Алтайского края "Обеспечение прав граждан и их безопасности"</t>
  </si>
  <si>
    <t>10 0 00 00000</t>
  </si>
  <si>
    <t>Государственная программа Алтайского края "Противодействие экстремизму и идеологии терроризма в Алтайском крае"</t>
  </si>
  <si>
    <t>40 0 00 00000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</si>
  <si>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</si>
  <si>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67 0 00 00000</t>
  </si>
  <si>
    <t>Мероприятия в области сельского хозяйства</t>
  </si>
  <si>
    <t>91 4 00 00000</t>
  </si>
  <si>
    <t>Поддержка дорожного хозяйства</t>
  </si>
  <si>
    <t>91 2 00 67280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</si>
  <si>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</si>
  <si>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</si>
  <si>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</si>
  <si>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</si>
  <si>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43 2 00 S0460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</si>
  <si>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</si>
  <si>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</si>
  <si>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</si>
  <si>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</si>
  <si>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90 1 00 S3432</t>
  </si>
  <si>
    <t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</si>
  <si>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Государственная программа Алтайского края "Развитие культуры Алтайского края"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</si>
  <si>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</si>
  <si>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</si>
  <si>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</si>
  <si>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</si>
  <si>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</si>
  <si>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</t>
  </si>
  <si>
    <t>52 0 00 L5760</t>
  </si>
  <si>
    <t>Иные расходы в отраслях социальной сферы</t>
  </si>
  <si>
    <t>90 9 00 00000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</si>
  <si>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</si>
  <si>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</si>
  <si>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Ведомственная структура расходов бюджета муниципального образования Волчихинский район за 2023 год</t>
  </si>
  <si>
    <t>Распределение расходов районного бюджета за 2023 год по разделам и подразделам классификации расходов бюджетов</t>
  </si>
  <si>
    <t>Распределение ассигнований из бюджета муниципального образования Волчихинский район за 2023 год по разделам и подразделам, целевым статьям и видам расходов классификации расходов бюджетов</t>
  </si>
  <si>
    <t>от 23.05.2024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</si>
</sst>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3" fillId="0" borderId="1" xfId="0" quotePrefix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3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164" fontId="8" fillId="0" borderId="1" xfId="0" applyNumberFormat="1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164" fontId="9" fillId="0" borderId="1" xfId="0" applyNumberFormat="1" applyFont="1" applyBorder="1" applyAlignment="1">
      <alignment horizontal="justify" vertical="justify" wrapText="1"/>
    </xf>
    <xf numFmtId="0" fontId="3" fillId="0" borderId="1" xfId="0" applyNumberFormat="1" applyFont="1" applyBorder="1" applyAlignment="1">
      <alignment horizontal="justify"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 shrinkToFit="1"/>
    </xf>
    <xf numFmtId="0" fontId="4" fillId="3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3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42;&#1085;&#1077;&#1089;&#1077;&#1085;&#1080;&#1077;%20&#1080;&#1079;&#1084;&#1077;&#1085;&#1077;&#1085;&#1080;&#1081;%20&#1074;%20&#1073;&#1102;&#1076;&#1078;&#1077;&#1090;%20&#1076;&#1077;&#1082;&#1072;&#1073;&#1088;&#1100;/&#1055;&#1056;&#1048;&#1051;&#1054;&#1046;&#1045;&#1053;&#1048;&#1071;%20&#1055;&#1054;%20&#1041;&#1070;&#1044;&#1046;&#1045;&#1058;&#1059;%202023%20&#1075;&#1086;&#1076;%20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A18" t="str">
            <v>Национальная оборона</v>
          </cell>
          <cell r="B18" t="str">
            <v>02</v>
          </cell>
        </row>
        <row r="34">
          <cell r="A34" t="str">
            <v>Дополнительное образование детей</v>
          </cell>
        </row>
      </sheetData>
      <sheetData sheetId="1">
        <row r="13">
          <cell r="A13" t="str">
            <v>Дополнительное образование детей</v>
          </cell>
          <cell r="C13" t="str">
            <v>07</v>
          </cell>
          <cell r="D13" t="str">
            <v>03</v>
          </cell>
        </row>
        <row r="14">
          <cell r="A14" t="str">
            <v>Расходы на обеспечение деятельности (оказание услуг) подведомственных учреждений</v>
          </cell>
          <cell r="C14" t="str">
            <v>07</v>
          </cell>
          <cell r="D14" t="str">
            <v>03</v>
          </cell>
          <cell r="E14" t="str">
            <v>02 0 00 00000</v>
          </cell>
        </row>
        <row r="15">
          <cell r="A15" t="str">
            <v>Расходы на обеспечение деятельности (оказание услуг) подведомственных учреждений в сфере образования</v>
          </cell>
          <cell r="C15" t="str">
            <v>07</v>
          </cell>
          <cell r="D15" t="str">
            <v>03</v>
          </cell>
          <cell r="E15" t="str">
            <v>02 1 00 00000</v>
          </cell>
        </row>
        <row r="16">
          <cell r="A16" t="str">
            <v>Обеспечение деятельности организаций (учреждений) дополнительного образования детей</v>
          </cell>
          <cell r="C16" t="str">
            <v>07</v>
          </cell>
          <cell r="D16" t="str">
            <v>03</v>
          </cell>
          <cell r="E16" t="str">
            <v>02 1 00 10420</v>
          </cell>
        </row>
        <row r="17">
          <cell r="A1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7" t="str">
            <v>07</v>
          </cell>
          <cell r="D17" t="str">
            <v>03</v>
          </cell>
          <cell r="E17" t="str">
            <v>02 1 00 10420</v>
          </cell>
          <cell r="F17">
            <v>100</v>
          </cell>
        </row>
        <row r="18">
          <cell r="A18" t="str">
            <v>Закупка товаров, работ и услуг для обеспечения государственных (муниципальных) нужд</v>
          </cell>
          <cell r="C18" t="str">
            <v>07</v>
          </cell>
          <cell r="D18" t="str">
            <v>03</v>
          </cell>
          <cell r="E18" t="str">
            <v>02 1 00 10420</v>
          </cell>
          <cell r="F18">
            <v>200</v>
          </cell>
        </row>
        <row r="19">
          <cell r="A19" t="str">
            <v>Уплата налогов, сборов и иных платежей</v>
          </cell>
          <cell r="C19" t="str">
            <v>07</v>
          </cell>
          <cell r="D19" t="str">
            <v>03</v>
          </cell>
          <cell r="E19" t="str">
            <v>02 1 00 10420</v>
          </cell>
          <cell r="F19">
            <v>850</v>
          </cell>
        </row>
        <row r="24">
          <cell r="A24" t="str">
            <v>Расходы на обеспечение деятельности (оказание услуг) подведомственных учреждений</v>
          </cell>
          <cell r="C24">
            <v>11</v>
          </cell>
          <cell r="D24" t="str">
            <v>02</v>
          </cell>
          <cell r="E24" t="str">
            <v>02 0 00 00000</v>
          </cell>
          <cell r="G24">
            <v>355.59300000000002</v>
          </cell>
          <cell r="H24">
            <v>287</v>
          </cell>
        </row>
        <row r="28">
          <cell r="A28" t="str">
            <v>Муниципальная программа "Развитие физической культуры и спорта в Волчихинском районе" на 2021-2024 годы</v>
          </cell>
          <cell r="C28">
            <v>11</v>
          </cell>
          <cell r="D28" t="str">
            <v>02</v>
          </cell>
          <cell r="E28" t="str">
            <v>70 0 00 00000</v>
          </cell>
        </row>
        <row r="29">
          <cell r="A29" t="str">
            <v>Расходы на реализацию мероприятий муниципальных программ</v>
          </cell>
          <cell r="C29">
            <v>11</v>
          </cell>
          <cell r="D29" t="str">
            <v>02</v>
          </cell>
          <cell r="E29" t="str">
            <v>70 0 00 60990</v>
          </cell>
        </row>
        <row r="32">
          <cell r="A32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2">
            <v>11</v>
          </cell>
          <cell r="D32" t="str">
            <v>05</v>
          </cell>
          <cell r="E32" t="str">
            <v>01 0 00 00000</v>
          </cell>
        </row>
        <row r="37">
          <cell r="A37" t="str">
            <v>Расходы на обеспечение деятельности (оказание услуг) подведомственных учреждений</v>
          </cell>
          <cell r="C37">
            <v>11</v>
          </cell>
          <cell r="D37" t="str">
            <v>05</v>
          </cell>
          <cell r="E37" t="str">
            <v>02 0 00 00000</v>
          </cell>
        </row>
        <row r="38">
          <cell r="A38" t="str">
            <v>Расходы на обеспечение деятельности (оказание услуг) иных подведомственных учреждений</v>
          </cell>
          <cell r="C38">
            <v>11</v>
          </cell>
          <cell r="D38" t="str">
            <v>05</v>
          </cell>
          <cell r="E38" t="str">
            <v>02 5 00 00000</v>
          </cell>
        </row>
        <row r="39">
          <cell r="A39" t="str">
            <v>Учреждения по обеспечению хозяйственного обслуживания</v>
          </cell>
          <cell r="C39">
            <v>11</v>
          </cell>
          <cell r="D39" t="str">
            <v>05</v>
          </cell>
          <cell r="E39" t="str">
            <v>02 5 00 10810</v>
          </cell>
        </row>
        <row r="40">
          <cell r="A4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0">
            <v>11</v>
          </cell>
          <cell r="D40" t="str">
            <v>05</v>
          </cell>
          <cell r="E40" t="str">
            <v>02 5 00 10810</v>
          </cell>
          <cell r="F40">
            <v>100</v>
          </cell>
        </row>
        <row r="41">
          <cell r="A41" t="str">
            <v>Закупка товаров, работ и услуг для обеспечения государственных (муниципальных) нужд</v>
          </cell>
          <cell r="C41">
            <v>11</v>
          </cell>
          <cell r="D41" t="str">
            <v>05</v>
          </cell>
          <cell r="E41" t="str">
            <v>02 5 00 10810</v>
          </cell>
          <cell r="F41">
            <v>200</v>
          </cell>
        </row>
        <row r="42">
          <cell r="A42" t="str">
            <v>Социальное обеспечение и иные выплаты населению</v>
          </cell>
          <cell r="C42">
            <v>11</v>
          </cell>
          <cell r="D42" t="str">
            <v>05</v>
          </cell>
          <cell r="E42" t="str">
            <v>02 5 00 10810</v>
          </cell>
          <cell r="F42">
            <v>300</v>
          </cell>
        </row>
        <row r="43">
          <cell r="A43" t="str">
            <v>Уплата налогов, сборов и иных платежей</v>
          </cell>
          <cell r="C43">
            <v>11</v>
          </cell>
          <cell r="D43" t="str">
            <v>05</v>
          </cell>
          <cell r="E43" t="str">
            <v>02 5 00 10810</v>
          </cell>
          <cell r="F43">
            <v>850</v>
          </cell>
        </row>
        <row r="53">
          <cell r="A5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53" t="str">
            <v>07</v>
          </cell>
          <cell r="D53" t="str">
            <v>03</v>
          </cell>
          <cell r="E53" t="str">
            <v>02 1 00 S0430</v>
          </cell>
        </row>
        <row r="54">
          <cell r="A5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54" t="str">
            <v>07</v>
          </cell>
          <cell r="D54" t="str">
            <v>03</v>
          </cell>
          <cell r="E54" t="str">
            <v>02 1 00 S0430</v>
          </cell>
          <cell r="F54">
            <v>100</v>
          </cell>
        </row>
        <row r="57">
          <cell r="A57" t="str">
            <v>Расходы на обеспечение деятельности (оказание услуг) подведомственных учреждений</v>
          </cell>
          <cell r="C57" t="str">
            <v>08</v>
          </cell>
          <cell r="D57" t="str">
            <v>01</v>
          </cell>
          <cell r="E57" t="str">
            <v>02 0 00 00000</v>
          </cell>
        </row>
        <row r="58">
          <cell r="A58" t="str">
            <v>Расходы на обеспечение деятельности (оказание услуг) подведомственных учреждений в сфере культуры</v>
          </cell>
          <cell r="C58" t="str">
            <v>08</v>
          </cell>
          <cell r="D58" t="str">
            <v>01</v>
          </cell>
          <cell r="E58" t="str">
            <v>02 2 00 00000</v>
          </cell>
        </row>
        <row r="59">
          <cell r="A59" t="str">
            <v>Учреждения культуры</v>
          </cell>
          <cell r="C59" t="str">
            <v>08</v>
          </cell>
          <cell r="D59" t="str">
            <v>01</v>
          </cell>
          <cell r="E59" t="str">
            <v>02 2 00 10530</v>
          </cell>
        </row>
        <row r="60">
          <cell r="A60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0" t="str">
            <v>08</v>
          </cell>
          <cell r="D60" t="str">
            <v>01</v>
          </cell>
          <cell r="E60" t="str">
            <v>02 2 00 10530</v>
          </cell>
          <cell r="F60">
            <v>100</v>
          </cell>
        </row>
        <row r="61">
          <cell r="A61" t="str">
            <v>Закупка товаров, работ и услуг для обеспечения государственных (муниципальных) нужд</v>
          </cell>
          <cell r="C61" t="str">
            <v>08</v>
          </cell>
          <cell r="D61" t="str">
            <v>01</v>
          </cell>
          <cell r="E61" t="str">
            <v>02 2 00 10530</v>
          </cell>
          <cell r="F61">
            <v>200</v>
          </cell>
        </row>
        <row r="62">
          <cell r="A62" t="str">
            <v>Уплата налогов, сборов и иных платежей</v>
          </cell>
          <cell r="C62" t="str">
            <v>08</v>
          </cell>
          <cell r="D62" t="str">
            <v>01</v>
          </cell>
          <cell r="E62" t="str">
            <v>02 2 00 10530</v>
          </cell>
          <cell r="F62">
            <v>850</v>
          </cell>
        </row>
        <row r="63">
          <cell r="A63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63" t="str">
            <v>08</v>
          </cell>
          <cell r="D63" t="str">
            <v>01</v>
          </cell>
          <cell r="E63" t="str">
            <v>02 2 00 S0430</v>
          </cell>
        </row>
        <row r="64">
          <cell r="A6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4" t="str">
            <v>08</v>
          </cell>
          <cell r="D64" t="str">
            <v>01</v>
          </cell>
          <cell r="E64" t="str">
            <v>02 2 00 S0430</v>
          </cell>
          <cell r="F64">
            <v>100</v>
          </cell>
        </row>
        <row r="65">
          <cell r="A65" t="str">
            <v>Софинансирование субсидии на софинансирование части расходов местных бюджетов по оплате труда работников муниципальных учреждений</v>
          </cell>
          <cell r="C65" t="str">
            <v>08</v>
          </cell>
          <cell r="D65" t="str">
            <v>01</v>
          </cell>
          <cell r="E65" t="str">
            <v>02 2 00 S0430</v>
          </cell>
        </row>
        <row r="66">
          <cell r="A6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66" t="str">
            <v>08</v>
          </cell>
          <cell r="D66" t="str">
            <v>01</v>
          </cell>
          <cell r="E66" t="str">
            <v>02 2 00 S0430</v>
          </cell>
          <cell r="F66">
            <v>100</v>
          </cell>
        </row>
        <row r="67">
          <cell r="A67" t="str">
            <v>Муниципальная программа "Развитие культуры Волчихинского района Алтайского края " на 2021-2025 годы</v>
          </cell>
          <cell r="C67" t="str">
            <v>08</v>
          </cell>
          <cell r="D67" t="str">
            <v>01</v>
          </cell>
          <cell r="E67" t="str">
            <v>44 0 00 00000</v>
          </cell>
        </row>
        <row r="68">
          <cell r="A68" t="str">
            <v>Расходы на реализацию мероприятий муниципальных программ</v>
          </cell>
          <cell r="C68" t="str">
            <v>08</v>
          </cell>
          <cell r="D68" t="str">
            <v>01</v>
          </cell>
          <cell r="E68" t="str">
            <v>44 0 00 60990</v>
          </cell>
        </row>
        <row r="69">
          <cell r="A69" t="str">
            <v>Закупка товаров, работ и услуг для обеспечения государственных (муниципальных) нужд</v>
          </cell>
          <cell r="C69" t="str">
            <v>08</v>
          </cell>
          <cell r="D69" t="str">
            <v>01</v>
          </cell>
          <cell r="E69" t="str">
            <v>44 0 00 60990</v>
          </cell>
          <cell r="F69">
            <v>200</v>
          </cell>
        </row>
        <row r="70">
          <cell r="A70" t="str">
    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    </cell>
          <cell r="C70" t="str">
            <v>08</v>
          </cell>
          <cell r="D70" t="str">
            <v>01</v>
          </cell>
          <cell r="E70" t="str">
            <v>44 4 00 00000</v>
          </cell>
        </row>
        <row r="71">
          <cell r="A71" t="str">
            <v>Государственная поддержка отрасли культуры (государственная поддержка лучших работников сельских учреждений культуры)</v>
          </cell>
          <cell r="C71" t="str">
            <v>08</v>
          </cell>
          <cell r="D71" t="str">
            <v>01</v>
          </cell>
          <cell r="E71" t="str">
            <v>44 4 A2 55192</v>
          </cell>
        </row>
        <row r="72">
          <cell r="A72" t="str">
            <v>Социальное обеспечение и иные выплаты населению</v>
          </cell>
          <cell r="C72" t="str">
            <v>08</v>
          </cell>
          <cell r="D72" t="str">
            <v>01</v>
          </cell>
          <cell r="E72" t="str">
            <v>44 4 A2 55192</v>
          </cell>
          <cell r="F72">
            <v>300</v>
          </cell>
        </row>
        <row r="74">
          <cell r="A74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74" t="str">
            <v>08</v>
          </cell>
          <cell r="D74" t="str">
            <v>04</v>
          </cell>
          <cell r="E74" t="str">
            <v>01 0 00 00000</v>
          </cell>
          <cell r="G74">
            <v>865</v>
          </cell>
        </row>
        <row r="75">
          <cell r="A75" t="str">
            <v>Расходы на обеспечение деятельности органов местного самоуправления</v>
          </cell>
          <cell r="C75" t="str">
            <v>08</v>
          </cell>
          <cell r="D75" t="str">
            <v>04</v>
          </cell>
          <cell r="E75" t="str">
            <v>01 2 00 00000</v>
          </cell>
          <cell r="G75">
            <v>865</v>
          </cell>
        </row>
        <row r="76">
          <cell r="A76" t="str">
            <v>Центральный аппарат органов местного самоуправления</v>
          </cell>
          <cell r="C76" t="str">
            <v>08</v>
          </cell>
          <cell r="D76" t="str">
            <v>04</v>
          </cell>
          <cell r="E76" t="str">
            <v>01 2 00 10110</v>
          </cell>
          <cell r="G76">
            <v>865</v>
          </cell>
        </row>
        <row r="77">
          <cell r="A7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77" t="str">
            <v>08</v>
          </cell>
          <cell r="D77" t="str">
            <v>04</v>
          </cell>
          <cell r="E77" t="str">
            <v>01 2 00 10110</v>
          </cell>
          <cell r="F77">
            <v>100</v>
          </cell>
        </row>
        <row r="78">
          <cell r="A78" t="str">
            <v>Закупка товаров, работ и услуг для обеспечения государственных (муниципальных) нужд</v>
          </cell>
          <cell r="C78" t="str">
            <v>08</v>
          </cell>
          <cell r="D78" t="str">
            <v>04</v>
          </cell>
          <cell r="E78" t="str">
            <v>01 2 00 10110</v>
          </cell>
          <cell r="F78">
            <v>200</v>
          </cell>
        </row>
        <row r="79">
          <cell r="A79" t="str">
            <v>Расходы на обеспечение деятельности (оказание услуг) подведомственных учреждений</v>
          </cell>
          <cell r="C79" t="str">
            <v>08</v>
          </cell>
          <cell r="D79" t="str">
            <v>04</v>
          </cell>
          <cell r="E79" t="str">
            <v>02 0 00 00000</v>
          </cell>
        </row>
        <row r="80">
          <cell r="A80" t="str">
            <v>Расходы на обеспечение деятельности (оказание услуг) иных подведомственных учреждений</v>
          </cell>
          <cell r="C80" t="str">
            <v>08</v>
          </cell>
          <cell r="D80" t="str">
            <v>04</v>
          </cell>
          <cell r="E80" t="str">
            <v>02 5 00 00000</v>
          </cell>
        </row>
        <row r="81">
          <cell r="A81" t="str">
            <v>Учреждения по обеспечению хозяйственного обслуживания</v>
          </cell>
          <cell r="C81" t="str">
            <v>08</v>
          </cell>
          <cell r="D81" t="str">
            <v>04</v>
          </cell>
          <cell r="E81" t="str">
            <v>02 5 00 10810</v>
          </cell>
        </row>
        <row r="82">
          <cell r="A82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2" t="str">
            <v>08</v>
          </cell>
          <cell r="D82" t="str">
            <v>04</v>
          </cell>
          <cell r="E82" t="str">
            <v>02 5 00 10810</v>
          </cell>
          <cell r="F82">
            <v>100</v>
          </cell>
        </row>
        <row r="83">
          <cell r="A83" t="str">
            <v>Закупка товаров, работ и услуг для обеспечения государственных (муниципальных) нужд</v>
          </cell>
          <cell r="C83" t="str">
            <v>08</v>
          </cell>
          <cell r="D83" t="str">
            <v>04</v>
          </cell>
          <cell r="E83" t="str">
            <v>02 5 00 10810</v>
          </cell>
          <cell r="F83">
            <v>200</v>
          </cell>
        </row>
        <row r="84">
          <cell r="A84" t="str">
            <v>Уплата налогов, сборов и иных платежей</v>
          </cell>
          <cell r="C84" t="str">
            <v>08</v>
          </cell>
          <cell r="D84" t="str">
            <v>04</v>
          </cell>
          <cell r="E84" t="str">
            <v>02 5 00 10810</v>
          </cell>
          <cell r="F84">
            <v>850</v>
          </cell>
        </row>
        <row r="85">
          <cell r="A85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  <cell r="C85" t="str">
            <v>08</v>
          </cell>
          <cell r="D85" t="str">
            <v>04</v>
          </cell>
          <cell r="E85" t="str">
            <v>02 5 00 10820</v>
          </cell>
        </row>
        <row r="86">
          <cell r="A8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86" t="str">
            <v>08</v>
          </cell>
          <cell r="D86" t="str">
            <v>04</v>
          </cell>
          <cell r="E86" t="str">
            <v>02 5 00 10820</v>
          </cell>
          <cell r="F86">
            <v>100</v>
          </cell>
        </row>
        <row r="87">
          <cell r="A87" t="str">
            <v>Закупка товаров, работ и услуг для обеспечения государственных (муниципальных) нужд</v>
          </cell>
          <cell r="C87" t="str">
            <v>08</v>
          </cell>
          <cell r="D87" t="str">
            <v>04</v>
          </cell>
          <cell r="E87" t="str">
            <v>02 5 00 10820</v>
          </cell>
          <cell r="F87">
            <v>200</v>
          </cell>
        </row>
        <row r="88">
          <cell r="A88" t="str">
            <v>Уплата налогов, сборов и иных платежей</v>
          </cell>
          <cell r="C88" t="str">
            <v>08</v>
          </cell>
          <cell r="D88" t="str">
            <v>04</v>
          </cell>
          <cell r="E88" t="str">
            <v>02 5 00 10820</v>
          </cell>
          <cell r="F88">
            <v>850</v>
          </cell>
        </row>
        <row r="92">
          <cell r="A92" t="str">
            <v>Расходы на обеспечение деятельности (оказание услуг) подведомственных учреждений</v>
          </cell>
          <cell r="C92" t="str">
            <v>07</v>
          </cell>
          <cell r="D92" t="str">
            <v>01</v>
          </cell>
          <cell r="E92" t="str">
            <v>02 0 00 00000</v>
          </cell>
        </row>
        <row r="93">
          <cell r="C93" t="str">
            <v>07</v>
          </cell>
          <cell r="D93" t="str">
            <v>01</v>
          </cell>
        </row>
        <row r="94">
          <cell r="C94" t="str">
            <v>07</v>
          </cell>
          <cell r="D94" t="str">
            <v>01</v>
          </cell>
        </row>
        <row r="95">
          <cell r="C95" t="str">
            <v>07</v>
          </cell>
          <cell r="D95" t="str">
            <v>01</v>
          </cell>
        </row>
        <row r="96">
          <cell r="C96" t="str">
            <v>07</v>
          </cell>
          <cell r="D96" t="str">
            <v>01</v>
          </cell>
        </row>
        <row r="97">
          <cell r="C97" t="str">
            <v>07</v>
          </cell>
          <cell r="D97" t="str">
            <v>01</v>
          </cell>
        </row>
        <row r="98">
          <cell r="A98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98" t="str">
            <v>07</v>
          </cell>
          <cell r="D98" t="str">
            <v>01</v>
          </cell>
          <cell r="E98" t="str">
            <v>02 1 00 S0430</v>
          </cell>
        </row>
        <row r="99">
          <cell r="A9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99" t="str">
            <v>07</v>
          </cell>
          <cell r="D99" t="str">
            <v>01</v>
          </cell>
          <cell r="E99" t="str">
            <v>02 1 00 S0430</v>
          </cell>
          <cell r="F99">
            <v>100</v>
          </cell>
        </row>
        <row r="100">
          <cell r="A100" t="str">
            <v>Обеспечение расчетов за топливно-энергетические ресурсы, потребляемые муниципальными учреждениями</v>
          </cell>
          <cell r="C100" t="str">
            <v>07</v>
          </cell>
          <cell r="D100" t="str">
            <v>01</v>
          </cell>
          <cell r="E100" t="str">
            <v>02 1 00 S1190</v>
          </cell>
        </row>
        <row r="101">
          <cell r="A101" t="str">
            <v>Закупка товаров, работ и услуг для обеспечения государственных (муниципальных) нужд</v>
          </cell>
          <cell r="C101" t="str">
            <v>07</v>
          </cell>
          <cell r="D101" t="str">
            <v>01</v>
          </cell>
          <cell r="E101" t="str">
            <v>02 1 00 S1190</v>
          </cell>
          <cell r="F101">
            <v>200</v>
          </cell>
        </row>
        <row r="102">
          <cell r="A102" t="str">
            <v>Иные вопросы в отраслях социальной сферы</v>
          </cell>
          <cell r="C102" t="str">
            <v>07</v>
          </cell>
          <cell r="D102" t="str">
            <v>01</v>
          </cell>
          <cell r="E102" t="str">
            <v>90 0 00 00000</v>
          </cell>
        </row>
        <row r="103">
          <cell r="A103" t="str">
            <v>Иные вопросы в сфере образования</v>
          </cell>
          <cell r="C103" t="str">
            <v>07</v>
          </cell>
          <cell r="D103" t="str">
            <v>01</v>
          </cell>
          <cell r="E103" t="str">
            <v>90 1 00 00000</v>
          </cell>
        </row>
        <row r="104">
          <cell r="C104" t="str">
            <v>07</v>
          </cell>
          <cell r="D104" t="str">
            <v>01</v>
          </cell>
          <cell r="E104" t="str">
            <v>90 1 00 70900</v>
          </cell>
        </row>
        <row r="105">
          <cell r="C105" t="str">
            <v>07</v>
          </cell>
          <cell r="D105" t="str">
            <v>01</v>
          </cell>
          <cell r="E105" t="str">
            <v>90 1 00 70900</v>
          </cell>
          <cell r="F105">
            <v>100</v>
          </cell>
        </row>
        <row r="106">
          <cell r="C106" t="str">
            <v>07</v>
          </cell>
          <cell r="D106" t="str">
            <v>01</v>
          </cell>
          <cell r="E106" t="str">
            <v>90 1 00 70900</v>
          </cell>
          <cell r="F106">
            <v>200</v>
          </cell>
        </row>
        <row r="107">
          <cell r="C107" t="str">
            <v>07</v>
          </cell>
          <cell r="D107" t="str">
            <v>01</v>
          </cell>
          <cell r="E107" t="str">
            <v>90 1 00 70900</v>
          </cell>
          <cell r="F107">
            <v>300</v>
          </cell>
        </row>
        <row r="108">
          <cell r="A108" t="str">
            <v>Общее образование</v>
          </cell>
          <cell r="C108" t="str">
            <v>07</v>
          </cell>
          <cell r="D108" t="str">
            <v>02</v>
          </cell>
        </row>
        <row r="109">
          <cell r="A109" t="str">
            <v>Расходы на обеспечение деятельности (оказание услуг) подведомственных учреждений</v>
          </cell>
          <cell r="C109" t="str">
            <v>07</v>
          </cell>
          <cell r="D109" t="str">
            <v>02</v>
          </cell>
          <cell r="E109" t="str">
            <v>02 0 00 00000</v>
          </cell>
        </row>
        <row r="114">
          <cell r="A114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14" t="str">
            <v>07</v>
          </cell>
          <cell r="D114" t="str">
            <v>02</v>
          </cell>
          <cell r="E114" t="str">
            <v>02 1 00 10400</v>
          </cell>
          <cell r="F114">
            <v>611</v>
          </cell>
        </row>
        <row r="116">
          <cell r="A116" t="str">
            <v>Обеспечение расчетов за топливно-энергетические ресурсы, потребляемые муниципальными учреждениями</v>
          </cell>
          <cell r="C116" t="str">
            <v>07</v>
          </cell>
          <cell r="D116" t="str">
            <v>02</v>
          </cell>
          <cell r="E116" t="str">
            <v>02 1 00 S1190</v>
          </cell>
        </row>
        <row r="117">
          <cell r="A117" t="str">
            <v>Закупка товаров, работ и услуг для обеспечения государственных (муниципальных) нужд</v>
          </cell>
          <cell r="C117" t="str">
            <v>07</v>
          </cell>
          <cell r="D117" t="str">
            <v>02</v>
          </cell>
          <cell r="E117" t="str">
            <v>02 1 00 S1190</v>
          </cell>
          <cell r="F117">
            <v>200</v>
          </cell>
        </row>
        <row r="118">
          <cell r="A118" t="str">
            <v>Обеспечение расчетов за топливно-энергетические ресурсы, потребляемые муниципальными учреждениями за счет средств местного бюджета</v>
          </cell>
          <cell r="C118" t="str">
            <v>07</v>
          </cell>
          <cell r="D118" t="str">
            <v>02</v>
          </cell>
          <cell r="E118" t="str">
            <v>02 1 00 S1190</v>
          </cell>
        </row>
        <row r="119">
          <cell r="A119" t="str">
            <v>Закупка товаров, работ и услуг для обеспечения государственных (муниципальных) нужд</v>
          </cell>
          <cell r="C119" t="str">
            <v>07</v>
          </cell>
          <cell r="D119" t="str">
            <v>02</v>
          </cell>
          <cell r="E119" t="str">
            <v>02 1 00 S1190</v>
          </cell>
          <cell r="F119">
            <v>200</v>
          </cell>
        </row>
        <row r="120">
          <cell r="A120" t="str">
            <v>Иные вопросы в отраслях социальной сферы</v>
          </cell>
          <cell r="C120" t="str">
            <v>07</v>
          </cell>
          <cell r="D120" t="str">
            <v>02</v>
          </cell>
          <cell r="E120" t="str">
            <v>90 0 00 00000</v>
          </cell>
        </row>
        <row r="121">
          <cell r="A121" t="str">
            <v>Иные вопросы в сфере образования</v>
          </cell>
          <cell r="C121" t="str">
            <v>07</v>
          </cell>
          <cell r="D121" t="str">
            <v>02</v>
          </cell>
          <cell r="E121" t="str">
            <v>90 1 00 00000</v>
          </cell>
        </row>
        <row r="122">
          <cell r="A122" t="str">
    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    </cell>
          <cell r="C122" t="str">
            <v>07</v>
          </cell>
          <cell r="D122" t="str">
            <v>02</v>
          </cell>
          <cell r="E122" t="str">
            <v>90 1 00 53032</v>
          </cell>
        </row>
        <row r="123">
          <cell r="A12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23" t="str">
            <v>07</v>
          </cell>
          <cell r="D123" t="str">
            <v>02</v>
          </cell>
          <cell r="E123" t="str">
            <v>90 1 00 53032</v>
          </cell>
          <cell r="F123">
            <v>100</v>
          </cell>
        </row>
        <row r="124">
          <cell r="A124" t="str">
            <v>Субсидии бюджетным учреждениям на иные цели</v>
          </cell>
          <cell r="C124" t="str">
            <v>07</v>
          </cell>
          <cell r="D124" t="str">
            <v>02</v>
          </cell>
          <cell r="E124" t="str">
            <v>90 1 00 53032</v>
          </cell>
          <cell r="F124">
            <v>612</v>
          </cell>
        </row>
        <row r="130">
          <cell r="A130" t="str">
            <v>Социальное обеспечение и иные выплаты населению</v>
          </cell>
          <cell r="C130" t="str">
            <v>07</v>
          </cell>
          <cell r="D130" t="str">
            <v>02</v>
          </cell>
          <cell r="E130" t="str">
            <v>90 1 00 70910</v>
          </cell>
          <cell r="F130">
            <v>300</v>
          </cell>
        </row>
        <row r="131">
          <cell r="A131" t="str">
    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  <cell r="C131" t="str">
            <v>07</v>
          </cell>
          <cell r="D131" t="str">
            <v>02</v>
          </cell>
          <cell r="E131" t="str">
            <v>90 1 00 70910</v>
          </cell>
          <cell r="F131">
            <v>611</v>
          </cell>
        </row>
        <row r="132">
          <cell r="A132" t="str">
    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E132" t="str">
            <v>90 1 00 S0930</v>
          </cell>
        </row>
        <row r="133">
          <cell r="E133" t="str">
            <v>90 1 00 S0930</v>
          </cell>
        </row>
        <row r="134">
          <cell r="A134" t="str">
            <v>Субсидии бюджетным учреждениям на иные цели</v>
          </cell>
          <cell r="C134" t="str">
            <v>07</v>
          </cell>
          <cell r="D134" t="str">
            <v>02</v>
          </cell>
          <cell r="E134" t="str">
            <v>90 1 00 S0930</v>
          </cell>
          <cell r="F134">
            <v>612</v>
          </cell>
        </row>
        <row r="135">
          <cell r="A135" t="str">
    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    </cell>
          <cell r="C135" t="str">
            <v>07</v>
          </cell>
          <cell r="D135" t="str">
            <v>02</v>
          </cell>
          <cell r="E135" t="str">
            <v>90 1 00 S0930</v>
          </cell>
        </row>
        <row r="136">
          <cell r="A136" t="str">
            <v>Закупка товаров, работ и услуг для обеспечения государственных (муниципальных) нужд</v>
          </cell>
          <cell r="C136" t="str">
            <v>07</v>
          </cell>
          <cell r="D136" t="str">
            <v>02</v>
          </cell>
          <cell r="E136" t="str">
            <v>90 1 00 S0930</v>
          </cell>
          <cell r="F136">
            <v>200</v>
          </cell>
        </row>
        <row r="137">
          <cell r="A137" t="str">
    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    </cell>
          <cell r="C137" t="str">
            <v>07</v>
          </cell>
          <cell r="D137" t="str">
            <v>02</v>
          </cell>
          <cell r="E137" t="str">
            <v>90 1 00 L3042</v>
          </cell>
          <cell r="G137">
            <v>10031</v>
          </cell>
          <cell r="H137">
            <v>10031</v>
          </cell>
        </row>
        <row r="138">
          <cell r="A138" t="str">
            <v>Закупка товаров, работ и услуг для обеспечения государственных (муниципальных) нужд</v>
          </cell>
          <cell r="C138" t="str">
            <v>07</v>
          </cell>
          <cell r="D138" t="str">
            <v>02</v>
          </cell>
          <cell r="E138" t="str">
            <v>90 1 00 L3042</v>
          </cell>
          <cell r="F138">
            <v>200</v>
          </cell>
        </row>
        <row r="139">
          <cell r="A139" t="str">
            <v>Субсидии бюджетным учреждениям на иные цели</v>
          </cell>
          <cell r="C139" t="str">
            <v>07</v>
          </cell>
          <cell r="D139" t="str">
            <v>02</v>
          </cell>
          <cell r="E139" t="str">
            <v>90 1 00 L3042</v>
          </cell>
          <cell r="F139">
            <v>612</v>
          </cell>
        </row>
        <row r="140">
          <cell r="A140" t="str">
    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    </cell>
          <cell r="C140" t="str">
            <v>07</v>
          </cell>
          <cell r="D140" t="str">
            <v>02</v>
          </cell>
          <cell r="E140" t="str">
            <v>90 1 EВ 51790</v>
          </cell>
        </row>
        <row r="141">
          <cell r="A14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1" t="str">
            <v>07</v>
          </cell>
          <cell r="D141" t="str">
            <v>02</v>
          </cell>
          <cell r="E141" t="str">
            <v>90 1 EВ 51790</v>
          </cell>
          <cell r="F141">
            <v>100</v>
          </cell>
        </row>
        <row r="142">
          <cell r="A142" t="str">
            <v>Иные вопросы в сфере социальной политики</v>
          </cell>
          <cell r="C142" t="str">
            <v>07</v>
          </cell>
          <cell r="D142" t="str">
            <v>02</v>
          </cell>
          <cell r="E142" t="str">
            <v>90 4 00 00000</v>
          </cell>
        </row>
        <row r="143">
          <cell r="A143" t="str">
            <v>Содействие занятости населения</v>
          </cell>
          <cell r="C143" t="str">
            <v>07</v>
          </cell>
          <cell r="D143" t="str">
            <v>02</v>
          </cell>
          <cell r="E143" t="str">
            <v>90 4 00 16820</v>
          </cell>
        </row>
        <row r="144">
          <cell r="A14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4" t="str">
            <v>07</v>
          </cell>
          <cell r="D144" t="str">
            <v>02</v>
          </cell>
          <cell r="E144" t="str">
            <v>90 4 00 16820</v>
          </cell>
          <cell r="F144">
            <v>100</v>
          </cell>
        </row>
        <row r="146">
          <cell r="A146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146" t="str">
            <v>07</v>
          </cell>
          <cell r="D146" t="str">
            <v>09</v>
          </cell>
          <cell r="E146" t="str">
            <v>01 0 00 00000</v>
          </cell>
        </row>
        <row r="147">
          <cell r="A147" t="str">
            <v>Расходы на обеспечение деятельности органов местного самоуправления</v>
          </cell>
          <cell r="C147" t="str">
            <v>07</v>
          </cell>
          <cell r="D147" t="str">
            <v>09</v>
          </cell>
          <cell r="E147" t="str">
            <v>01 2 00 00000</v>
          </cell>
        </row>
        <row r="148">
          <cell r="A148" t="str">
            <v>Центральный аппарат органов местного самоуправления</v>
          </cell>
          <cell r="C148" t="str">
            <v>07</v>
          </cell>
          <cell r="D148" t="str">
            <v>09</v>
          </cell>
          <cell r="E148" t="str">
            <v>01 2 00 10110</v>
          </cell>
        </row>
        <row r="149">
          <cell r="A14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49" t="str">
            <v>07</v>
          </cell>
          <cell r="D149" t="str">
            <v>09</v>
          </cell>
          <cell r="E149" t="str">
            <v>01 2 00 10110</v>
          </cell>
          <cell r="F149">
            <v>100</v>
          </cell>
        </row>
        <row r="150">
          <cell r="A150" t="str">
            <v>Закупка товаров, работ и услуг для обеспечения государственных (муниципальных) нужд</v>
          </cell>
          <cell r="C150" t="str">
            <v>07</v>
          </cell>
          <cell r="D150" t="str">
            <v>09</v>
          </cell>
          <cell r="E150" t="str">
            <v>01 2 00 10110</v>
          </cell>
          <cell r="F150">
            <v>200</v>
          </cell>
        </row>
        <row r="151">
          <cell r="A151" t="str">
            <v>Уплата налогов, сборов и иных платежей</v>
          </cell>
          <cell r="C151" t="str">
            <v>07</v>
          </cell>
          <cell r="D151" t="str">
            <v>09</v>
          </cell>
          <cell r="E151" t="str">
            <v>01 2 00 10110</v>
          </cell>
          <cell r="F151">
            <v>850</v>
          </cell>
        </row>
        <row r="152">
          <cell r="A152" t="str">
            <v>Руководство и управление в сфере установленных функций</v>
          </cell>
          <cell r="C152" t="str">
            <v>07</v>
          </cell>
          <cell r="D152" t="str">
            <v>09</v>
          </cell>
          <cell r="E152" t="str">
            <v>01 4 00 00000</v>
          </cell>
        </row>
        <row r="153">
          <cell r="A153" t="str">
            <v>Функционирование комиссий по делам несовершеннолетних и защите их прав и органов опеки и попечительства</v>
          </cell>
          <cell r="C153" t="str">
            <v>07</v>
          </cell>
          <cell r="D153" t="str">
            <v>09</v>
          </cell>
          <cell r="E153" t="str">
            <v>01 4 00 70090</v>
          </cell>
        </row>
        <row r="154">
          <cell r="A154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4" t="str">
            <v>07</v>
          </cell>
          <cell r="D154" t="str">
            <v>09</v>
          </cell>
          <cell r="E154" t="str">
            <v>01 4 00 70090</v>
          </cell>
          <cell r="F154">
            <v>100</v>
          </cell>
        </row>
        <row r="155">
          <cell r="A155" t="str">
            <v>Закупка товаров, работ и услуг для обеспечения государственных (муниципальных) нужд</v>
          </cell>
          <cell r="C155" t="str">
            <v>07</v>
          </cell>
          <cell r="D155" t="str">
            <v>09</v>
          </cell>
          <cell r="E155" t="str">
            <v>01 4 00 70090</v>
          </cell>
          <cell r="F155">
            <v>200</v>
          </cell>
        </row>
        <row r="156">
          <cell r="A156" t="str">
            <v>Расходы на обеспечение деятельности (оказание услуг) подведомственных учреждений</v>
          </cell>
          <cell r="C156" t="str">
            <v>07</v>
          </cell>
          <cell r="D156" t="str">
            <v>09</v>
          </cell>
          <cell r="E156" t="str">
            <v>02 0 00 00000</v>
          </cell>
        </row>
        <row r="157">
          <cell r="A157" t="str">
            <v>Расходы на обеспечение деятельности (оказание услуг) подведомственных учреждений в сфере образования</v>
          </cell>
          <cell r="C157" t="str">
            <v>07</v>
          </cell>
          <cell r="D157" t="str">
            <v>09</v>
          </cell>
          <cell r="E157" t="str">
            <v>02 1 00 00000</v>
          </cell>
        </row>
        <row r="158">
          <cell r="A158" t="str">
            <v>Детские оздоровительные учреждения</v>
          </cell>
          <cell r="C158" t="str">
            <v>07</v>
          </cell>
          <cell r="D158" t="str">
            <v>09</v>
          </cell>
          <cell r="E158" t="str">
            <v>02 1 00 10490</v>
          </cell>
        </row>
        <row r="159">
          <cell r="A15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159" t="str">
            <v>07</v>
          </cell>
          <cell r="D159" t="str">
            <v>09</v>
          </cell>
          <cell r="E159" t="str">
            <v>02 1 00 10490</v>
          </cell>
          <cell r="F159">
            <v>100</v>
          </cell>
        </row>
        <row r="160">
          <cell r="A160" t="str">
            <v>Закупка товаров, работ и услуг для обеспечения государственных (муниципальных) нужд</v>
          </cell>
          <cell r="C160" t="str">
            <v>07</v>
          </cell>
          <cell r="D160" t="str">
            <v>09</v>
          </cell>
          <cell r="E160" t="str">
            <v>02 1 00 10490</v>
          </cell>
          <cell r="F160">
            <v>200</v>
          </cell>
        </row>
        <row r="161">
          <cell r="C161" t="str">
            <v>07</v>
          </cell>
          <cell r="D161" t="str">
            <v>09</v>
          </cell>
          <cell r="E161" t="str">
            <v>02 5 00 00000</v>
          </cell>
        </row>
        <row r="162">
          <cell r="C162" t="str">
            <v>07</v>
          </cell>
          <cell r="D162" t="str">
            <v>09</v>
          </cell>
          <cell r="E162" t="str">
            <v>02 5 00 10820</v>
          </cell>
        </row>
        <row r="163">
          <cell r="C163" t="str">
            <v>07</v>
          </cell>
          <cell r="D163" t="str">
            <v>09</v>
          </cell>
          <cell r="E163" t="str">
            <v>02 5 00 10820</v>
          </cell>
          <cell r="F163">
            <v>100</v>
          </cell>
        </row>
        <row r="164">
          <cell r="C164" t="str">
            <v>07</v>
          </cell>
          <cell r="D164" t="str">
            <v>09</v>
          </cell>
          <cell r="E164" t="str">
            <v>02 5 00 10820</v>
          </cell>
          <cell r="F164">
            <v>200</v>
          </cell>
        </row>
        <row r="165">
          <cell r="C165" t="str">
            <v>07</v>
          </cell>
          <cell r="D165" t="str">
            <v>09</v>
          </cell>
          <cell r="E165" t="str">
            <v>02 5 00 10820</v>
          </cell>
          <cell r="F165">
            <v>850</v>
          </cell>
        </row>
        <row r="166">
          <cell r="A166" t="str">
            <v>Иные вопросы в отраслях социальной сферы</v>
          </cell>
          <cell r="C166" t="str">
            <v>07</v>
          </cell>
          <cell r="D166" t="str">
            <v>09</v>
          </cell>
          <cell r="E166" t="str">
            <v>90 0 00 00000</v>
          </cell>
        </row>
        <row r="167">
          <cell r="A167" t="str">
            <v>Иные вопросы в сфере образования</v>
          </cell>
          <cell r="C167" t="str">
            <v>07</v>
          </cell>
          <cell r="D167" t="str">
            <v>09</v>
          </cell>
          <cell r="E167" t="str">
            <v>90 1 00 00000</v>
          </cell>
        </row>
        <row r="168">
          <cell r="A168" t="str">
            <v>Субсидии на проведение детской оздоровительной кампании</v>
          </cell>
          <cell r="C168" t="str">
            <v>07</v>
          </cell>
          <cell r="D168" t="str">
            <v>09</v>
          </cell>
          <cell r="E168" t="str">
            <v>90 1 00 S3212</v>
          </cell>
        </row>
        <row r="169">
          <cell r="A169" t="str">
            <v>Закупка товаров, работ и услуг для обеспечения государственных (муниципальных) нужд</v>
          </cell>
          <cell r="C169" t="str">
            <v>07</v>
          </cell>
          <cell r="D169" t="str">
            <v>09</v>
          </cell>
          <cell r="E169" t="str">
            <v>90 1 00 S3212</v>
          </cell>
          <cell r="F169">
            <v>200</v>
          </cell>
        </row>
        <row r="170">
          <cell r="A170" t="str">
            <v>Софинансирование субсидии на проведение детской оздоровительной кампании</v>
          </cell>
          <cell r="C170" t="str">
            <v>07</v>
          </cell>
          <cell r="D170" t="str">
            <v>09</v>
          </cell>
          <cell r="E170" t="str">
            <v>90 1 00 S3210</v>
          </cell>
        </row>
        <row r="171">
          <cell r="A171" t="str">
            <v>Закупка товаров, работ и услуг для обеспечения государственных (муниципальных) нужд</v>
          </cell>
          <cell r="C171" t="str">
            <v>07</v>
          </cell>
          <cell r="D171" t="str">
            <v>09</v>
          </cell>
          <cell r="E171" t="str">
            <v>90 1 00 S3212</v>
          </cell>
          <cell r="F171">
            <v>200</v>
          </cell>
        </row>
        <row r="172">
          <cell r="A172" t="str">
    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    </cell>
          <cell r="C172" t="str">
            <v>07</v>
          </cell>
          <cell r="D172" t="str">
            <v>09</v>
          </cell>
          <cell r="E172" t="str">
            <v>90 1 00 S0620</v>
          </cell>
        </row>
        <row r="173">
          <cell r="A173" t="str">
            <v>Социальное обеспечение и иные выплаты населению</v>
          </cell>
          <cell r="C173" t="str">
            <v>07</v>
          </cell>
          <cell r="D173" t="str">
            <v>09</v>
          </cell>
          <cell r="E173" t="str">
            <v>90 1 00 S0620</v>
          </cell>
          <cell r="F173">
            <v>300</v>
          </cell>
        </row>
        <row r="174">
          <cell r="A174" t="str">
            <v>Иные вопросы в области жилищно-коммунального хозяйства</v>
          </cell>
          <cell r="C174" t="str">
            <v>07</v>
          </cell>
          <cell r="D174" t="str">
            <v>09</v>
          </cell>
          <cell r="E174" t="str">
            <v>92 0 00 00000</v>
          </cell>
        </row>
        <row r="175">
          <cell r="A175" t="str">
            <v>Иные расходы в области жилищно-коммунального хозяйства</v>
          </cell>
          <cell r="C175" t="str">
            <v>07</v>
          </cell>
          <cell r="D175" t="str">
            <v>09</v>
          </cell>
          <cell r="E175" t="str">
            <v>92 9 00 00000</v>
          </cell>
        </row>
        <row r="176">
          <cell r="A176" t="str">
            <v>Обеспечение расчетов за топливно-энергетические ресурсы, потребляемые муниципальными учреждениями</v>
          </cell>
          <cell r="C176" t="str">
            <v>07</v>
          </cell>
          <cell r="D176" t="str">
            <v>09</v>
          </cell>
          <cell r="E176" t="str">
            <v>92 9 00 S1190</v>
          </cell>
        </row>
        <row r="177">
          <cell r="A177" t="str">
            <v>Закупка товаров, работ и услуг для обеспечения государственных (муниципальных) нужд</v>
          </cell>
          <cell r="C177" t="str">
            <v>07</v>
          </cell>
          <cell r="D177" t="str">
            <v>09</v>
          </cell>
          <cell r="E177" t="str">
            <v>92 9 00 S1190</v>
          </cell>
          <cell r="F177">
            <v>200</v>
          </cell>
        </row>
        <row r="178">
          <cell r="A178" t="str">
            <v>Иные расходы органов государственной власти субъектов Российской Федерации</v>
          </cell>
          <cell r="C178" t="str">
            <v>07</v>
          </cell>
          <cell r="D178" t="str">
            <v>09</v>
          </cell>
          <cell r="E178" t="str">
            <v>99 0 00 00000</v>
          </cell>
        </row>
        <row r="179">
          <cell r="A179" t="str">
            <v>Резервные фонды</v>
          </cell>
          <cell r="C179" t="str">
            <v>07</v>
          </cell>
          <cell r="D179" t="str">
            <v>09</v>
          </cell>
          <cell r="E179" t="str">
            <v>99 1 00 00000</v>
          </cell>
        </row>
        <row r="180">
          <cell r="A180" t="str">
            <v>Резервные фонды местных администраций</v>
          </cell>
          <cell r="C180" t="str">
            <v>07</v>
          </cell>
          <cell r="D180" t="str">
            <v>09</v>
          </cell>
          <cell r="E180" t="str">
            <v>99 1 00 14100</v>
          </cell>
        </row>
        <row r="181">
          <cell r="A181" t="str">
            <v>Закупка товаров, работ и услуг для обеспечения государственных (муниципальных) нужд</v>
          </cell>
          <cell r="C181" t="str">
            <v>07</v>
          </cell>
          <cell r="D181" t="str">
            <v>09</v>
          </cell>
          <cell r="E181" t="str">
            <v>99 1 00 14100</v>
          </cell>
        </row>
        <row r="182">
          <cell r="A182" t="str">
            <v>Расходы на выполнение других обязательств государства</v>
          </cell>
          <cell r="C182" t="str">
            <v>07</v>
          </cell>
          <cell r="D182" t="str">
            <v>09</v>
          </cell>
          <cell r="E182" t="str">
            <v>99 9 00 00000</v>
          </cell>
        </row>
        <row r="183">
          <cell r="A183" t="str">
            <v>Прочие выплаты по обязательствам государства</v>
          </cell>
          <cell r="C183" t="str">
            <v>07</v>
          </cell>
          <cell r="D183" t="str">
            <v>09</v>
          </cell>
          <cell r="E183" t="str">
            <v>99 9 00 14710</v>
          </cell>
        </row>
        <row r="184">
          <cell r="A184" t="str">
            <v>Закупка товаров, работ и услуг для обеспечения государственных (муниципальных) нужд</v>
          </cell>
          <cell r="C184" t="str">
            <v>07</v>
          </cell>
          <cell r="D184" t="str">
            <v>09</v>
          </cell>
          <cell r="E184" t="str">
            <v>99 9 00 14710</v>
          </cell>
          <cell r="F184">
            <v>200</v>
          </cell>
        </row>
        <row r="186">
          <cell r="A186" t="str">
            <v>Социальное обеспечение населения</v>
          </cell>
          <cell r="C186">
            <v>10</v>
          </cell>
          <cell r="D186" t="str">
            <v>03</v>
          </cell>
        </row>
        <row r="187">
          <cell r="A187" t="str">
            <v>Государственная программа Алтайского края "Обеспечение доступным и комфортным жильем населения Алтайского края"</v>
          </cell>
          <cell r="C187">
            <v>10</v>
          </cell>
          <cell r="D187" t="str">
            <v>03</v>
          </cell>
          <cell r="E187" t="str">
            <v>14 0 00 00000</v>
          </cell>
        </row>
        <row r="188">
          <cell r="A188" t="str">
    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    </cell>
          <cell r="C188">
            <v>10</v>
          </cell>
          <cell r="D188" t="str">
            <v>03</v>
          </cell>
          <cell r="E188" t="str">
            <v>14 1 00 00000</v>
          </cell>
        </row>
        <row r="189">
          <cell r="A189" t="str">
            <v>МП "Обеспечение жильем молодых семей в Волчихинском районе" на 2020-2024 годы</v>
          </cell>
          <cell r="C189">
            <v>10</v>
          </cell>
          <cell r="D189" t="str">
            <v>03</v>
          </cell>
          <cell r="E189" t="str">
            <v>14 1 00 L4970</v>
          </cell>
          <cell r="G189">
            <v>219.024</v>
          </cell>
        </row>
        <row r="190">
          <cell r="A190" t="str">
            <v>Социальное обеспечение и иные выплаты населению</v>
          </cell>
          <cell r="C190">
            <v>10</v>
          </cell>
          <cell r="D190" t="str">
            <v>03</v>
          </cell>
          <cell r="E190" t="str">
            <v>14 1 00 L4970</v>
          </cell>
          <cell r="F190">
            <v>300</v>
          </cell>
        </row>
        <row r="191">
          <cell r="A191" t="str">
            <v>Субсидии на реализацию мероприятий по обеспечению жильем молодых семей</v>
          </cell>
          <cell r="C191">
            <v>10</v>
          </cell>
          <cell r="D191" t="str">
            <v>03</v>
          </cell>
          <cell r="E191" t="str">
            <v>14 1 00 L4970</v>
          </cell>
        </row>
        <row r="192">
          <cell r="A192" t="str">
            <v>Социальное обеспечение и иные выплаты населению</v>
          </cell>
          <cell r="C192">
            <v>10</v>
          </cell>
          <cell r="D192" t="str">
            <v>03</v>
          </cell>
          <cell r="E192" t="str">
            <v>14 1 00 L4970</v>
          </cell>
          <cell r="F192">
            <v>300</v>
          </cell>
        </row>
        <row r="194">
          <cell r="A194" t="str">
            <v>Иные вопросы в отраслях социальной сферы</v>
          </cell>
          <cell r="C194">
            <v>10</v>
          </cell>
          <cell r="D194" t="str">
            <v>04</v>
          </cell>
          <cell r="E194" t="str">
            <v>90 0 00 00000</v>
          </cell>
        </row>
        <row r="195">
          <cell r="A195" t="str">
            <v>Иные вопросы в сфере социальной политики</v>
          </cell>
          <cell r="C195">
            <v>10</v>
          </cell>
          <cell r="D195" t="str">
            <v>04</v>
          </cell>
          <cell r="E195" t="str">
            <v>90 4 00 00000</v>
          </cell>
        </row>
        <row r="197">
          <cell r="A197" t="str">
            <v>Закупка товаров, работ и услуг для обеспечения государственных (муниципальных) нужд</v>
          </cell>
          <cell r="C197">
            <v>10</v>
          </cell>
          <cell r="D197" t="str">
            <v>04</v>
          </cell>
          <cell r="E197" t="str">
            <v>90 4 00 70700</v>
          </cell>
          <cell r="F197">
            <v>200</v>
          </cell>
        </row>
        <row r="204">
          <cell r="A204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204" t="str">
            <v>01</v>
          </cell>
          <cell r="D204" t="str">
            <v>06</v>
          </cell>
          <cell r="E204" t="str">
            <v>01 0 00 00000</v>
          </cell>
        </row>
        <row r="210">
          <cell r="A210" t="str">
            <v>Резервные фонды</v>
          </cell>
          <cell r="C210" t="str">
            <v>01</v>
          </cell>
          <cell r="D210">
            <v>11</v>
          </cell>
        </row>
        <row r="211">
          <cell r="A211" t="str">
            <v>Иные расходы органов государственной власти субъектов Российской Федерации</v>
          </cell>
          <cell r="C211" t="str">
            <v>01</v>
          </cell>
          <cell r="D211">
            <v>11</v>
          </cell>
          <cell r="E211" t="str">
            <v>99 0 00 00000</v>
          </cell>
        </row>
        <row r="212">
          <cell r="A212" t="str">
            <v>Резервные фонды</v>
          </cell>
          <cell r="C212" t="str">
            <v>01</v>
          </cell>
          <cell r="D212">
            <v>11</v>
          </cell>
          <cell r="E212" t="str">
            <v>99 1 00 00000</v>
          </cell>
        </row>
        <row r="213">
          <cell r="A213" t="str">
            <v>Резервные фонды местных администраций</v>
          </cell>
          <cell r="C213" t="str">
            <v>01</v>
          </cell>
          <cell r="D213">
            <v>11</v>
          </cell>
          <cell r="E213" t="str">
            <v>99 1 00 14100</v>
          </cell>
        </row>
        <row r="214">
          <cell r="A214" t="str">
            <v>Резервные средства</v>
          </cell>
          <cell r="C214" t="str">
            <v>01</v>
          </cell>
          <cell r="D214">
            <v>11</v>
          </cell>
          <cell r="E214" t="str">
            <v>99 1 00 14100</v>
          </cell>
          <cell r="F214">
            <v>870</v>
          </cell>
        </row>
        <row r="218">
          <cell r="A218" t="str">
    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    </cell>
        </row>
        <row r="219">
          <cell r="A219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20">
          <cell r="A220" t="str">
            <v>Закупка товаров, работ и услуг для обеспечения государственных (муниципальных) нужд</v>
          </cell>
        </row>
        <row r="223">
          <cell r="A223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223" t="str">
            <v>02</v>
          </cell>
          <cell r="D223" t="str">
            <v>03</v>
          </cell>
          <cell r="E223" t="str">
            <v>01 0 00 00000</v>
          </cell>
        </row>
        <row r="224">
          <cell r="A224" t="str">
            <v>Руководство и управление в сфере установленных функций</v>
          </cell>
          <cell r="C224" t="str">
            <v>02</v>
          </cell>
          <cell r="D224" t="str">
            <v>03</v>
          </cell>
          <cell r="E224" t="str">
            <v>01 4 00 00000</v>
          </cell>
        </row>
        <row r="225">
          <cell r="A225" t="str">
            <v>Осуществление первичного воинского учета на территориях, где отсутствуют военные комиссариаты</v>
          </cell>
          <cell r="C225" t="str">
            <v>02</v>
          </cell>
          <cell r="D225" t="str">
            <v>03</v>
          </cell>
          <cell r="E225" t="str">
            <v>01 4 00 51180</v>
          </cell>
        </row>
        <row r="226">
          <cell r="A226" t="str">
            <v>Субвенции</v>
          </cell>
          <cell r="C226" t="str">
            <v>02</v>
          </cell>
          <cell r="D226" t="str">
            <v>03</v>
          </cell>
          <cell r="E226" t="str">
            <v>01 4 00 51180</v>
          </cell>
          <cell r="F226">
            <v>530</v>
          </cell>
        </row>
        <row r="229">
          <cell r="A229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29" t="str">
            <v>03</v>
          </cell>
          <cell r="D229">
            <v>10</v>
          </cell>
          <cell r="E229" t="str">
            <v>98 0 00 00000</v>
          </cell>
        </row>
        <row r="230">
          <cell r="A230" t="str">
            <v>Прочие межбюджетные трансферты общего характера</v>
          </cell>
          <cell r="C230" t="str">
            <v>03</v>
          </cell>
          <cell r="D230">
            <v>10</v>
          </cell>
          <cell r="E230" t="str">
            <v>98 5 00 00000</v>
          </cell>
        </row>
        <row r="231">
          <cell r="A231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1" t="str">
            <v>03</v>
          </cell>
          <cell r="D231">
            <v>10</v>
          </cell>
          <cell r="E231" t="str">
            <v>98 5 00 60510</v>
          </cell>
        </row>
        <row r="232">
          <cell r="A232" t="str">
            <v>Иные межбюджетные трансферты</v>
          </cell>
          <cell r="C232" t="str">
            <v>03</v>
          </cell>
          <cell r="D232">
            <v>10</v>
          </cell>
          <cell r="E232" t="str">
            <v>98 5 00 60510</v>
          </cell>
          <cell r="F232">
            <v>540</v>
          </cell>
        </row>
        <row r="235">
          <cell r="A235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35" t="str">
            <v>04</v>
          </cell>
          <cell r="D235" t="str">
            <v>09</v>
          </cell>
          <cell r="E235" t="str">
            <v>98 0 00 00000</v>
          </cell>
        </row>
        <row r="236">
          <cell r="A236" t="str">
            <v>Прочие межбюджетные трансферты общего характера</v>
          </cell>
          <cell r="C236" t="str">
            <v>04</v>
          </cell>
          <cell r="D236" t="str">
            <v>09</v>
          </cell>
          <cell r="E236" t="str">
            <v>98 5 00 00000</v>
          </cell>
        </row>
        <row r="237">
          <cell r="A237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37" t="str">
            <v>04</v>
          </cell>
          <cell r="D237" t="str">
            <v>09</v>
          </cell>
          <cell r="E237" t="str">
            <v>98 5 00 60510</v>
          </cell>
        </row>
        <row r="238">
          <cell r="A238" t="str">
            <v>Иные межбюджетные трансферты</v>
          </cell>
          <cell r="C238" t="str">
            <v>04</v>
          </cell>
          <cell r="D238" t="str">
            <v>09</v>
          </cell>
          <cell r="E238" t="str">
            <v>98 5 00 60510</v>
          </cell>
          <cell r="F238">
            <v>540</v>
          </cell>
        </row>
        <row r="240">
          <cell r="A240" t="str">
            <v>Коммунальное хозяйство</v>
          </cell>
          <cell r="C240" t="str">
            <v>05</v>
          </cell>
          <cell r="D240" t="str">
            <v>02</v>
          </cell>
        </row>
        <row r="245">
          <cell r="A245" t="str">
            <v>Иные межбюджетные трансферты</v>
          </cell>
          <cell r="C245" t="str">
            <v>05</v>
          </cell>
          <cell r="D245" t="str">
            <v>02</v>
          </cell>
          <cell r="E245" t="str">
            <v>43 1 00 60010</v>
          </cell>
          <cell r="F245">
            <v>540</v>
          </cell>
        </row>
        <row r="246">
          <cell r="A246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46" t="str">
            <v>05</v>
          </cell>
          <cell r="D246" t="str">
            <v>02</v>
          </cell>
          <cell r="E246" t="str">
            <v>98 0 00 00000</v>
          </cell>
          <cell r="G246">
            <v>1856.3</v>
          </cell>
        </row>
        <row r="247">
          <cell r="A247" t="str">
            <v>Прочие межбюджетные трансферты общего характера</v>
          </cell>
          <cell r="C247" t="str">
            <v>05</v>
          </cell>
          <cell r="D247" t="str">
            <v>02</v>
          </cell>
          <cell r="E247" t="str">
            <v>98 5 00 00000</v>
          </cell>
          <cell r="G247">
            <v>1856.3</v>
          </cell>
        </row>
        <row r="248">
          <cell r="A248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48" t="str">
            <v>05</v>
          </cell>
          <cell r="D248" t="str">
            <v>02</v>
          </cell>
          <cell r="E248" t="str">
            <v>98 5 00 60510</v>
          </cell>
        </row>
        <row r="249">
          <cell r="A249" t="str">
            <v>Иные межбюджетные трансферты</v>
          </cell>
          <cell r="C249" t="str">
            <v>05</v>
          </cell>
          <cell r="D249" t="str">
            <v>02</v>
          </cell>
          <cell r="E249" t="str">
            <v>98 5 00 60510</v>
          </cell>
          <cell r="F249">
            <v>540</v>
          </cell>
        </row>
        <row r="251">
          <cell r="A251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51" t="str">
            <v>05</v>
          </cell>
          <cell r="D251" t="str">
            <v>03</v>
          </cell>
          <cell r="E251" t="str">
            <v>98 0 00 00000</v>
          </cell>
        </row>
        <row r="252">
          <cell r="A252" t="str">
            <v>Прочие межбюджетные трансферты общего характера</v>
          </cell>
          <cell r="C252" t="str">
            <v>05</v>
          </cell>
          <cell r="D252" t="str">
            <v>03</v>
          </cell>
          <cell r="E252" t="str">
            <v>98 5 00 00000</v>
          </cell>
        </row>
        <row r="253">
          <cell r="A253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53" t="str">
            <v>05</v>
          </cell>
          <cell r="D253" t="str">
            <v>03</v>
          </cell>
          <cell r="E253" t="str">
            <v>98 5 00 60510</v>
          </cell>
        </row>
        <row r="254">
          <cell r="A254" t="str">
            <v>Иные межбюджетные трансферты</v>
          </cell>
          <cell r="C254" t="str">
            <v>05</v>
          </cell>
          <cell r="D254" t="str">
            <v>03</v>
          </cell>
          <cell r="E254" t="str">
            <v>98 5 00 60510</v>
          </cell>
          <cell r="F254">
            <v>540</v>
          </cell>
        </row>
        <row r="257">
          <cell r="A257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57" t="str">
            <v>08</v>
          </cell>
          <cell r="D257" t="str">
            <v>01</v>
          </cell>
          <cell r="E257" t="str">
            <v>98 0 00 00000</v>
          </cell>
          <cell r="G257">
            <v>9884.7900000000009</v>
          </cell>
        </row>
        <row r="258">
          <cell r="A258" t="str">
            <v>Прочие межбюджетные трансферты общего характера</v>
          </cell>
          <cell r="C258" t="str">
            <v>08</v>
          </cell>
          <cell r="D258" t="str">
            <v>01</v>
          </cell>
          <cell r="E258" t="str">
            <v>98 5 00 00000</v>
          </cell>
          <cell r="G258">
            <v>9884.7900000000009</v>
          </cell>
        </row>
        <row r="259">
          <cell r="C259" t="str">
            <v>08</v>
          </cell>
          <cell r="D259" t="str">
            <v>01</v>
          </cell>
          <cell r="E259" t="str">
            <v>98 5 00 60510</v>
          </cell>
          <cell r="G259">
            <v>9884.7900000000009</v>
          </cell>
        </row>
        <row r="260">
          <cell r="C260" t="str">
            <v>08</v>
          </cell>
          <cell r="D260" t="str">
            <v>01</v>
          </cell>
          <cell r="E260" t="str">
            <v>98 5 00 60510</v>
          </cell>
          <cell r="F260">
            <v>540</v>
          </cell>
        </row>
        <row r="262">
          <cell r="A262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62" t="str">
            <v>08</v>
          </cell>
          <cell r="D262" t="str">
            <v>04</v>
          </cell>
          <cell r="E262" t="str">
            <v>98 0 00 00000</v>
          </cell>
        </row>
        <row r="263">
          <cell r="A263" t="str">
            <v>Прочие межбюджетные трансферты общего характера</v>
          </cell>
          <cell r="C263" t="str">
            <v>08</v>
          </cell>
          <cell r="D263" t="str">
            <v>04</v>
          </cell>
          <cell r="E263" t="str">
            <v>98 5 00 00000</v>
          </cell>
        </row>
        <row r="264">
          <cell r="A264" t="str">
    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  <cell r="C264" t="str">
            <v>08</v>
          </cell>
          <cell r="D264" t="str">
            <v>04</v>
          </cell>
          <cell r="E264" t="str">
            <v>98 5 00 60510</v>
          </cell>
        </row>
        <row r="265">
          <cell r="A265" t="str">
            <v>Иные межбюджетные трансферты</v>
          </cell>
          <cell r="C265" t="str">
            <v>08</v>
          </cell>
          <cell r="D265" t="str">
            <v>04</v>
          </cell>
          <cell r="E265" t="str">
            <v>98 5 00 60510</v>
          </cell>
          <cell r="F265">
            <v>540</v>
          </cell>
        </row>
        <row r="268">
          <cell r="A268" t="str">
            <v>Иные расходы органов государственной власти субъектов Российской Федерации</v>
          </cell>
          <cell r="C268">
            <v>13</v>
          </cell>
          <cell r="D268" t="str">
            <v>01</v>
          </cell>
          <cell r="E268" t="str">
            <v>99 0 00 00000</v>
          </cell>
        </row>
        <row r="269">
          <cell r="A269" t="str">
            <v>Процентные платежи по долговым обязательствам</v>
          </cell>
          <cell r="C269">
            <v>13</v>
          </cell>
          <cell r="D269" t="str">
            <v>01</v>
          </cell>
          <cell r="E269" t="str">
            <v>99 3 00 00000</v>
          </cell>
        </row>
        <row r="270">
          <cell r="C270">
            <v>13</v>
          </cell>
          <cell r="D270" t="str">
            <v>01</v>
          </cell>
          <cell r="E270" t="str">
            <v>99 3 00 14070</v>
          </cell>
        </row>
        <row r="271">
          <cell r="C271">
            <v>13</v>
          </cell>
          <cell r="D271" t="str">
            <v>01</v>
          </cell>
          <cell r="E271" t="str">
            <v>99 3 00 14070</v>
          </cell>
          <cell r="F271">
            <v>730</v>
          </cell>
        </row>
        <row r="274">
          <cell r="A274" t="str">
            <v xml:space="preserve">Межбюджетные трансферты общего характера бюджетам субъектов Российской Федерации и муниципальных образований </v>
          </cell>
          <cell r="C274">
            <v>14</v>
          </cell>
          <cell r="D274" t="str">
            <v>01</v>
          </cell>
          <cell r="E274" t="str">
            <v>98 0 00 00000</v>
          </cell>
        </row>
        <row r="275">
          <cell r="A275" t="str">
            <v>Выравнивание бюджетной обеспеченности муниципальных образований</v>
          </cell>
          <cell r="C275">
            <v>14</v>
          </cell>
          <cell r="D275" t="str">
            <v>01</v>
          </cell>
          <cell r="E275" t="str">
            <v>98 1 00 00000</v>
          </cell>
        </row>
        <row r="289">
          <cell r="A289" t="str">
            <v>Иные расходы органов государственной власти субъектов Российской Федерации</v>
          </cell>
          <cell r="C289" t="str">
            <v>01</v>
          </cell>
          <cell r="D289">
            <v>13</v>
          </cell>
          <cell r="E289" t="str">
            <v>99 0 00 00000</v>
          </cell>
        </row>
        <row r="290">
          <cell r="A290" t="str">
            <v>Расходы на выполнение других обязательств государства</v>
          </cell>
          <cell r="C290" t="str">
            <v>01</v>
          </cell>
          <cell r="D290">
            <v>13</v>
          </cell>
          <cell r="E290" t="str">
            <v>99 9 00 00000</v>
          </cell>
        </row>
        <row r="291">
          <cell r="A291" t="str">
            <v>Информационные услуги в части размещения печатных материалов в газете "Наши вести"</v>
          </cell>
          <cell r="C291" t="str">
            <v>01</v>
          </cell>
          <cell r="D291">
            <v>13</v>
          </cell>
          <cell r="E291" t="str">
            <v>99 9 00 98710</v>
          </cell>
          <cell r="G291">
            <v>935</v>
          </cell>
        </row>
        <row r="292">
          <cell r="A292" t="str">
            <v>Закупка товаров, работ и услуг для обеспечения государственных (муниципальных) нужд</v>
          </cell>
          <cell r="C292" t="str">
            <v>01</v>
          </cell>
          <cell r="D292">
            <v>13</v>
          </cell>
          <cell r="E292" t="str">
            <v>99 9 00 98710</v>
          </cell>
          <cell r="F292">
            <v>200</v>
          </cell>
        </row>
        <row r="294">
          <cell r="A294" t="str">
            <v>Другие вопросы в области национальной экономики</v>
          </cell>
          <cell r="C294" t="str">
            <v>04</v>
          </cell>
          <cell r="D294">
            <v>12</v>
          </cell>
        </row>
        <row r="295">
          <cell r="A295" t="str">
            <v>Иные вопросы в области национальной экономики</v>
          </cell>
          <cell r="C295" t="str">
            <v>04</v>
          </cell>
          <cell r="D295">
            <v>12</v>
          </cell>
          <cell r="E295" t="str">
            <v>91 0 00 00000</v>
          </cell>
        </row>
        <row r="296">
          <cell r="A296" t="str">
            <v>Мероприятия по стимулированию инвестиционной активности</v>
          </cell>
          <cell r="C296" t="str">
            <v>04</v>
          </cell>
          <cell r="D296">
            <v>12</v>
          </cell>
          <cell r="E296" t="str">
            <v>91 1 00 00000</v>
          </cell>
        </row>
        <row r="297">
          <cell r="A297" t="str">
            <v>Оценка недвижимости, признание прав и регулирование отношений по государственной собственности</v>
          </cell>
          <cell r="C297" t="str">
            <v>04</v>
          </cell>
          <cell r="D297">
            <v>12</v>
          </cell>
          <cell r="E297" t="str">
            <v>91 1 00 17380</v>
          </cell>
        </row>
        <row r="298">
          <cell r="A298" t="str">
            <v>Закупка товаров, работ и услуг для обеспечения государственных (муниципальных) нужд</v>
          </cell>
          <cell r="C298" t="str">
            <v>04</v>
          </cell>
          <cell r="D298">
            <v>12</v>
          </cell>
          <cell r="E298" t="str">
            <v>91 1 00 17380</v>
          </cell>
          <cell r="F298">
            <v>200</v>
          </cell>
        </row>
        <row r="301">
          <cell r="A301" t="str">
            <v>Функционирование высшего должностного лица муниципального образования</v>
          </cell>
          <cell r="C301" t="str">
            <v>01</v>
          </cell>
          <cell r="D301" t="str">
            <v>02</v>
          </cell>
        </row>
        <row r="302">
          <cell r="A302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02" t="str">
            <v>01</v>
          </cell>
          <cell r="D302" t="str">
            <v>02</v>
          </cell>
          <cell r="E302" t="str">
            <v>01 0 00 00000</v>
          </cell>
        </row>
        <row r="303">
          <cell r="A303" t="str">
            <v>Расходы на обеспечение деятельности органов местного самоуправления</v>
          </cell>
          <cell r="C303" t="str">
            <v>01</v>
          </cell>
          <cell r="D303" t="str">
            <v>02</v>
          </cell>
          <cell r="E303" t="str">
            <v>01 2 00 00000</v>
          </cell>
        </row>
        <row r="304">
          <cell r="A304" t="str">
            <v>Глава муниципального образования</v>
          </cell>
          <cell r="C304" t="str">
            <v>01</v>
          </cell>
          <cell r="D304" t="str">
            <v>02</v>
          </cell>
          <cell r="E304" t="str">
            <v>01 2 00 10120</v>
          </cell>
        </row>
        <row r="305">
          <cell r="A30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05" t="str">
            <v>01</v>
          </cell>
          <cell r="D305" t="str">
            <v>02</v>
          </cell>
          <cell r="E305" t="str">
            <v>01 2 00 10120</v>
          </cell>
          <cell r="F305">
            <v>100</v>
          </cell>
        </row>
        <row r="307">
          <cell r="A307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07" t="str">
            <v>01</v>
          </cell>
          <cell r="D307" t="str">
            <v>04</v>
          </cell>
          <cell r="E307" t="str">
            <v>01 0 00 00000</v>
          </cell>
        </row>
        <row r="312">
          <cell r="A312" t="str">
            <v>Социальное обеспечение и иные выплаты населению</v>
          </cell>
          <cell r="C312" t="str">
            <v>01</v>
          </cell>
          <cell r="D312" t="str">
            <v>04</v>
          </cell>
          <cell r="E312" t="str">
            <v>01 2 00 10110</v>
          </cell>
          <cell r="F312">
            <v>300</v>
          </cell>
        </row>
        <row r="314">
          <cell r="A314" t="str">
            <v>Судебная система</v>
          </cell>
          <cell r="C314" t="str">
            <v>01</v>
          </cell>
          <cell r="D314" t="str">
            <v>05</v>
          </cell>
        </row>
        <row r="315">
          <cell r="A315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15" t="str">
            <v>01</v>
          </cell>
          <cell r="D315" t="str">
            <v>05</v>
          </cell>
          <cell r="E315" t="str">
            <v>01 0 00 00000</v>
          </cell>
        </row>
        <row r="316">
          <cell r="A316" t="str">
            <v>Руководство и управление в сфере установленных функций</v>
          </cell>
          <cell r="C316" t="str">
            <v>01</v>
          </cell>
          <cell r="D316" t="str">
            <v>05</v>
          </cell>
          <cell r="E316" t="str">
            <v>01 4 00 00000</v>
          </cell>
        </row>
        <row r="317">
          <cell r="A317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  <cell r="C317" t="str">
            <v>01</v>
          </cell>
          <cell r="D317" t="str">
            <v>05</v>
          </cell>
          <cell r="E317" t="str">
            <v>01 4 00 51200</v>
          </cell>
          <cell r="G317">
            <v>2</v>
          </cell>
        </row>
        <row r="318">
          <cell r="A318" t="str">
            <v>Закупка товаров, работ и услуг для обеспечения государственных (муниципальных) нужд</v>
          </cell>
          <cell r="C318" t="str">
            <v>01</v>
          </cell>
          <cell r="D318" t="str">
            <v>05</v>
          </cell>
          <cell r="E318" t="str">
            <v>01 4 00 51200</v>
          </cell>
          <cell r="F318">
            <v>200</v>
          </cell>
          <cell r="G318">
            <v>2</v>
          </cell>
        </row>
        <row r="320">
          <cell r="A320" t="str">
            <v>Руководство и управление в сфере установленных функций органов государственной власти субъектов Российской Федерации</v>
          </cell>
          <cell r="C320" t="str">
            <v>01</v>
          </cell>
          <cell r="D320" t="str">
            <v>13</v>
          </cell>
          <cell r="E320" t="str">
            <v>01 0 00 00000</v>
          </cell>
        </row>
        <row r="321">
          <cell r="A321" t="str">
            <v>Руководство и управление в сфере установленных функций</v>
          </cell>
          <cell r="C321" t="str">
            <v>01</v>
          </cell>
          <cell r="D321" t="str">
            <v>13</v>
          </cell>
          <cell r="E321" t="str">
            <v>01 4 00 00000</v>
          </cell>
        </row>
        <row r="322">
          <cell r="C322" t="str">
            <v>01</v>
          </cell>
          <cell r="D322" t="str">
            <v>13</v>
          </cell>
          <cell r="E322" t="str">
            <v>01 4 00 70060</v>
          </cell>
        </row>
        <row r="323">
          <cell r="C323" t="str">
            <v>01</v>
          </cell>
          <cell r="D323" t="str">
            <v>13</v>
          </cell>
          <cell r="E323" t="str">
            <v>01 4 00 70060</v>
          </cell>
          <cell r="F323">
            <v>100</v>
          </cell>
        </row>
        <row r="324">
          <cell r="C324" t="str">
            <v>01</v>
          </cell>
          <cell r="D324" t="str">
            <v>13</v>
          </cell>
          <cell r="E324" t="str">
            <v>01 4 00 70060</v>
          </cell>
          <cell r="F324">
            <v>200</v>
          </cell>
        </row>
        <row r="325">
          <cell r="A325" t="str">
            <v>Расходы на обеспечение деятельности (оказание услуг) подведомственных учреждений</v>
          </cell>
          <cell r="C325" t="str">
            <v>01</v>
          </cell>
          <cell r="D325">
            <v>13</v>
          </cell>
          <cell r="E325" t="str">
            <v>02 0 00 00000</v>
          </cell>
        </row>
        <row r="326">
          <cell r="A326" t="str">
            <v>Расходы на обеспечение деятельности (оказание услуг) иных подведомственных учреждений</v>
          </cell>
          <cell r="C326" t="str">
            <v>01</v>
          </cell>
          <cell r="D326">
            <v>13</v>
          </cell>
          <cell r="E326" t="str">
            <v>02 5 00 00000</v>
          </cell>
        </row>
        <row r="327">
          <cell r="A327" t="str">
            <v>Учреждения по обеспечению хозяйственного обслуживания</v>
          </cell>
          <cell r="C327" t="str">
            <v>01</v>
          </cell>
          <cell r="D327" t="str">
            <v>13</v>
          </cell>
          <cell r="E327" t="str">
            <v>02 5 00 10810</v>
          </cell>
        </row>
        <row r="328">
          <cell r="A32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28" t="str">
            <v>01</v>
          </cell>
          <cell r="D328" t="str">
            <v>13</v>
          </cell>
          <cell r="E328" t="str">
            <v>02 5 00 10810</v>
          </cell>
          <cell r="F328">
            <v>100</v>
          </cell>
        </row>
        <row r="330">
          <cell r="A330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30" t="str">
            <v>01</v>
          </cell>
          <cell r="D330">
            <v>13</v>
          </cell>
          <cell r="E330" t="str">
            <v>02 5 00 S0430</v>
          </cell>
        </row>
        <row r="331">
          <cell r="A33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31" t="str">
            <v>01</v>
          </cell>
          <cell r="D331">
            <v>13</v>
          </cell>
          <cell r="E331" t="str">
            <v>02 5 00 S0430</v>
          </cell>
          <cell r="F331">
            <v>100</v>
          </cell>
        </row>
        <row r="333">
          <cell r="A333" t="str">
            <v>Резервные фонды</v>
          </cell>
          <cell r="C333" t="str">
            <v>01</v>
          </cell>
          <cell r="D333">
            <v>13</v>
          </cell>
          <cell r="E333" t="str">
            <v>99 1 00 00000</v>
          </cell>
        </row>
        <row r="334">
          <cell r="A334" t="str">
            <v>Резервные фонды местных администраций</v>
          </cell>
          <cell r="C334" t="str">
            <v>01</v>
          </cell>
          <cell r="D334" t="str">
            <v>13</v>
          </cell>
          <cell r="E334" t="str">
            <v>99 1 00 14100</v>
          </cell>
        </row>
        <row r="335">
          <cell r="A335" t="str">
            <v>Закупка товаров, работ и услуг для обеспечения государственных (муниципальных) нужд</v>
          </cell>
          <cell r="C335" t="str">
            <v>01</v>
          </cell>
          <cell r="D335" t="str">
            <v>13</v>
          </cell>
          <cell r="E335" t="str">
            <v>99 1 00 14100</v>
          </cell>
          <cell r="F335">
            <v>200</v>
          </cell>
        </row>
        <row r="337">
          <cell r="A337" t="str">
            <v>Прочие выплаты по обязательствам государства</v>
          </cell>
          <cell r="C337" t="str">
            <v>01</v>
          </cell>
          <cell r="D337">
            <v>13</v>
          </cell>
          <cell r="E337" t="str">
            <v>99 9 00 14710</v>
          </cell>
        </row>
        <row r="338">
          <cell r="A338" t="str">
            <v>Закупка товаров, работ и услуг для обеспечения государственных (муниципальных) нужд</v>
          </cell>
          <cell r="C338" t="str">
            <v>01</v>
          </cell>
          <cell r="D338">
            <v>13</v>
          </cell>
          <cell r="E338" t="str">
            <v>99 9 00 14710</v>
          </cell>
          <cell r="F338">
            <v>200</v>
          </cell>
        </row>
        <row r="339">
          <cell r="A339" t="str">
            <v>Уплата налогов, сборов и иных платежей</v>
          </cell>
          <cell r="C339" t="str">
            <v>01</v>
          </cell>
          <cell r="D339">
            <v>13</v>
          </cell>
          <cell r="E339" t="str">
            <v>99 9 00 14710</v>
          </cell>
          <cell r="F339">
            <v>850</v>
          </cell>
        </row>
        <row r="341">
          <cell r="A341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C341" t="str">
            <v>03</v>
          </cell>
          <cell r="D341" t="str">
            <v>10</v>
          </cell>
        </row>
        <row r="342">
          <cell r="A342" t="str">
            <v>Расходы на обеспечение деятельности (оказание услуг) подведомственных учреждений</v>
          </cell>
          <cell r="C342" t="str">
            <v>03</v>
          </cell>
          <cell r="D342" t="str">
            <v>10</v>
          </cell>
          <cell r="E342" t="str">
            <v>02 0 00 00000</v>
          </cell>
        </row>
        <row r="343">
          <cell r="A343" t="str">
            <v>Расходы на обеспечение деятельности (оказание услуг) иных подведомственных учреждений</v>
          </cell>
          <cell r="C343" t="str">
            <v>03</v>
          </cell>
          <cell r="D343" t="str">
            <v>10</v>
          </cell>
          <cell r="E343" t="str">
            <v>02 5 00 00000</v>
          </cell>
        </row>
        <row r="344">
          <cell r="A344" t="str">
            <v>Учреждения по обеспечению национальной безопасности и правоохранительной деятельности</v>
          </cell>
          <cell r="C344" t="str">
            <v>03</v>
          </cell>
          <cell r="D344" t="str">
            <v>10</v>
          </cell>
          <cell r="E344" t="str">
            <v>02 5 00 10860</v>
          </cell>
        </row>
        <row r="345">
          <cell r="A34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45" t="str">
            <v>03</v>
          </cell>
          <cell r="D345" t="str">
            <v>10</v>
          </cell>
          <cell r="E345" t="str">
            <v>02 5 00 10860</v>
          </cell>
          <cell r="F345">
            <v>100</v>
          </cell>
        </row>
        <row r="346">
          <cell r="A346" t="str">
            <v>Субсидия на софинансирование части расходов местных бюджетов по оплате труда работников муниципальных учреждений</v>
          </cell>
          <cell r="C346" t="str">
            <v>03</v>
          </cell>
          <cell r="D346" t="str">
            <v>10</v>
          </cell>
          <cell r="E346" t="str">
            <v>02 5 00 S0430</v>
          </cell>
        </row>
        <row r="347">
          <cell r="A347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347" t="str">
            <v>03</v>
          </cell>
          <cell r="D347" t="str">
            <v>10</v>
          </cell>
          <cell r="E347" t="str">
            <v>02 5 00 S0430</v>
          </cell>
          <cell r="F347">
            <v>100</v>
          </cell>
        </row>
        <row r="348">
          <cell r="A348" t="str">
            <v>Предупреждение и ликвидация чрезвычайных ситуаций и последствий стихийных бедствий</v>
          </cell>
          <cell r="C348" t="str">
            <v>03</v>
          </cell>
          <cell r="D348" t="str">
            <v>10</v>
          </cell>
          <cell r="E348" t="str">
            <v>94 0 00 00000</v>
          </cell>
        </row>
        <row r="349">
          <cell r="A349" t="str">
            <v>Финансирование иных мероприятий по предупреждению и ликвидации чрезвычайных ситуаций и последствий стихийных бедствий</v>
          </cell>
          <cell r="C349" t="str">
            <v>03</v>
          </cell>
          <cell r="D349" t="str">
            <v>10</v>
          </cell>
          <cell r="E349" t="str">
            <v>94 2 00 00000</v>
          </cell>
        </row>
        <row r="350">
          <cell r="A350" t="str">
            <v>Расходы на финансовое обеспечение мероприятий, связанных с ликвидацией последствий чрезвычайных ситуаций и стихийных бедствий</v>
          </cell>
          <cell r="C350" t="str">
            <v>03</v>
          </cell>
          <cell r="D350" t="str">
            <v>10</v>
          </cell>
          <cell r="E350" t="str">
            <v>94 2 00 12010</v>
          </cell>
        </row>
        <row r="351">
          <cell r="A351" t="str">
            <v>Закупка товаров, работ и услуг для обеспечения государственных (муниципальных) нужд</v>
          </cell>
          <cell r="C351" t="str">
            <v>03</v>
          </cell>
          <cell r="D351" t="str">
            <v>10</v>
          </cell>
          <cell r="E351" t="str">
            <v>94 2 00 12010</v>
          </cell>
          <cell r="F351">
            <v>200</v>
          </cell>
        </row>
        <row r="352">
          <cell r="A352" t="str">
            <v>Другие вопросы в области национальной безопасности и правоохранительной деятельности</v>
          </cell>
          <cell r="C352" t="str">
            <v>03</v>
          </cell>
          <cell r="D352">
            <v>14</v>
          </cell>
        </row>
        <row r="353">
          <cell r="A353" t="str">
            <v>Государственная программа Алтайского края "Обеспечение прав граждан и их безопасности"</v>
          </cell>
          <cell r="C353" t="str">
            <v>03</v>
          </cell>
          <cell r="D353">
            <v>14</v>
          </cell>
          <cell r="E353" t="str">
            <v>10 0 00 00000</v>
          </cell>
        </row>
        <row r="354">
          <cell r="A354" t="str">
            <v>МП "Профилактика преступлений и иных правонарушений в Волчихинском районе Алтайского ркая на 2022-2024 годы"</v>
          </cell>
          <cell r="C354" t="str">
            <v>03</v>
          </cell>
          <cell r="D354">
            <v>14</v>
          </cell>
          <cell r="E354" t="str">
            <v>10 0 00 60990</v>
          </cell>
        </row>
        <row r="355">
          <cell r="A355" t="str">
            <v>Закупка товаров, работ и услуг для обеспечения государственных (муниципальных) нужд</v>
          </cell>
          <cell r="C355" t="str">
            <v>03</v>
          </cell>
          <cell r="D355">
            <v>14</v>
          </cell>
          <cell r="E355" t="str">
            <v>10 0 00 60990</v>
          </cell>
          <cell r="F355">
            <v>200</v>
          </cell>
        </row>
        <row r="356">
          <cell r="A356" t="str">
            <v>Государственная программа Алтайского края "Противодействие экстремизму и идеологии терроризма в Алтайском крае"</v>
          </cell>
          <cell r="C356" t="str">
            <v>03</v>
          </cell>
          <cell r="D356">
            <v>14</v>
          </cell>
          <cell r="E356" t="str">
            <v>40 0 00 00000</v>
          </cell>
        </row>
        <row r="357">
          <cell r="A357" t="str">
            <v>МП "Профилактика терроризма и экстремизма на территории муниципального образования Волчихинский район на 2022-2024 годы"</v>
          </cell>
          <cell r="C357" t="str">
            <v>03</v>
          </cell>
          <cell r="D357">
            <v>14</v>
          </cell>
          <cell r="E357" t="str">
            <v>40 0 00 60990</v>
          </cell>
        </row>
        <row r="358">
          <cell r="A358" t="str">
            <v>Закупка товаров, работ и услуг для обеспечения государственных (муниципальных) нужд</v>
          </cell>
          <cell r="C358" t="str">
            <v>03</v>
          </cell>
          <cell r="D358">
            <v>14</v>
          </cell>
          <cell r="E358" t="str">
            <v>40 0 00 60990</v>
          </cell>
          <cell r="F358">
            <v>200</v>
          </cell>
        </row>
        <row r="359">
          <cell r="A359" t="str">
    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    </cell>
          <cell r="C359" t="str">
            <v>03</v>
          </cell>
          <cell r="D359">
            <v>14</v>
          </cell>
          <cell r="E359" t="str">
            <v>67 0 00 00000</v>
          </cell>
        </row>
        <row r="360">
          <cell r="A360" t="str">
    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    </cell>
          <cell r="C360" t="str">
            <v>03</v>
          </cell>
          <cell r="D360">
            <v>14</v>
          </cell>
          <cell r="E360" t="str">
            <v>67 0 00 60990</v>
          </cell>
        </row>
        <row r="361">
          <cell r="A361" t="str">
            <v>Закупка товаров, работ и услуг для обеспечения государственных (муниципальных) нужд</v>
          </cell>
          <cell r="C361" t="str">
            <v>03</v>
          </cell>
          <cell r="D361">
            <v>14</v>
          </cell>
          <cell r="E361" t="str">
            <v>67 0 00 60990</v>
          </cell>
          <cell r="F361">
            <v>200</v>
          </cell>
        </row>
        <row r="363">
          <cell r="A363" t="str">
            <v>Сельское хозяйство и рыболовство</v>
          </cell>
          <cell r="C363" t="str">
            <v>04</v>
          </cell>
          <cell r="D363" t="str">
            <v>05</v>
          </cell>
        </row>
        <row r="364">
          <cell r="A364" t="str">
            <v>Иные вопросы в области национальной экономики</v>
          </cell>
          <cell r="C364" t="str">
            <v>04</v>
          </cell>
          <cell r="D364" t="str">
            <v>05</v>
          </cell>
          <cell r="E364" t="str">
            <v>91 0 00 00000</v>
          </cell>
        </row>
        <row r="365">
          <cell r="A365" t="str">
            <v>Мероприятия в области сельского хозяйства</v>
          </cell>
          <cell r="C365" t="str">
            <v>04</v>
          </cell>
          <cell r="D365" t="str">
            <v>05</v>
          </cell>
          <cell r="E365" t="str">
            <v>91 4 00 00000</v>
          </cell>
        </row>
        <row r="366">
          <cell r="A366" t="str">
            <v>Субвенция на исполнение государственных полномочий по обращению с животными без владельцев</v>
          </cell>
          <cell r="C366" t="str">
            <v>04</v>
          </cell>
          <cell r="D366" t="str">
            <v>05</v>
          </cell>
          <cell r="E366" t="str">
            <v>91 4 00 70400</v>
          </cell>
        </row>
        <row r="367">
          <cell r="A367" t="str">
            <v>Закупка товаров, работ и услуг для обеспечения государственных (муниципальных) нужд</v>
          </cell>
          <cell r="C367" t="str">
            <v>04</v>
          </cell>
          <cell r="D367" t="str">
            <v>05</v>
          </cell>
          <cell r="E367" t="str">
            <v>91 4 00 70400</v>
          </cell>
          <cell r="F367">
            <v>200</v>
          </cell>
        </row>
        <row r="368">
          <cell r="A368" t="str">
            <v>Транспорт</v>
          </cell>
          <cell r="C368" t="str">
            <v>04</v>
          </cell>
          <cell r="D368" t="str">
            <v>08</v>
          </cell>
        </row>
        <row r="369">
          <cell r="A369" t="str">
            <v>Иные вопросы в области национальной экономики</v>
          </cell>
          <cell r="C369" t="str">
            <v>04</v>
          </cell>
          <cell r="D369" t="str">
            <v>08</v>
          </cell>
          <cell r="E369" t="str">
            <v>91 0 00 00000</v>
          </cell>
        </row>
        <row r="370">
          <cell r="A370" t="str">
            <v>Мероприятия в сфере транспорта и дорожного хозяйства</v>
          </cell>
          <cell r="C370" t="str">
            <v>04</v>
          </cell>
          <cell r="D370" t="str">
            <v>08</v>
          </cell>
          <cell r="E370" t="str">
            <v>91 2 00 00000</v>
          </cell>
        </row>
        <row r="371">
          <cell r="A371" t="str">
            <v>Расходы на осуществление маршрутов регулярных перевозок на территории Волчихинского района</v>
          </cell>
          <cell r="C371" t="str">
            <v>04</v>
          </cell>
          <cell r="D371" t="str">
            <v>08</v>
          </cell>
          <cell r="E371" t="str">
            <v>91 2 00 60990</v>
          </cell>
        </row>
        <row r="372">
          <cell r="A372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72" t="str">
            <v>04</v>
          </cell>
          <cell r="D372" t="str">
            <v>08</v>
          </cell>
          <cell r="E372" t="str">
            <v>91 2 00 60990</v>
          </cell>
          <cell r="F372">
            <v>810</v>
          </cell>
        </row>
        <row r="373">
          <cell r="A373" t="str">
            <v>Дорожное хозяйство (дорожные фонды)</v>
          </cell>
          <cell r="C373" t="str">
            <v>04</v>
          </cell>
          <cell r="D373" t="str">
            <v>09</v>
          </cell>
        </row>
        <row r="374">
          <cell r="A374" t="str">
            <v>Иные вопросы в области национальной экономики</v>
          </cell>
          <cell r="C374" t="str">
            <v>04</v>
          </cell>
          <cell r="D374" t="str">
            <v>09</v>
          </cell>
          <cell r="E374" t="str">
            <v>91 0 00 00000</v>
          </cell>
        </row>
        <row r="375">
          <cell r="A375" t="str">
            <v>Мероприятия в сфере транспорта и дорожного хозяйства</v>
          </cell>
          <cell r="C375" t="str">
            <v>04</v>
          </cell>
          <cell r="D375" t="str">
            <v>09</v>
          </cell>
          <cell r="E375" t="str">
            <v>91 2 00 00000</v>
          </cell>
        </row>
        <row r="376">
          <cell r="A376" t="str">
    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76" t="str">
            <v>04</v>
          </cell>
          <cell r="D376" t="str">
            <v>09</v>
          </cell>
          <cell r="E376" t="str">
            <v>91 2 00 S1030</v>
          </cell>
          <cell r="G376">
            <v>2610</v>
          </cell>
        </row>
        <row r="377">
          <cell r="A377" t="str">
            <v>Закупка товаров, работ и услуг для обеспечения государственных (муниципальных) нужд</v>
          </cell>
          <cell r="C377" t="str">
            <v>04</v>
          </cell>
          <cell r="D377" t="str">
            <v>09</v>
          </cell>
          <cell r="E377" t="str">
            <v>91 2 00 S1030</v>
          </cell>
          <cell r="F377">
            <v>200</v>
          </cell>
        </row>
        <row r="378">
          <cell r="A378" t="str">
    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    </cell>
          <cell r="C378" t="str">
            <v>04</v>
          </cell>
          <cell r="D378" t="str">
            <v>09</v>
          </cell>
          <cell r="E378" t="str">
            <v>91 2 00 S1030</v>
          </cell>
        </row>
        <row r="379">
          <cell r="A379" t="str">
            <v>Закупка товаров, работ и услуг для обеспечения государственных (муниципальных) нужд</v>
          </cell>
          <cell r="C379" t="str">
            <v>04</v>
          </cell>
          <cell r="D379" t="str">
            <v>09</v>
          </cell>
          <cell r="E379" t="str">
            <v>91 2 00 S1030</v>
          </cell>
          <cell r="F379">
            <v>200</v>
          </cell>
        </row>
        <row r="380">
          <cell r="A380" t="str">
            <v>Содержание, ремонт, реконструкция и строительство автомобильных дорог, являющихся муниципальной собственностью</v>
          </cell>
          <cell r="C380" t="str">
            <v>04</v>
          </cell>
          <cell r="D380" t="str">
            <v>09</v>
          </cell>
          <cell r="E380" t="str">
            <v>91 2 00 67270</v>
          </cell>
        </row>
        <row r="381">
          <cell r="A381" t="str">
            <v>Закупка товаров, работ и услуг для обеспечения государственных (муниципальных) нужд</v>
          </cell>
          <cell r="C381" t="str">
            <v>04</v>
          </cell>
          <cell r="D381" t="str">
            <v>09</v>
          </cell>
          <cell r="E381" t="str">
            <v>91 2 00 67270</v>
          </cell>
          <cell r="F381">
            <v>200</v>
          </cell>
        </row>
        <row r="382">
          <cell r="A382" t="str">
            <v>Поддержка дорожного хозяйства</v>
          </cell>
          <cell r="C382" t="str">
            <v>04</v>
          </cell>
          <cell r="D382" t="str">
            <v>09</v>
          </cell>
          <cell r="E382" t="str">
            <v>91 2 00 67280</v>
          </cell>
        </row>
        <row r="383">
          <cell r="A383" t="str">
            <v>Закупка товаров, работ и услуг для обеспечения государственных (муниципальных) нужд</v>
          </cell>
          <cell r="C383" t="str">
            <v>04</v>
          </cell>
          <cell r="D383" t="str">
            <v>09</v>
          </cell>
          <cell r="E383" t="str">
            <v>91 2 00 67280</v>
          </cell>
          <cell r="F383">
            <v>200</v>
          </cell>
        </row>
        <row r="389">
          <cell r="A389" t="str">
            <v>Жилищно-коммунальное хозяйство</v>
          </cell>
          <cell r="C389" t="str">
            <v>05</v>
          </cell>
        </row>
        <row r="391">
          <cell r="A391" t="str">
            <v>Государственная программа Алтайского края "Обеспечение населения Алтайского края жилищно-коммунальными услугами"</v>
          </cell>
          <cell r="C391" t="str">
            <v>05</v>
          </cell>
          <cell r="D391" t="str">
            <v>02</v>
          </cell>
          <cell r="E391" t="str">
            <v>43 0 00 00000</v>
          </cell>
        </row>
        <row r="392">
          <cell r="A392" t="str">
            <v>МП"Комплексное развитие системы коммунальной инфраструктуры Волчихинского района" на 2017-2025 годы</v>
          </cell>
          <cell r="C392" t="str">
            <v>05</v>
          </cell>
          <cell r="D392" t="str">
            <v>02</v>
          </cell>
          <cell r="E392" t="str">
            <v>43 0 00 60010</v>
          </cell>
        </row>
        <row r="393">
          <cell r="A393" t="str">
            <v>Закупка товаров, работ и услуг для обеспечения государственных (муниципальных) нужд</v>
          </cell>
          <cell r="C393" t="str">
            <v>05</v>
          </cell>
          <cell r="D393" t="str">
            <v>02</v>
          </cell>
          <cell r="E393" t="str">
            <v>43 0 00 60010</v>
          </cell>
        </row>
        <row r="394">
          <cell r="A394" t="str">
    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    </cell>
          <cell r="C394" t="str">
            <v>05</v>
          </cell>
          <cell r="D394" t="str">
            <v>02</v>
          </cell>
          <cell r="E394" t="str">
            <v>43 0 00 60010</v>
          </cell>
          <cell r="F394">
            <v>810</v>
          </cell>
        </row>
        <row r="395">
          <cell r="A395" t="str">
    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    </cell>
          <cell r="C395" t="str">
            <v>05</v>
          </cell>
          <cell r="D395" t="str">
            <v>02</v>
          </cell>
          <cell r="E395" t="str">
            <v>43 1 00 00000</v>
          </cell>
        </row>
        <row r="396">
          <cell r="A396" t="str">
            <v>Развитие водоснабжения в Волчихинском районе Алтайского края</v>
          </cell>
          <cell r="C396" t="str">
            <v>05</v>
          </cell>
          <cell r="D396" t="str">
            <v>02</v>
          </cell>
          <cell r="E396" t="str">
            <v>43 1 00 60010</v>
          </cell>
        </row>
        <row r="397">
          <cell r="A397" t="str">
            <v>Закупка товаров, работ и услуг для обеспечения государственных (муниципальных) нужд</v>
          </cell>
          <cell r="C397" t="str">
            <v>05</v>
          </cell>
          <cell r="D397" t="str">
            <v>02</v>
          </cell>
          <cell r="E397" t="str">
            <v>43 1 00 60010</v>
          </cell>
        </row>
        <row r="398">
          <cell r="A398" t="str">
    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    </cell>
          <cell r="C398" t="str">
            <v>05</v>
          </cell>
          <cell r="D398" t="str">
            <v>02</v>
          </cell>
          <cell r="E398" t="str">
            <v>43 1 00 L8060</v>
          </cell>
        </row>
        <row r="399">
          <cell r="A399" t="str">
            <v>Закупка товаров, работ и услуг для обеспечения государственных (муниципальных) нужд</v>
          </cell>
          <cell r="C399" t="str">
            <v>05</v>
          </cell>
          <cell r="D399" t="str">
            <v>02</v>
          </cell>
          <cell r="E399" t="str">
            <v>43 1 00 L8060</v>
          </cell>
        </row>
        <row r="400">
          <cell r="A400" t="str">
            <v>Субсидии на реализацию мероприятий, направленных на обеспечение стабильного водоснабжения населения Алтайского края</v>
          </cell>
          <cell r="C400" t="str">
            <v>05</v>
          </cell>
          <cell r="D400" t="str">
            <v>02</v>
          </cell>
          <cell r="E400" t="str">
            <v>43 1 00 S3020</v>
          </cell>
        </row>
        <row r="401">
          <cell r="A401" t="str">
            <v>Капитальные вложения в объекты государственной (муниципальной) собственности</v>
          </cell>
          <cell r="C401" t="str">
            <v>05</v>
          </cell>
          <cell r="D401" t="str">
            <v>02</v>
          </cell>
          <cell r="E401" t="str">
            <v>43 1 00 S3020</v>
          </cell>
        </row>
        <row r="402">
          <cell r="A402" t="str">
            <v>Софинансироваие субсидии на реализацию мероприятий, направленных на обеспечение стабильного водоснабжения населения Алтайского края</v>
          </cell>
          <cell r="C402" t="str">
            <v>05</v>
          </cell>
          <cell r="D402" t="str">
            <v>02</v>
          </cell>
          <cell r="E402" t="str">
            <v>43 1 00 S3020</v>
          </cell>
        </row>
        <row r="403">
          <cell r="A403" t="str">
            <v>Закупка товаров, работ и услуг для обеспечения государственных (муниципальных) нужд</v>
          </cell>
          <cell r="C403" t="str">
            <v>05</v>
          </cell>
          <cell r="D403" t="str">
            <v>02</v>
          </cell>
          <cell r="E403" t="str">
            <v>43 1 00 S3020</v>
          </cell>
          <cell r="F403">
            <v>200</v>
          </cell>
        </row>
        <row r="405">
          <cell r="A405" t="str">
    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    </cell>
          <cell r="C405" t="str">
            <v>05</v>
          </cell>
          <cell r="D405" t="str">
            <v>02</v>
          </cell>
          <cell r="E405" t="str">
            <v>43 2 00 00000</v>
          </cell>
        </row>
        <row r="406">
          <cell r="A406" t="str">
            <v>Расходы на реализацию мероприятий по строительству, реконструкции, ремонту и капитальному ремонту объектов теплоснабжения</v>
          </cell>
          <cell r="C406" t="str">
            <v>05</v>
          </cell>
          <cell r="D406" t="str">
            <v>02</v>
          </cell>
          <cell r="E406" t="str">
            <v>43 2 00 S0460</v>
          </cell>
        </row>
        <row r="407">
          <cell r="A407" t="str">
            <v>Закупка товаров, работ и услуг для обеспечения государственных (муниципальных) нужд</v>
          </cell>
          <cell r="C407" t="str">
            <v>05</v>
          </cell>
          <cell r="D407" t="str">
            <v>02</v>
          </cell>
          <cell r="E407" t="str">
            <v>43 2 00 S0460</v>
          </cell>
        </row>
        <row r="408">
          <cell r="A408" t="str">
    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    </cell>
          <cell r="C408" t="str">
            <v>05</v>
          </cell>
          <cell r="D408" t="str">
            <v>02</v>
          </cell>
          <cell r="E408" t="str">
            <v>43 2 00 S0460</v>
          </cell>
        </row>
        <row r="409">
          <cell r="A409" t="str">
            <v>Закупка товаров, работ и услуг для обеспечения государственных (муниципальных) нужд</v>
          </cell>
          <cell r="C409" t="str">
            <v>05</v>
          </cell>
          <cell r="D409" t="str">
            <v>02</v>
          </cell>
          <cell r="E409" t="str">
            <v>43 2 00 S0460</v>
          </cell>
          <cell r="F409">
            <v>200</v>
          </cell>
        </row>
        <row r="410">
          <cell r="A410" t="str">
            <v>Благоустройство</v>
          </cell>
          <cell r="C410" t="str">
            <v>05</v>
          </cell>
          <cell r="D410" t="str">
            <v>03</v>
          </cell>
        </row>
        <row r="411">
          <cell r="A411" t="str">
            <v>Иные вопросы в области жилищно-коммунального хозяйства</v>
          </cell>
          <cell r="C411" t="str">
            <v>05</v>
          </cell>
          <cell r="D411" t="str">
            <v>03</v>
          </cell>
          <cell r="E411" t="str">
            <v>92 0 00 00000</v>
          </cell>
        </row>
        <row r="412">
          <cell r="A412" t="str">
            <v>Иные расходы в области жилищно-коммунального хозяйства</v>
          </cell>
          <cell r="C412" t="str">
            <v>05</v>
          </cell>
          <cell r="D412" t="str">
            <v>03</v>
          </cell>
          <cell r="E412" t="str">
            <v>92 9 00 00000</v>
          </cell>
        </row>
        <row r="415">
          <cell r="A415" t="str">
            <v>Сбор и удаление твердых отходов</v>
          </cell>
          <cell r="C415" t="str">
            <v>05</v>
          </cell>
          <cell r="D415" t="str">
            <v>03</v>
          </cell>
          <cell r="E415" t="str">
            <v>92 9 00 18090</v>
          </cell>
        </row>
        <row r="416">
          <cell r="A416" t="str">
            <v>Закупка товаров, работ и услуг для обеспечения государственных (муниципальных) нужд</v>
          </cell>
          <cell r="C416" t="str">
            <v>05</v>
          </cell>
          <cell r="D416" t="str">
            <v>03</v>
          </cell>
          <cell r="E416" t="str">
            <v>92 9 00 18090</v>
          </cell>
          <cell r="F416">
            <v>200</v>
          </cell>
        </row>
        <row r="421">
          <cell r="A421" t="str">
    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    </cell>
          <cell r="C421" t="str">
            <v>07</v>
          </cell>
          <cell r="D421" t="str">
            <v>02</v>
          </cell>
          <cell r="E421" t="str">
            <v>90 1 00 S2992</v>
          </cell>
          <cell r="G421">
            <v>7273.2</v>
          </cell>
        </row>
        <row r="422">
          <cell r="A422" t="str">
            <v>Закупка товаров, работ и услуг для обеспечения государственных (муниципальных) нужд</v>
          </cell>
          <cell r="C422" t="str">
            <v>07</v>
          </cell>
          <cell r="D422" t="str">
            <v>02</v>
          </cell>
          <cell r="E422" t="str">
            <v>90 1 00 S2992</v>
          </cell>
        </row>
        <row r="423">
          <cell r="A423" t="str">
    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    </cell>
          <cell r="C423" t="str">
            <v>07</v>
          </cell>
          <cell r="D423" t="str">
            <v>02</v>
          </cell>
          <cell r="E423" t="str">
            <v>90 1 00 S2992</v>
          </cell>
        </row>
        <row r="424">
          <cell r="A424" t="str">
            <v>Закупка товаров, работ и услуг для обеспечения государственных (муниципальных) нужд</v>
          </cell>
          <cell r="C424" t="str">
            <v>07</v>
          </cell>
          <cell r="D424" t="str">
            <v>02</v>
          </cell>
          <cell r="E424" t="str">
            <v>90 1 00 S2992</v>
          </cell>
        </row>
        <row r="425">
          <cell r="A425" t="str">
    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    </cell>
          <cell r="C425" t="str">
            <v>07</v>
          </cell>
          <cell r="D425" t="str">
            <v>02</v>
          </cell>
          <cell r="E425" t="str">
            <v>90 1 00 S3432</v>
          </cell>
        </row>
        <row r="426">
          <cell r="A426" t="str">
            <v>Закупка товаров, работ и услуг для обеспечения государственных (муниципальных) нужд</v>
          </cell>
          <cell r="C426" t="str">
            <v>07</v>
          </cell>
          <cell r="D426" t="str">
            <v>02</v>
          </cell>
          <cell r="E426" t="str">
            <v>90 1 00 S3432</v>
          </cell>
          <cell r="F426">
            <v>200</v>
          </cell>
        </row>
        <row r="427">
          <cell r="A427" t="str">
    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    </cell>
          <cell r="C427" t="str">
            <v>07</v>
          </cell>
          <cell r="D427" t="str">
            <v>02</v>
          </cell>
          <cell r="E427" t="str">
            <v>90 1 00 S3432</v>
          </cell>
        </row>
        <row r="428">
          <cell r="A428" t="str">
            <v>Закупка товаров, работ и услуг для обеспечения государственных (муниципальных) нужд</v>
          </cell>
          <cell r="C428" t="str">
            <v>07</v>
          </cell>
          <cell r="D428" t="str">
            <v>02</v>
          </cell>
          <cell r="E428" t="str">
            <v>90 1 00 S3432</v>
          </cell>
          <cell r="F428">
            <v>200</v>
          </cell>
        </row>
        <row r="430">
          <cell r="A430" t="str">
            <v>Государственная программа Алтайского края "Развитие культуры Алтайского края"</v>
          </cell>
          <cell r="C430" t="str">
            <v>07</v>
          </cell>
          <cell r="D430" t="str">
            <v>03</v>
          </cell>
          <cell r="E430" t="str">
            <v>44 0 00 00000</v>
          </cell>
        </row>
        <row r="431">
          <cell r="A431" t="str">
    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    </cell>
          <cell r="C431" t="str">
            <v>07</v>
          </cell>
          <cell r="D431" t="str">
            <v>03</v>
          </cell>
          <cell r="E431" t="str">
            <v xml:space="preserve"> 44 0 00 S4992</v>
          </cell>
        </row>
        <row r="432">
          <cell r="A432" t="str">
            <v>Закупка товаров, работ и услуг для обеспечения государственных (муниципальных) нужд</v>
          </cell>
          <cell r="C432" t="str">
            <v>07</v>
          </cell>
          <cell r="D432" t="str">
            <v>03</v>
          </cell>
          <cell r="E432" t="str">
            <v xml:space="preserve"> 44 0 00 S4992</v>
          </cell>
          <cell r="F432">
            <v>200</v>
          </cell>
        </row>
        <row r="444">
          <cell r="A444" t="str">
    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444" t="str">
            <v>08</v>
          </cell>
          <cell r="D444" t="str">
            <v>01</v>
          </cell>
          <cell r="E444" t="str">
            <v>44 1 00 S0180</v>
          </cell>
          <cell r="G444">
            <v>2666.6660000000002</v>
          </cell>
          <cell r="H444">
            <v>0</v>
          </cell>
        </row>
        <row r="445">
          <cell r="A445" t="str">
            <v>Закупка товаров, работ и услуг для обеспечения государственных (муниципальных) нужд</v>
          </cell>
          <cell r="C445" t="str">
            <v>08</v>
          </cell>
          <cell r="D445" t="str">
            <v>01</v>
          </cell>
          <cell r="E445" t="str">
            <v>44 1 00 S0180</v>
          </cell>
          <cell r="F445">
            <v>200</v>
          </cell>
          <cell r="G445">
            <v>2666.6660000000002</v>
          </cell>
          <cell r="H445">
            <v>0</v>
          </cell>
        </row>
        <row r="446">
          <cell r="A446" t="str">
    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    </cell>
          <cell r="C446" t="str">
            <v>08</v>
          </cell>
          <cell r="D446" t="str">
            <v>01</v>
          </cell>
          <cell r="E446" t="str">
            <v>44 1 00 S0180</v>
          </cell>
          <cell r="G446">
            <v>47</v>
          </cell>
          <cell r="H446">
            <v>0</v>
          </cell>
        </row>
        <row r="447">
          <cell r="A447" t="str">
            <v>Закупка товаров, работ и услуг для обеспечения государственных (муниципальных) нужд</v>
          </cell>
          <cell r="C447" t="str">
            <v>08</v>
          </cell>
          <cell r="D447" t="str">
            <v>01</v>
          </cell>
          <cell r="E447" t="str">
            <v>44 1 00 S0180</v>
          </cell>
          <cell r="F447">
            <v>200</v>
          </cell>
          <cell r="G447">
            <v>47</v>
          </cell>
          <cell r="H447">
            <v>0</v>
          </cell>
        </row>
        <row r="450">
          <cell r="A450" t="str">
            <v>Иные вопросы в отраслях социальной сферы</v>
          </cell>
          <cell r="C450">
            <v>10</v>
          </cell>
          <cell r="D450" t="str">
            <v>01</v>
          </cell>
          <cell r="E450" t="str">
            <v>90 0 00 00000</v>
          </cell>
          <cell r="G450">
            <v>1237.223</v>
          </cell>
        </row>
        <row r="451">
          <cell r="A451" t="str">
            <v>Иные вопросы в сфере социальной политики</v>
          </cell>
          <cell r="C451">
            <v>10</v>
          </cell>
          <cell r="D451" t="str">
            <v>01</v>
          </cell>
          <cell r="E451" t="str">
            <v>90 4 00 00000</v>
          </cell>
          <cell r="G451">
            <v>1237.223</v>
          </cell>
        </row>
        <row r="455">
          <cell r="A455" t="str">
            <v>Государственная программа Алтайского края «Комплексное развитие сельских территорий Алтайского края»</v>
          </cell>
          <cell r="C455">
            <v>10</v>
          </cell>
          <cell r="D455" t="str">
            <v>03</v>
          </cell>
          <cell r="E455" t="str">
            <v>52 0 00 00000</v>
          </cell>
        </row>
        <row r="456">
          <cell r="A456" t="str">
            <v>Расходы на обеспечение комплексного развития сельских территорий</v>
          </cell>
          <cell r="C456">
            <v>10</v>
          </cell>
          <cell r="D456" t="str">
            <v>03</v>
          </cell>
          <cell r="E456" t="str">
            <v>52 0 00 L5760</v>
          </cell>
          <cell r="G456">
            <v>1616.4</v>
          </cell>
        </row>
        <row r="457">
          <cell r="A457" t="str">
            <v>Социальное обеспечение и иные выплаты населению</v>
          </cell>
          <cell r="C457">
            <v>10</v>
          </cell>
          <cell r="D457" t="str">
            <v>03</v>
          </cell>
          <cell r="E457" t="str">
            <v>52 0 00 L5760</v>
          </cell>
          <cell r="F457">
            <v>300</v>
          </cell>
        </row>
        <row r="458">
          <cell r="A458" t="str">
            <v>Расходы на обеспечение комплексного развития сельских территорий (улучшение жилищных условий на сельских территориях)</v>
          </cell>
          <cell r="C458">
            <v>10</v>
          </cell>
          <cell r="D458" t="str">
            <v>03</v>
          </cell>
          <cell r="E458" t="str">
            <v>52 0 00 S0630</v>
          </cell>
        </row>
        <row r="459">
          <cell r="A459" t="str">
            <v>Социальное обеспечение и иные выплаты населению</v>
          </cell>
          <cell r="C459">
            <v>10</v>
          </cell>
          <cell r="D459" t="str">
            <v>03</v>
          </cell>
          <cell r="E459" t="str">
            <v>52 0 00 S0630</v>
          </cell>
          <cell r="F459">
            <v>300</v>
          </cell>
        </row>
        <row r="460">
          <cell r="A460" t="str">
    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    </cell>
          <cell r="C460">
            <v>10</v>
          </cell>
          <cell r="D460" t="str">
            <v>03</v>
          </cell>
          <cell r="E460" t="str">
            <v>71 1 00 51350</v>
          </cell>
        </row>
        <row r="461">
          <cell r="A461" t="str">
            <v>Социальное обеспечение и иные выплаты населению</v>
          </cell>
          <cell r="C461" t="str">
            <v>10</v>
          </cell>
          <cell r="D461" t="str">
            <v>03</v>
          </cell>
          <cell r="E461" t="str">
            <v>71 1 00 51350</v>
          </cell>
          <cell r="F461">
            <v>300</v>
          </cell>
        </row>
        <row r="462">
          <cell r="A462" t="str">
            <v>Иные вопросы в отраслях социальной сферы</v>
          </cell>
          <cell r="C462">
            <v>10</v>
          </cell>
          <cell r="D462" t="str">
            <v>03</v>
          </cell>
          <cell r="E462" t="str">
            <v>90 0 00 00000</v>
          </cell>
        </row>
        <row r="463">
          <cell r="A463" t="str">
            <v>Иные расходы в отраслях социальной сферы</v>
          </cell>
          <cell r="C463">
            <v>10</v>
          </cell>
          <cell r="D463" t="str">
            <v>03</v>
          </cell>
          <cell r="E463" t="str">
            <v>90 9 00 00000</v>
          </cell>
        </row>
        <row r="464">
          <cell r="A464" t="str">
            <v>Компенсационные выплаты гражданам за коммунальные услуги, в том числе твердое топливо</v>
          </cell>
          <cell r="C464" t="str">
            <v>10</v>
          </cell>
          <cell r="D464" t="str">
            <v>03</v>
          </cell>
          <cell r="E464" t="str">
            <v>90 9 00 16334</v>
          </cell>
        </row>
        <row r="465">
          <cell r="A465" t="str">
            <v>Социальное обеспечение и иные выплаты населению</v>
          </cell>
          <cell r="C465" t="str">
            <v>10</v>
          </cell>
          <cell r="D465" t="str">
            <v>03</v>
          </cell>
          <cell r="E465" t="str">
            <v>90 9 00 16334</v>
          </cell>
        </row>
        <row r="466">
          <cell r="A466" t="str">
    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    </cell>
          <cell r="C466" t="str">
            <v>10</v>
          </cell>
          <cell r="D466" t="str">
            <v>03</v>
          </cell>
          <cell r="E466" t="str">
            <v>90 9 00 S1210</v>
          </cell>
        </row>
        <row r="467">
          <cell r="A467" t="str">
            <v>Социальное обеспечение и иные выплаты населению</v>
          </cell>
          <cell r="C467" t="str">
            <v>10</v>
          </cell>
          <cell r="D467" t="str">
            <v>03</v>
          </cell>
          <cell r="E467" t="str">
            <v>90 9 00 S1210</v>
          </cell>
          <cell r="F467">
            <v>300</v>
          </cell>
        </row>
        <row r="472">
          <cell r="A472" t="str">
            <v>Руководитель контрольно-счетной палаты муниципального образования и его заместители</v>
          </cell>
          <cell r="C472" t="str">
            <v>01</v>
          </cell>
          <cell r="D472" t="str">
            <v>06</v>
          </cell>
          <cell r="E472" t="str">
            <v>01 2 00 10160</v>
          </cell>
        </row>
        <row r="473">
          <cell r="A473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C473" t="str">
            <v>01</v>
          </cell>
          <cell r="D473" t="str">
            <v>06</v>
          </cell>
          <cell r="E473" t="str">
            <v>01 2 00 10160</v>
          </cell>
          <cell r="F473">
            <v>100</v>
          </cell>
        </row>
        <row r="474">
          <cell r="A474" t="str">
            <v>Закупка товаров, работ и услуг для обеспечения государственных (муниципальных) нужд</v>
          </cell>
          <cell r="C474" t="str">
            <v>01</v>
          </cell>
          <cell r="D474" t="str">
            <v>06</v>
          </cell>
          <cell r="E474" t="str">
            <v>01 2 00 10160</v>
          </cell>
          <cell r="F474">
            <v>200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D6" sqref="D6"/>
    </sheetView>
  </sheetViews>
  <sheetFormatPr defaultColWidth="9.140625" defaultRowHeight="15.75"/>
  <cols>
    <col min="1" max="1" width="53.85546875" style="1" customWidth="1"/>
    <col min="2" max="3" width="3.7109375" style="1" customWidth="1"/>
    <col min="4" max="4" width="11.7109375" style="1" customWidth="1"/>
    <col min="5" max="5" width="12" style="1" customWidth="1"/>
    <col min="6" max="6" width="10.7109375" style="1" customWidth="1"/>
    <col min="7" max="16384" width="9.140625" style="1"/>
  </cols>
  <sheetData>
    <row r="1" spans="1:6">
      <c r="B1" s="7"/>
      <c r="C1" s="7"/>
      <c r="D1" s="77" t="s">
        <v>103</v>
      </c>
      <c r="E1" s="77"/>
      <c r="F1" s="77"/>
    </row>
    <row r="2" spans="1:6">
      <c r="B2" s="7"/>
      <c r="C2" s="7"/>
      <c r="D2" s="77" t="s">
        <v>0</v>
      </c>
      <c r="E2" s="77"/>
      <c r="F2" s="77"/>
    </row>
    <row r="3" spans="1:6">
      <c r="B3" s="7"/>
      <c r="C3" s="7"/>
      <c r="D3" s="77" t="s">
        <v>1</v>
      </c>
      <c r="E3" s="77"/>
      <c r="F3" s="77"/>
    </row>
    <row r="4" spans="1:6">
      <c r="B4" s="7"/>
      <c r="C4" s="7"/>
      <c r="D4" s="9" t="s">
        <v>2</v>
      </c>
      <c r="E4" s="7"/>
      <c r="F4" s="7"/>
    </row>
    <row r="5" spans="1:6">
      <c r="B5" s="7"/>
      <c r="C5" s="7"/>
      <c r="D5" s="77" t="s">
        <v>331</v>
      </c>
      <c r="E5" s="77"/>
      <c r="F5" s="77"/>
    </row>
    <row r="6" spans="1:6" ht="28.5" customHeight="1">
      <c r="A6" s="2"/>
      <c r="B6" s="2"/>
      <c r="C6" s="2"/>
      <c r="D6" s="2"/>
      <c r="E6" s="2"/>
      <c r="F6" s="2"/>
    </row>
    <row r="7" spans="1:6" ht="49.5" customHeight="1">
      <c r="A7" s="78" t="s">
        <v>329</v>
      </c>
      <c r="B7" s="78"/>
      <c r="C7" s="78"/>
      <c r="D7" s="78"/>
      <c r="E7" s="78"/>
      <c r="F7" s="78"/>
    </row>
    <row r="8" spans="1:6">
      <c r="A8" s="2"/>
      <c r="B8" s="2"/>
      <c r="C8" s="2"/>
      <c r="D8" s="2"/>
      <c r="F8" s="25" t="s">
        <v>68</v>
      </c>
    </row>
    <row r="9" spans="1:6" ht="47.25">
      <c r="A9" s="3" t="s">
        <v>3</v>
      </c>
      <c r="B9" s="3" t="s">
        <v>4</v>
      </c>
      <c r="C9" s="3" t="s">
        <v>5</v>
      </c>
      <c r="D9" s="3" t="s">
        <v>62</v>
      </c>
      <c r="E9" s="3" t="s">
        <v>63</v>
      </c>
      <c r="F9" s="3" t="s">
        <v>64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28" customFormat="1" ht="20.25" customHeight="1">
      <c r="A11" s="61" t="s">
        <v>35</v>
      </c>
      <c r="B11" s="13" t="s">
        <v>17</v>
      </c>
      <c r="C11" s="11"/>
      <c r="D11" s="16">
        <f>SUM(D12:D17)</f>
        <v>51043.661</v>
      </c>
      <c r="E11" s="16">
        <f>SUM(E12:E17)</f>
        <v>47829.153000000006</v>
      </c>
      <c r="F11" s="27">
        <f>E11/D11*100</f>
        <v>93.70243447075633</v>
      </c>
    </row>
    <row r="12" spans="1:6" s="28" customFormat="1" ht="54" customHeight="1">
      <c r="A12" s="61" t="s">
        <v>149</v>
      </c>
      <c r="B12" s="13" t="s">
        <v>17</v>
      </c>
      <c r="C12" s="15" t="s">
        <v>18</v>
      </c>
      <c r="D12" s="16">
        <f>Лист3!F12</f>
        <v>1492</v>
      </c>
      <c r="E12" s="16">
        <f>Лист3!G12</f>
        <v>1007.4640000000001</v>
      </c>
      <c r="F12" s="27">
        <f t="shared" ref="F12:F50" si="0">E12/D12*100</f>
        <v>67.524396782841819</v>
      </c>
    </row>
    <row r="13" spans="1:6" s="28" customFormat="1" ht="64.5" customHeight="1">
      <c r="A13" s="62" t="s">
        <v>100</v>
      </c>
      <c r="B13" s="13" t="s">
        <v>17</v>
      </c>
      <c r="C13" s="13" t="s">
        <v>20</v>
      </c>
      <c r="D13" s="16">
        <f>Лист3!F17</f>
        <v>22509.388999999999</v>
      </c>
      <c r="E13" s="16">
        <f>Лист3!G17</f>
        <v>21156.429</v>
      </c>
      <c r="F13" s="27">
        <f t="shared" si="0"/>
        <v>93.98935262081082</v>
      </c>
    </row>
    <row r="14" spans="1:6" s="28" customFormat="1" ht="21" customHeight="1">
      <c r="A14" s="62" t="s">
        <v>157</v>
      </c>
      <c r="B14" s="13" t="s">
        <v>17</v>
      </c>
      <c r="C14" s="13" t="s">
        <v>23</v>
      </c>
      <c r="D14" s="16">
        <f>Лист3!F25</f>
        <v>2</v>
      </c>
      <c r="E14" s="16">
        <f>Лист3!G25</f>
        <v>0</v>
      </c>
      <c r="F14" s="27">
        <f t="shared" si="0"/>
        <v>0</v>
      </c>
    </row>
    <row r="15" spans="1:6" s="28" customFormat="1" ht="47.25" customHeight="1">
      <c r="A15" s="62" t="s">
        <v>101</v>
      </c>
      <c r="B15" s="13" t="s">
        <v>17</v>
      </c>
      <c r="C15" s="13" t="s">
        <v>21</v>
      </c>
      <c r="D15" s="16">
        <f>Лист3!F30</f>
        <v>10098.24</v>
      </c>
      <c r="E15" s="16">
        <f>Лист3!G30</f>
        <v>9728.1489999999994</v>
      </c>
      <c r="F15" s="27">
        <f t="shared" si="0"/>
        <v>96.33509403618848</v>
      </c>
    </row>
    <row r="16" spans="1:6" s="28" customFormat="1" ht="20.25" customHeight="1">
      <c r="A16" s="62" t="s">
        <v>168</v>
      </c>
      <c r="B16" s="13" t="s">
        <v>17</v>
      </c>
      <c r="C16" s="13">
        <v>11</v>
      </c>
      <c r="D16" s="16">
        <f>Лист3!F40</f>
        <v>442.20400000000001</v>
      </c>
      <c r="E16" s="29">
        <v>0</v>
      </c>
      <c r="F16" s="27">
        <f t="shared" si="0"/>
        <v>0</v>
      </c>
    </row>
    <row r="17" spans="1:6" s="28" customFormat="1" ht="18.75" customHeight="1">
      <c r="A17" s="61" t="s">
        <v>8</v>
      </c>
      <c r="B17" s="13" t="s">
        <v>17</v>
      </c>
      <c r="C17" s="11">
        <v>13</v>
      </c>
      <c r="D17" s="16">
        <f>Лист3!F45</f>
        <v>16499.828000000001</v>
      </c>
      <c r="E17" s="16">
        <f>Лист3!G45</f>
        <v>15937.111000000001</v>
      </c>
      <c r="F17" s="27">
        <f t="shared" si="0"/>
        <v>96.589558388123791</v>
      </c>
    </row>
    <row r="18" spans="1:6" s="28" customFormat="1" ht="22.5" customHeight="1">
      <c r="A18" s="61" t="s">
        <v>48</v>
      </c>
      <c r="B18" s="13" t="s">
        <v>18</v>
      </c>
      <c r="C18" s="11"/>
      <c r="D18" s="16">
        <f>D19</f>
        <v>1027.7</v>
      </c>
      <c r="E18" s="16">
        <f>E19</f>
        <v>1027.7</v>
      </c>
      <c r="F18" s="27">
        <f t="shared" si="0"/>
        <v>100</v>
      </c>
    </row>
    <row r="19" spans="1:6" s="28" customFormat="1" ht="25.5" customHeight="1">
      <c r="A19" s="61" t="s">
        <v>43</v>
      </c>
      <c r="B19" s="13" t="s">
        <v>18</v>
      </c>
      <c r="C19" s="13" t="s">
        <v>19</v>
      </c>
      <c r="D19" s="16">
        <f>Лист3!F71</f>
        <v>1027.7</v>
      </c>
      <c r="E19" s="16">
        <f>Лист3!G71</f>
        <v>1027.7</v>
      </c>
      <c r="F19" s="27">
        <f t="shared" si="0"/>
        <v>100</v>
      </c>
    </row>
    <row r="20" spans="1:6" s="28" customFormat="1" ht="31.5">
      <c r="A20" s="61" t="s">
        <v>36</v>
      </c>
      <c r="B20" s="13" t="s">
        <v>19</v>
      </c>
      <c r="C20" s="11"/>
      <c r="D20" s="16">
        <f>SUM(D21:D22)</f>
        <v>8931.3250000000007</v>
      </c>
      <c r="E20" s="16">
        <f>SUM(E21:E22)</f>
        <v>4579.2439999999997</v>
      </c>
      <c r="F20" s="27">
        <f t="shared" si="0"/>
        <v>51.271720601366532</v>
      </c>
    </row>
    <row r="21" spans="1:6" s="28" customFormat="1" ht="49.5" customHeight="1">
      <c r="A21" s="61" t="s">
        <v>204</v>
      </c>
      <c r="B21" s="13" t="s">
        <v>19</v>
      </c>
      <c r="C21" s="13">
        <v>10</v>
      </c>
      <c r="D21" s="16">
        <f>Лист3!F78</f>
        <v>8831.3250000000007</v>
      </c>
      <c r="E21" s="16">
        <f>Лист3!G78</f>
        <v>4543.25</v>
      </c>
      <c r="F21" s="27">
        <f t="shared" si="0"/>
        <v>51.444715260733808</v>
      </c>
    </row>
    <row r="22" spans="1:6" s="28" customFormat="1" ht="31.5">
      <c r="A22" s="61" t="s">
        <v>205</v>
      </c>
      <c r="B22" s="13" t="s">
        <v>19</v>
      </c>
      <c r="C22" s="13">
        <v>14</v>
      </c>
      <c r="D22" s="16">
        <f>Лист3!F93</f>
        <v>100</v>
      </c>
      <c r="E22" s="16">
        <f>Лист3!G93</f>
        <v>35.994</v>
      </c>
      <c r="F22" s="27">
        <f t="shared" si="0"/>
        <v>35.994</v>
      </c>
    </row>
    <row r="23" spans="1:6" s="28" customFormat="1" ht="17.25" customHeight="1">
      <c r="A23" s="61" t="s">
        <v>37</v>
      </c>
      <c r="B23" s="13" t="s">
        <v>20</v>
      </c>
      <c r="C23" s="13"/>
      <c r="D23" s="16">
        <f>SUM(D24:D27)</f>
        <v>16475.436000000002</v>
      </c>
      <c r="E23" s="30">
        <f>SUM(E24:E27)</f>
        <v>14257.523999999999</v>
      </c>
      <c r="F23" s="27">
        <f t="shared" si="0"/>
        <v>86.538067945515976</v>
      </c>
    </row>
    <row r="24" spans="1:6" s="28" customFormat="1">
      <c r="A24" s="61" t="s">
        <v>69</v>
      </c>
      <c r="B24" s="13" t="s">
        <v>20</v>
      </c>
      <c r="C24" s="13" t="s">
        <v>23</v>
      </c>
      <c r="D24" s="16">
        <f>Лист3!F105</f>
        <v>355</v>
      </c>
      <c r="E24" s="16">
        <f>Лист3!G105</f>
        <v>354.02199999999999</v>
      </c>
      <c r="F24" s="27">
        <f t="shared" si="0"/>
        <v>99.724507042253521</v>
      </c>
    </row>
    <row r="25" spans="1:6" s="28" customFormat="1">
      <c r="A25" s="61" t="s">
        <v>206</v>
      </c>
      <c r="B25" s="13" t="s">
        <v>20</v>
      </c>
      <c r="C25" s="13" t="s">
        <v>24</v>
      </c>
      <c r="D25" s="16">
        <f>Лист3!F110</f>
        <v>1800</v>
      </c>
      <c r="E25" s="16">
        <f>Лист3!G110</f>
        <v>1533.44</v>
      </c>
      <c r="F25" s="27">
        <f t="shared" si="0"/>
        <v>85.191111111111113</v>
      </c>
    </row>
    <row r="26" spans="1:6" s="28" customFormat="1">
      <c r="A26" s="61" t="s">
        <v>70</v>
      </c>
      <c r="B26" s="13" t="s">
        <v>20</v>
      </c>
      <c r="C26" s="13" t="s">
        <v>22</v>
      </c>
      <c r="D26" s="16">
        <f>Лист3!F115</f>
        <v>13005.186000000002</v>
      </c>
      <c r="E26" s="16">
        <f>Лист3!G115</f>
        <v>11105.111999999999</v>
      </c>
      <c r="F26" s="27">
        <f t="shared" si="0"/>
        <v>85.389874470076762</v>
      </c>
    </row>
    <row r="27" spans="1:6" s="28" customFormat="1" ht="31.5">
      <c r="A27" s="63" t="s">
        <v>58</v>
      </c>
      <c r="B27" s="13" t="s">
        <v>20</v>
      </c>
      <c r="C27" s="13">
        <v>12</v>
      </c>
      <c r="D27" s="16">
        <f>Лист3!F130</f>
        <v>1315.25</v>
      </c>
      <c r="E27" s="16">
        <f>Лист3!G130</f>
        <v>1264.95</v>
      </c>
      <c r="F27" s="27">
        <f t="shared" si="0"/>
        <v>96.175632009123746</v>
      </c>
    </row>
    <row r="28" spans="1:6" s="28" customFormat="1">
      <c r="A28" s="61" t="s">
        <v>49</v>
      </c>
      <c r="B28" s="13" t="s">
        <v>23</v>
      </c>
      <c r="C28" s="13"/>
      <c r="D28" s="16">
        <f>D30+D29</f>
        <v>38238.538</v>
      </c>
      <c r="E28" s="16">
        <f>E30+E29</f>
        <v>37825.098000000005</v>
      </c>
      <c r="F28" s="27">
        <f t="shared" si="0"/>
        <v>98.918787114716594</v>
      </c>
    </row>
    <row r="29" spans="1:6" s="28" customFormat="1" ht="15" customHeight="1">
      <c r="A29" s="61" t="s">
        <v>50</v>
      </c>
      <c r="B29" s="13" t="s">
        <v>23</v>
      </c>
      <c r="C29" s="13" t="s">
        <v>18</v>
      </c>
      <c r="D29" s="16">
        <f>Лист3!F136</f>
        <v>35790.728000000003</v>
      </c>
      <c r="E29" s="16">
        <f>Лист3!G136</f>
        <v>35515.007000000005</v>
      </c>
      <c r="F29" s="27">
        <f t="shared" si="0"/>
        <v>99.229630087434941</v>
      </c>
    </row>
    <row r="30" spans="1:6" s="28" customFormat="1">
      <c r="A30" s="61" t="s">
        <v>169</v>
      </c>
      <c r="B30" s="13" t="s">
        <v>23</v>
      </c>
      <c r="C30" s="13" t="s">
        <v>19</v>
      </c>
      <c r="D30" s="16">
        <f>Лист3!F161</f>
        <v>2447.81</v>
      </c>
      <c r="E30" s="16">
        <f>Лист3!G161</f>
        <v>2310.0909999999999</v>
      </c>
      <c r="F30" s="27">
        <f t="shared" si="0"/>
        <v>94.373787181194615</v>
      </c>
    </row>
    <row r="31" spans="1:6" s="28" customFormat="1">
      <c r="A31" s="61" t="s">
        <v>38</v>
      </c>
      <c r="B31" s="13" t="s">
        <v>25</v>
      </c>
      <c r="C31" s="11"/>
      <c r="D31" s="16">
        <f>D32+D33+D34+D35</f>
        <v>416781.61800000007</v>
      </c>
      <c r="E31" s="16">
        <f>E32+E33+E34+E35</f>
        <v>407203.69199999998</v>
      </c>
      <c r="F31" s="27">
        <f t="shared" si="0"/>
        <v>97.701931758420272</v>
      </c>
    </row>
    <row r="32" spans="1:6" s="28" customFormat="1">
      <c r="A32" s="61" t="s">
        <v>9</v>
      </c>
      <c r="B32" s="13" t="s">
        <v>25</v>
      </c>
      <c r="C32" s="13" t="s">
        <v>17</v>
      </c>
      <c r="D32" s="16">
        <f>Лист3!F171</f>
        <v>62972.448000000004</v>
      </c>
      <c r="E32" s="16">
        <f>Лист3!G171</f>
        <v>62695.728000000003</v>
      </c>
      <c r="F32" s="27">
        <f t="shared" si="0"/>
        <v>99.560569727255952</v>
      </c>
    </row>
    <row r="33" spans="1:6" s="28" customFormat="1">
      <c r="A33" s="61" t="s">
        <v>10</v>
      </c>
      <c r="B33" s="13" t="s">
        <v>25</v>
      </c>
      <c r="C33" s="13" t="s">
        <v>18</v>
      </c>
      <c r="D33" s="16">
        <f>Лист3!F188</f>
        <v>304890.21300000005</v>
      </c>
      <c r="E33" s="16">
        <f>Лист3!G188</f>
        <v>302510.853</v>
      </c>
      <c r="F33" s="27">
        <f t="shared" si="0"/>
        <v>99.219601056856476</v>
      </c>
    </row>
    <row r="34" spans="1:6" s="28" customFormat="1">
      <c r="A34" s="64" t="s">
        <v>150</v>
      </c>
      <c r="B34" s="13" t="s">
        <v>25</v>
      </c>
      <c r="C34" s="13" t="s">
        <v>19</v>
      </c>
      <c r="D34" s="16">
        <f>Лист3!F231</f>
        <v>19619.238999999998</v>
      </c>
      <c r="E34" s="16">
        <f>Лист3!G231</f>
        <v>18207.278000000002</v>
      </c>
      <c r="F34" s="27">
        <f t="shared" si="0"/>
        <v>92.803181611682305</v>
      </c>
    </row>
    <row r="35" spans="1:6" s="28" customFormat="1">
      <c r="A35" s="61" t="s">
        <v>11</v>
      </c>
      <c r="B35" s="13" t="s">
        <v>25</v>
      </c>
      <c r="C35" s="13" t="s">
        <v>22</v>
      </c>
      <c r="D35" s="16">
        <f>Лист3!F243</f>
        <v>29299.718000000001</v>
      </c>
      <c r="E35" s="16">
        <f>Лист3!G243</f>
        <v>23789.832999999999</v>
      </c>
      <c r="F35" s="27">
        <f t="shared" si="0"/>
        <v>81.194750748112995</v>
      </c>
    </row>
    <row r="36" spans="1:6" s="28" customFormat="1">
      <c r="A36" s="61" t="s">
        <v>78</v>
      </c>
      <c r="B36" s="13" t="s">
        <v>24</v>
      </c>
      <c r="C36" s="11"/>
      <c r="D36" s="16">
        <f>SUM(D37:D38)</f>
        <v>45061.226000000002</v>
      </c>
      <c r="E36" s="16">
        <f>SUM(E37:E38)</f>
        <v>40941.660000000003</v>
      </c>
      <c r="F36" s="27">
        <f t="shared" si="0"/>
        <v>90.857847498423595</v>
      </c>
    </row>
    <row r="37" spans="1:6" s="28" customFormat="1">
      <c r="A37" s="61" t="s">
        <v>12</v>
      </c>
      <c r="B37" s="13" t="s">
        <v>24</v>
      </c>
      <c r="C37" s="13" t="s">
        <v>17</v>
      </c>
      <c r="D37" s="16">
        <f>Лист3!F284</f>
        <v>36786.252</v>
      </c>
      <c r="E37" s="16">
        <f>Лист3!G284</f>
        <v>32745.503000000001</v>
      </c>
      <c r="F37" s="27">
        <f t="shared" si="0"/>
        <v>89.015600175848306</v>
      </c>
    </row>
    <row r="38" spans="1:6" s="28" customFormat="1" ht="18.75" customHeight="1">
      <c r="A38" s="61" t="s">
        <v>81</v>
      </c>
      <c r="B38" s="13" t="s">
        <v>24</v>
      </c>
      <c r="C38" s="13" t="s">
        <v>20</v>
      </c>
      <c r="D38" s="16">
        <f>Лист3!F311</f>
        <v>8274.9740000000002</v>
      </c>
      <c r="E38" s="16">
        <f>Лист3!G311</f>
        <v>8196.1569999999992</v>
      </c>
      <c r="F38" s="27">
        <f t="shared" si="0"/>
        <v>99.047525708237856</v>
      </c>
    </row>
    <row r="39" spans="1:6" s="28" customFormat="1">
      <c r="A39" s="61" t="s">
        <v>39</v>
      </c>
      <c r="B39" s="11">
        <v>10</v>
      </c>
      <c r="C39" s="11"/>
      <c r="D39" s="16">
        <f>SUM(D40:D42)</f>
        <v>31015.599999999999</v>
      </c>
      <c r="E39" s="16">
        <f>SUM(E40:E42)</f>
        <v>25767.875999999997</v>
      </c>
      <c r="F39" s="27">
        <f t="shared" si="0"/>
        <v>83.080372457730945</v>
      </c>
    </row>
    <row r="40" spans="1:6" s="28" customFormat="1" ht="18.75" customHeight="1">
      <c r="A40" s="61" t="s">
        <v>14</v>
      </c>
      <c r="B40" s="11">
        <v>10</v>
      </c>
      <c r="C40" s="13" t="s">
        <v>17</v>
      </c>
      <c r="D40" s="16">
        <f>Лист3!F332</f>
        <v>1237.223</v>
      </c>
      <c r="E40" s="16">
        <f>Лист3!G332</f>
        <v>1237.223</v>
      </c>
      <c r="F40" s="27">
        <f t="shared" si="0"/>
        <v>100</v>
      </c>
    </row>
    <row r="41" spans="1:6" s="28" customFormat="1">
      <c r="A41" s="61" t="s">
        <v>42</v>
      </c>
      <c r="B41" s="11">
        <v>10</v>
      </c>
      <c r="C41" s="13" t="s">
        <v>19</v>
      </c>
      <c r="D41" s="16">
        <f>Лист3!F337</f>
        <v>11950.377</v>
      </c>
      <c r="E41" s="16">
        <f>Лист3!G337</f>
        <v>10571.995999999999</v>
      </c>
      <c r="F41" s="27">
        <f t="shared" si="0"/>
        <v>88.465794844798609</v>
      </c>
    </row>
    <row r="42" spans="1:6" s="28" customFormat="1">
      <c r="A42" s="61" t="s">
        <v>15</v>
      </c>
      <c r="B42" s="11">
        <v>10</v>
      </c>
      <c r="C42" s="13" t="s">
        <v>20</v>
      </c>
      <c r="D42" s="16">
        <f>Лист3!F358</f>
        <v>17828</v>
      </c>
      <c r="E42" s="16">
        <f>Лист3!G358</f>
        <v>13958.656999999999</v>
      </c>
      <c r="F42" s="27">
        <f t="shared" si="0"/>
        <v>78.296258694188907</v>
      </c>
    </row>
    <row r="43" spans="1:6" s="28" customFormat="1">
      <c r="A43" s="61" t="s">
        <v>13</v>
      </c>
      <c r="B43" s="11">
        <v>11</v>
      </c>
      <c r="C43" s="13"/>
      <c r="D43" s="16">
        <f>SUM(D44:D45)</f>
        <v>4136.8949999999995</v>
      </c>
      <c r="E43" s="16">
        <f>SUM(E44:E45)</f>
        <v>3958.7060000000001</v>
      </c>
      <c r="F43" s="27">
        <f t="shared" si="0"/>
        <v>95.692687389938598</v>
      </c>
    </row>
    <row r="44" spans="1:6" s="28" customFormat="1">
      <c r="A44" s="61" t="s">
        <v>180</v>
      </c>
      <c r="B44" s="11">
        <v>11</v>
      </c>
      <c r="C44" s="13" t="s">
        <v>18</v>
      </c>
      <c r="D44" s="16">
        <f>Лист3!F368</f>
        <v>555.59300000000007</v>
      </c>
      <c r="E44" s="16">
        <f>Лист3!G368</f>
        <v>508.37300000000005</v>
      </c>
      <c r="F44" s="27">
        <f t="shared" si="0"/>
        <v>91.500972834430954</v>
      </c>
    </row>
    <row r="45" spans="1:6" s="28" customFormat="1" ht="31.5">
      <c r="A45" s="61" t="s">
        <v>30</v>
      </c>
      <c r="B45" s="11">
        <v>11</v>
      </c>
      <c r="C45" s="13" t="s">
        <v>23</v>
      </c>
      <c r="D45" s="16">
        <f>Лист3!F377</f>
        <v>3581.3019999999997</v>
      </c>
      <c r="E45" s="16">
        <f>Лист3!G377</f>
        <v>3450.3330000000001</v>
      </c>
      <c r="F45" s="27">
        <f t="shared" si="0"/>
        <v>96.342978056583902</v>
      </c>
    </row>
    <row r="46" spans="1:6" s="28" customFormat="1" ht="31.5">
      <c r="A46" s="61" t="s">
        <v>60</v>
      </c>
      <c r="B46" s="11">
        <v>13</v>
      </c>
      <c r="C46" s="13"/>
      <c r="D46" s="16">
        <f>D47</f>
        <v>5</v>
      </c>
      <c r="E46" s="16">
        <f>E47</f>
        <v>4.7050000000000001</v>
      </c>
      <c r="F46" s="27">
        <f t="shared" si="0"/>
        <v>94.100000000000009</v>
      </c>
    </row>
    <row r="47" spans="1:6" s="28" customFormat="1" ht="31.5">
      <c r="A47" s="62" t="s">
        <v>90</v>
      </c>
      <c r="B47" s="13">
        <v>13</v>
      </c>
      <c r="C47" s="13" t="s">
        <v>17</v>
      </c>
      <c r="D47" s="16">
        <f>Лист3!F390</f>
        <v>5</v>
      </c>
      <c r="E47" s="16">
        <f>Лист3!G390</f>
        <v>4.7050000000000001</v>
      </c>
      <c r="F47" s="27">
        <f t="shared" si="0"/>
        <v>94.100000000000009</v>
      </c>
    </row>
    <row r="48" spans="1:6" s="28" customFormat="1" ht="50.25" customHeight="1">
      <c r="A48" s="65" t="s">
        <v>110</v>
      </c>
      <c r="B48" s="11">
        <v>14</v>
      </c>
      <c r="C48" s="11"/>
      <c r="D48" s="16">
        <f>SUM(D49:D49)</f>
        <v>2722.6</v>
      </c>
      <c r="E48" s="16">
        <f>SUM(E49:E49)</f>
        <v>2713.1130000000003</v>
      </c>
      <c r="F48" s="27">
        <f t="shared" si="0"/>
        <v>99.651546316021467</v>
      </c>
    </row>
    <row r="49" spans="1:6" s="28" customFormat="1" ht="47.25">
      <c r="A49" s="62" t="s">
        <v>111</v>
      </c>
      <c r="B49" s="11">
        <v>14</v>
      </c>
      <c r="C49" s="13" t="s">
        <v>17</v>
      </c>
      <c r="D49" s="16">
        <f>Лист3!F396</f>
        <v>2722.6</v>
      </c>
      <c r="E49" s="16">
        <f>Лист3!G396</f>
        <v>2713.1130000000003</v>
      </c>
      <c r="F49" s="27">
        <f t="shared" si="0"/>
        <v>99.651546316021467</v>
      </c>
    </row>
    <row r="50" spans="1:6">
      <c r="A50" s="12" t="s">
        <v>61</v>
      </c>
      <c r="B50" s="11"/>
      <c r="C50" s="11"/>
      <c r="D50" s="16">
        <f>D11+D18+D20+D31+D36+D39+D43+D46+D48+D23+D28</f>
        <v>615439.59900000016</v>
      </c>
      <c r="E50" s="16">
        <f>E11+E18+E20+E31+E36+E39+E43+E46+E48+E23+E28</f>
        <v>586108.47100000002</v>
      </c>
      <c r="F50" s="27">
        <f t="shared" si="0"/>
        <v>95.234117523854664</v>
      </c>
    </row>
  </sheetData>
  <mergeCells count="5">
    <mergeCell ref="D1:F1"/>
    <mergeCell ref="D2:F2"/>
    <mergeCell ref="D3:F3"/>
    <mergeCell ref="D5:F5"/>
    <mergeCell ref="A7:F7"/>
  </mergeCells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"/>
  <sheetViews>
    <sheetView zoomScaleNormal="100" workbookViewId="0">
      <selection activeCell="G6" sqref="G6"/>
    </sheetView>
  </sheetViews>
  <sheetFormatPr defaultColWidth="9.140625" defaultRowHeight="15.75"/>
  <cols>
    <col min="1" max="1" width="63.28515625" style="28" customWidth="1"/>
    <col min="2" max="2" width="6" style="1" customWidth="1"/>
    <col min="3" max="3" width="3.28515625" style="1" customWidth="1"/>
    <col min="4" max="4" width="3.5703125" style="1" customWidth="1"/>
    <col min="5" max="5" width="15.7109375" style="1" customWidth="1"/>
    <col min="6" max="6" width="4.140625" style="1" customWidth="1"/>
    <col min="7" max="7" width="10.5703125" style="1" customWidth="1"/>
    <col min="8" max="8" width="9.85546875" style="1" customWidth="1"/>
    <col min="9" max="9" width="10" style="1" customWidth="1"/>
    <col min="10" max="16384" width="9.140625" style="1"/>
  </cols>
  <sheetData>
    <row r="1" spans="1:9">
      <c r="B1" s="8"/>
      <c r="C1" s="8"/>
      <c r="D1" s="8"/>
      <c r="E1" s="8"/>
      <c r="F1" s="8"/>
      <c r="G1" s="10" t="s">
        <v>104</v>
      </c>
      <c r="H1" s="8"/>
      <c r="I1" s="8"/>
    </row>
    <row r="2" spans="1:9">
      <c r="B2" s="8"/>
      <c r="C2" s="8"/>
      <c r="D2" s="8"/>
      <c r="E2" s="8"/>
      <c r="F2" s="8"/>
      <c r="G2" s="10" t="s">
        <v>0</v>
      </c>
      <c r="H2" s="8"/>
      <c r="I2" s="8"/>
    </row>
    <row r="3" spans="1:9">
      <c r="B3" s="8"/>
      <c r="C3" s="8"/>
      <c r="D3" s="8"/>
      <c r="E3" s="8"/>
      <c r="F3" s="8"/>
      <c r="G3" s="10" t="s">
        <v>1</v>
      </c>
      <c r="H3" s="8"/>
      <c r="I3" s="8"/>
    </row>
    <row r="4" spans="1:9">
      <c r="B4" s="8"/>
      <c r="C4" s="8"/>
      <c r="D4" s="8"/>
      <c r="E4" s="8"/>
      <c r="F4" s="8"/>
      <c r="G4" s="10" t="s">
        <v>2</v>
      </c>
      <c r="H4" s="8"/>
      <c r="I4" s="8"/>
    </row>
    <row r="5" spans="1:9">
      <c r="B5" s="8"/>
      <c r="C5" s="8"/>
      <c r="D5" s="8"/>
      <c r="E5" s="8"/>
      <c r="F5" s="8"/>
      <c r="G5" s="10" t="s">
        <v>331</v>
      </c>
      <c r="H5" s="8"/>
      <c r="I5" s="8"/>
    </row>
    <row r="6" spans="1:9">
      <c r="A6" s="42"/>
      <c r="B6" s="2"/>
      <c r="C6" s="2"/>
      <c r="D6" s="2"/>
      <c r="E6" s="2"/>
      <c r="F6" s="2"/>
      <c r="G6" s="2"/>
      <c r="H6" s="2"/>
      <c r="I6" s="2"/>
    </row>
    <row r="7" spans="1:9">
      <c r="A7" s="78" t="s">
        <v>328</v>
      </c>
      <c r="B7" s="78"/>
      <c r="C7" s="78"/>
      <c r="D7" s="78"/>
      <c r="E7" s="78"/>
      <c r="F7" s="78"/>
      <c r="G7" s="78"/>
      <c r="H7" s="78"/>
      <c r="I7" s="78"/>
    </row>
    <row r="8" spans="1:9">
      <c r="A8" s="42"/>
      <c r="B8" s="2"/>
      <c r="C8" s="2"/>
      <c r="D8" s="2"/>
      <c r="E8" s="2"/>
      <c r="F8" s="2"/>
      <c r="G8" s="2"/>
      <c r="H8" s="2"/>
      <c r="I8" s="25" t="s">
        <v>68</v>
      </c>
    </row>
    <row r="9" spans="1:9" ht="47.25">
      <c r="A9" s="11" t="s">
        <v>3</v>
      </c>
      <c r="B9" s="11" t="s">
        <v>26</v>
      </c>
      <c r="C9" s="11" t="s">
        <v>4</v>
      </c>
      <c r="D9" s="11" t="s">
        <v>5</v>
      </c>
      <c r="E9" s="11" t="s">
        <v>27</v>
      </c>
      <c r="F9" s="11" t="s">
        <v>28</v>
      </c>
      <c r="G9" s="11" t="s">
        <v>65</v>
      </c>
      <c r="H9" s="3" t="s">
        <v>63</v>
      </c>
      <c r="I9" s="3" t="s">
        <v>64</v>
      </c>
    </row>
    <row r="10" spans="1:9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3">
        <v>8</v>
      </c>
      <c r="I10" s="3">
        <v>9</v>
      </c>
    </row>
    <row r="11" spans="1:9" ht="31.5">
      <c r="A11" s="49" t="s">
        <v>29</v>
      </c>
      <c r="B11" s="13" t="s">
        <v>41</v>
      </c>
      <c r="C11" s="11"/>
      <c r="D11" s="11"/>
      <c r="E11" s="14"/>
      <c r="F11" s="11"/>
      <c r="G11" s="16">
        <f>SUM(G12+G22)</f>
        <v>8731.2969999999987</v>
      </c>
      <c r="H11" s="16">
        <f>SUM(H12+H22)</f>
        <v>8094.8430000000008</v>
      </c>
      <c r="I11" s="6">
        <f t="shared" ref="I11:I77" si="0">H11/G11*100</f>
        <v>92.710659138041024</v>
      </c>
    </row>
    <row r="12" spans="1:9">
      <c r="A12" s="49" t="s">
        <v>38</v>
      </c>
      <c r="B12" s="13" t="s">
        <v>41</v>
      </c>
      <c r="C12" s="13" t="s">
        <v>25</v>
      </c>
      <c r="D12" s="13"/>
      <c r="E12" s="14"/>
      <c r="F12" s="13"/>
      <c r="G12" s="16">
        <f>G13</f>
        <v>4594.402</v>
      </c>
      <c r="H12" s="16">
        <f>H13</f>
        <v>4136.1370000000006</v>
      </c>
      <c r="I12" s="6">
        <f t="shared" si="0"/>
        <v>90.025578954562548</v>
      </c>
    </row>
    <row r="13" spans="1:9">
      <c r="A13" s="49" t="str">
        <f>[1]Лист1!A34</f>
        <v>Дополнительное образование детей</v>
      </c>
      <c r="B13" s="13" t="s">
        <v>41</v>
      </c>
      <c r="C13" s="13" t="s">
        <v>25</v>
      </c>
      <c r="D13" s="13" t="s">
        <v>19</v>
      </c>
      <c r="E13" s="14"/>
      <c r="F13" s="13"/>
      <c r="G13" s="16">
        <f>G15</f>
        <v>4594.402</v>
      </c>
      <c r="H13" s="16">
        <f>H15</f>
        <v>4136.1370000000006</v>
      </c>
      <c r="I13" s="6">
        <f t="shared" si="0"/>
        <v>90.025578954562548</v>
      </c>
    </row>
    <row r="14" spans="1:9" ht="31.5">
      <c r="A14" s="50" t="s">
        <v>234</v>
      </c>
      <c r="B14" s="13" t="s">
        <v>41</v>
      </c>
      <c r="C14" s="13" t="s">
        <v>25</v>
      </c>
      <c r="D14" s="13" t="s">
        <v>19</v>
      </c>
      <c r="E14" s="14" t="s">
        <v>235</v>
      </c>
      <c r="F14" s="13"/>
      <c r="G14" s="16">
        <f>G15</f>
        <v>4594.402</v>
      </c>
      <c r="H14" s="16">
        <f>H15</f>
        <v>4136.1370000000006</v>
      </c>
      <c r="I14" s="6">
        <f t="shared" si="0"/>
        <v>90.025578954562548</v>
      </c>
    </row>
    <row r="15" spans="1:9" ht="31.5">
      <c r="A15" s="49" t="s">
        <v>73</v>
      </c>
      <c r="B15" s="13" t="s">
        <v>41</v>
      </c>
      <c r="C15" s="13" t="s">
        <v>25</v>
      </c>
      <c r="D15" s="13" t="s">
        <v>19</v>
      </c>
      <c r="E15" s="14" t="s">
        <v>112</v>
      </c>
      <c r="F15" s="13"/>
      <c r="G15" s="16">
        <f>G16+G20</f>
        <v>4594.402</v>
      </c>
      <c r="H15" s="16">
        <f>H16+H20</f>
        <v>4136.1370000000006</v>
      </c>
      <c r="I15" s="6">
        <f t="shared" si="0"/>
        <v>90.025578954562548</v>
      </c>
    </row>
    <row r="16" spans="1:9" ht="31.5">
      <c r="A16" s="49" t="s">
        <v>113</v>
      </c>
      <c r="B16" s="13" t="s">
        <v>41</v>
      </c>
      <c r="C16" s="13" t="s">
        <v>25</v>
      </c>
      <c r="D16" s="13" t="s">
        <v>19</v>
      </c>
      <c r="E16" s="14" t="s">
        <v>114</v>
      </c>
      <c r="F16" s="13"/>
      <c r="G16" s="16">
        <f>SUM(G17:G19)</f>
        <v>2108.6019999999999</v>
      </c>
      <c r="H16" s="16">
        <f>SUM(H17:H19)</f>
        <v>1650.337</v>
      </c>
      <c r="I16" s="6">
        <f t="shared" si="0"/>
        <v>78.266880141439685</v>
      </c>
    </row>
    <row r="17" spans="1:9" ht="63">
      <c r="A17" s="23" t="s">
        <v>74</v>
      </c>
      <c r="B17" s="13" t="s">
        <v>41</v>
      </c>
      <c r="C17" s="13" t="s">
        <v>25</v>
      </c>
      <c r="D17" s="13" t="s">
        <v>19</v>
      </c>
      <c r="E17" s="14" t="s">
        <v>114</v>
      </c>
      <c r="F17" s="13">
        <v>100</v>
      </c>
      <c r="G17" s="16">
        <v>1168.67</v>
      </c>
      <c r="H17" s="16">
        <v>911.23</v>
      </c>
      <c r="I17" s="6">
        <f t="shared" si="0"/>
        <v>77.971540297945523</v>
      </c>
    </row>
    <row r="18" spans="1:9" ht="31.5">
      <c r="A18" s="23" t="s">
        <v>115</v>
      </c>
      <c r="B18" s="13" t="s">
        <v>41</v>
      </c>
      <c r="C18" s="13" t="s">
        <v>25</v>
      </c>
      <c r="D18" s="13" t="s">
        <v>19</v>
      </c>
      <c r="E18" s="14" t="s">
        <v>114</v>
      </c>
      <c r="F18" s="13">
        <v>200</v>
      </c>
      <c r="G18" s="16">
        <v>926.59699999999998</v>
      </c>
      <c r="H18" s="16">
        <v>725.77200000000005</v>
      </c>
      <c r="I18" s="6">
        <f t="shared" si="0"/>
        <v>78.326608007580433</v>
      </c>
    </row>
    <row r="19" spans="1:9">
      <c r="A19" s="50" t="s">
        <v>75</v>
      </c>
      <c r="B19" s="13" t="s">
        <v>41</v>
      </c>
      <c r="C19" s="13" t="s">
        <v>25</v>
      </c>
      <c r="D19" s="13" t="s">
        <v>19</v>
      </c>
      <c r="E19" s="14" t="s">
        <v>114</v>
      </c>
      <c r="F19" s="13">
        <v>850</v>
      </c>
      <c r="G19" s="16">
        <v>13.335000000000001</v>
      </c>
      <c r="H19" s="16">
        <v>13.335000000000001</v>
      </c>
      <c r="I19" s="6">
        <f t="shared" si="0"/>
        <v>100</v>
      </c>
    </row>
    <row r="20" spans="1:9" ht="47.25">
      <c r="A20" s="50" t="s">
        <v>170</v>
      </c>
      <c r="B20" s="13" t="s">
        <v>41</v>
      </c>
      <c r="C20" s="13" t="s">
        <v>25</v>
      </c>
      <c r="D20" s="13" t="s">
        <v>19</v>
      </c>
      <c r="E20" s="14" t="s">
        <v>171</v>
      </c>
      <c r="F20" s="13"/>
      <c r="G20" s="16">
        <f>G21</f>
        <v>2485.8000000000002</v>
      </c>
      <c r="H20" s="16">
        <f>H21</f>
        <v>2485.8000000000002</v>
      </c>
      <c r="I20" s="6">
        <f t="shared" si="0"/>
        <v>100</v>
      </c>
    </row>
    <row r="21" spans="1:9" ht="63">
      <c r="A21" s="23" t="s">
        <v>74</v>
      </c>
      <c r="B21" s="13" t="s">
        <v>41</v>
      </c>
      <c r="C21" s="13" t="s">
        <v>25</v>
      </c>
      <c r="D21" s="13" t="s">
        <v>19</v>
      </c>
      <c r="E21" s="14" t="s">
        <v>171</v>
      </c>
      <c r="F21" s="13">
        <v>100</v>
      </c>
      <c r="G21" s="16">
        <v>2485.8000000000002</v>
      </c>
      <c r="H21" s="16">
        <v>2485.8000000000002</v>
      </c>
      <c r="I21" s="6">
        <f t="shared" si="0"/>
        <v>100</v>
      </c>
    </row>
    <row r="22" spans="1:9">
      <c r="A22" s="49" t="s">
        <v>13</v>
      </c>
      <c r="B22" s="13" t="s">
        <v>41</v>
      </c>
      <c r="C22" s="13">
        <v>11</v>
      </c>
      <c r="D22" s="13"/>
      <c r="E22" s="15"/>
      <c r="F22" s="13"/>
      <c r="G22" s="16">
        <f>G23+G32</f>
        <v>4136.8949999999995</v>
      </c>
      <c r="H22" s="16">
        <f>H23+H32</f>
        <v>3958.7060000000001</v>
      </c>
      <c r="I22" s="6">
        <f t="shared" si="0"/>
        <v>95.692687389938598</v>
      </c>
    </row>
    <row r="23" spans="1:9">
      <c r="A23" s="51" t="s">
        <v>180</v>
      </c>
      <c r="B23" s="13" t="s">
        <v>41</v>
      </c>
      <c r="C23" s="13">
        <v>11</v>
      </c>
      <c r="D23" s="15" t="s">
        <v>18</v>
      </c>
      <c r="E23" s="15"/>
      <c r="F23" s="13"/>
      <c r="G23" s="16">
        <f>G24+G28</f>
        <v>555.59300000000007</v>
      </c>
      <c r="H23" s="16">
        <f>H24+H28</f>
        <v>508.37300000000005</v>
      </c>
      <c r="I23" s="6">
        <f t="shared" si="0"/>
        <v>91.500972834430954</v>
      </c>
    </row>
    <row r="24" spans="1:9" ht="31.5">
      <c r="A24" s="50" t="s">
        <v>234</v>
      </c>
      <c r="B24" s="13" t="s">
        <v>41</v>
      </c>
      <c r="C24" s="13">
        <v>11</v>
      </c>
      <c r="D24" s="15" t="s">
        <v>18</v>
      </c>
      <c r="E24" s="14" t="s">
        <v>235</v>
      </c>
      <c r="F24" s="13"/>
      <c r="G24" s="16">
        <f t="shared" ref="G24:H26" si="1">G25</f>
        <v>355.59300000000002</v>
      </c>
      <c r="H24" s="16">
        <f t="shared" si="1"/>
        <v>355.59300000000002</v>
      </c>
      <c r="I24" s="6">
        <f t="shared" si="0"/>
        <v>100</v>
      </c>
    </row>
    <row r="25" spans="1:9" ht="31.5">
      <c r="A25" s="49" t="s">
        <v>73</v>
      </c>
      <c r="B25" s="13" t="s">
        <v>41</v>
      </c>
      <c r="C25" s="13">
        <v>11</v>
      </c>
      <c r="D25" s="15" t="s">
        <v>18</v>
      </c>
      <c r="E25" s="14" t="s">
        <v>112</v>
      </c>
      <c r="F25" s="13"/>
      <c r="G25" s="16">
        <f t="shared" si="1"/>
        <v>355.59300000000002</v>
      </c>
      <c r="H25" s="16">
        <f t="shared" si="1"/>
        <v>355.59300000000002</v>
      </c>
      <c r="I25" s="6">
        <f t="shared" si="0"/>
        <v>100</v>
      </c>
    </row>
    <row r="26" spans="1:9" ht="31.5">
      <c r="A26" s="49" t="s">
        <v>113</v>
      </c>
      <c r="B26" s="13" t="s">
        <v>41</v>
      </c>
      <c r="C26" s="13">
        <v>11</v>
      </c>
      <c r="D26" s="15" t="s">
        <v>18</v>
      </c>
      <c r="E26" s="14" t="s">
        <v>114</v>
      </c>
      <c r="F26" s="13"/>
      <c r="G26" s="16">
        <f t="shared" si="1"/>
        <v>355.59300000000002</v>
      </c>
      <c r="H26" s="16">
        <f t="shared" si="1"/>
        <v>355.59300000000002</v>
      </c>
      <c r="I26" s="6">
        <f t="shared" si="0"/>
        <v>100</v>
      </c>
    </row>
    <row r="27" spans="1:9" ht="63">
      <c r="A27" s="23" t="s">
        <v>74</v>
      </c>
      <c r="B27" s="13" t="s">
        <v>41</v>
      </c>
      <c r="C27" s="13">
        <v>11</v>
      </c>
      <c r="D27" s="15" t="s">
        <v>18</v>
      </c>
      <c r="E27" s="14" t="s">
        <v>114</v>
      </c>
      <c r="F27" s="13">
        <v>100</v>
      </c>
      <c r="G27" s="16">
        <v>355.59300000000002</v>
      </c>
      <c r="H27" s="16">
        <v>355.59300000000002</v>
      </c>
      <c r="I27" s="6">
        <f t="shared" si="0"/>
        <v>100</v>
      </c>
    </row>
    <row r="28" spans="1:9" ht="31.5">
      <c r="A28" s="23" t="s">
        <v>236</v>
      </c>
      <c r="B28" s="13" t="s">
        <v>41</v>
      </c>
      <c r="C28" s="13">
        <v>11</v>
      </c>
      <c r="D28" s="15" t="s">
        <v>18</v>
      </c>
      <c r="E28" s="14" t="s">
        <v>237</v>
      </c>
      <c r="F28" s="13"/>
      <c r="G28" s="16">
        <f t="shared" ref="G28:H28" si="2">G29</f>
        <v>200</v>
      </c>
      <c r="H28" s="16">
        <f t="shared" si="2"/>
        <v>152.78</v>
      </c>
      <c r="I28" s="6">
        <f t="shared" si="0"/>
        <v>76.39</v>
      </c>
    </row>
    <row r="29" spans="1:9" ht="31.5">
      <c r="A29" s="23" t="s">
        <v>238</v>
      </c>
      <c r="B29" s="13" t="s">
        <v>41</v>
      </c>
      <c r="C29" s="13">
        <v>11</v>
      </c>
      <c r="D29" s="15" t="s">
        <v>18</v>
      </c>
      <c r="E29" s="14" t="s">
        <v>239</v>
      </c>
      <c r="F29" s="13"/>
      <c r="G29" s="16">
        <f>G31+G30</f>
        <v>200</v>
      </c>
      <c r="H29" s="16">
        <f>H31+H30</f>
        <v>152.78</v>
      </c>
      <c r="I29" s="6">
        <f t="shared" si="0"/>
        <v>76.39</v>
      </c>
    </row>
    <row r="30" spans="1:9" ht="63">
      <c r="A30" s="23" t="s">
        <v>95</v>
      </c>
      <c r="B30" s="13" t="s">
        <v>41</v>
      </c>
      <c r="C30" s="13">
        <v>11</v>
      </c>
      <c r="D30" s="15" t="s">
        <v>18</v>
      </c>
      <c r="E30" s="14" t="s">
        <v>239</v>
      </c>
      <c r="F30" s="13">
        <v>100</v>
      </c>
      <c r="G30" s="16">
        <v>62.78</v>
      </c>
      <c r="H30" s="16">
        <v>34.380000000000003</v>
      </c>
      <c r="I30" s="6">
        <f t="shared" si="0"/>
        <v>54.762663268556864</v>
      </c>
    </row>
    <row r="31" spans="1:9" ht="31.5">
      <c r="A31" s="23" t="s">
        <v>115</v>
      </c>
      <c r="B31" s="13" t="s">
        <v>41</v>
      </c>
      <c r="C31" s="13">
        <v>11</v>
      </c>
      <c r="D31" s="15" t="s">
        <v>18</v>
      </c>
      <c r="E31" s="14" t="s">
        <v>239</v>
      </c>
      <c r="F31" s="13">
        <v>200</v>
      </c>
      <c r="G31" s="16">
        <v>137.22</v>
      </c>
      <c r="H31" s="16">
        <v>118.4</v>
      </c>
      <c r="I31" s="6">
        <f t="shared" si="0"/>
        <v>86.28479813438274</v>
      </c>
    </row>
    <row r="32" spans="1:9">
      <c r="A32" s="23" t="s">
        <v>30</v>
      </c>
      <c r="B32" s="13" t="s">
        <v>41</v>
      </c>
      <c r="C32" s="13">
        <v>11</v>
      </c>
      <c r="D32" s="15" t="s">
        <v>23</v>
      </c>
      <c r="E32" s="14"/>
      <c r="F32" s="13"/>
      <c r="G32" s="16">
        <f>G33+G38</f>
        <v>3581.3019999999997</v>
      </c>
      <c r="H32" s="16">
        <f>H33+H38</f>
        <v>3450.3330000000001</v>
      </c>
      <c r="I32" s="6">
        <f t="shared" si="0"/>
        <v>96.342978056583902</v>
      </c>
    </row>
    <row r="33" spans="1:9" ht="47.25">
      <c r="A33" s="49" t="s">
        <v>240</v>
      </c>
      <c r="B33" s="13" t="s">
        <v>41</v>
      </c>
      <c r="C33" s="13">
        <v>11</v>
      </c>
      <c r="D33" s="15" t="s">
        <v>23</v>
      </c>
      <c r="E33" s="15" t="s">
        <v>241</v>
      </c>
      <c r="F33" s="13"/>
      <c r="G33" s="16">
        <f t="shared" ref="G33:H34" si="3">G34</f>
        <v>890</v>
      </c>
      <c r="H33" s="16">
        <f t="shared" si="3"/>
        <v>869.19799999999998</v>
      </c>
      <c r="I33" s="6">
        <f t="shared" si="0"/>
        <v>97.662696629213485</v>
      </c>
    </row>
    <row r="34" spans="1:9" ht="31.5">
      <c r="A34" s="49" t="s">
        <v>76</v>
      </c>
      <c r="B34" s="13" t="s">
        <v>41</v>
      </c>
      <c r="C34" s="13">
        <v>11</v>
      </c>
      <c r="D34" s="13" t="s">
        <v>23</v>
      </c>
      <c r="E34" s="14" t="s">
        <v>116</v>
      </c>
      <c r="F34" s="11"/>
      <c r="G34" s="16">
        <f t="shared" si="3"/>
        <v>890</v>
      </c>
      <c r="H34" s="16">
        <f t="shared" si="3"/>
        <v>869.19799999999998</v>
      </c>
      <c r="I34" s="6">
        <f t="shared" si="0"/>
        <v>97.662696629213485</v>
      </c>
    </row>
    <row r="35" spans="1:9">
      <c r="A35" s="49" t="s">
        <v>77</v>
      </c>
      <c r="B35" s="13" t="s">
        <v>41</v>
      </c>
      <c r="C35" s="13">
        <v>11</v>
      </c>
      <c r="D35" s="13" t="s">
        <v>23</v>
      </c>
      <c r="E35" s="14" t="s">
        <v>117</v>
      </c>
      <c r="F35" s="13"/>
      <c r="G35" s="16">
        <f>G36+G37</f>
        <v>890</v>
      </c>
      <c r="H35" s="16">
        <f>H36+H37</f>
        <v>869.19799999999998</v>
      </c>
      <c r="I35" s="6">
        <f t="shared" si="0"/>
        <v>97.662696629213485</v>
      </c>
    </row>
    <row r="36" spans="1:9" ht="63">
      <c r="A36" s="23" t="s">
        <v>74</v>
      </c>
      <c r="B36" s="13" t="s">
        <v>41</v>
      </c>
      <c r="C36" s="13">
        <v>11</v>
      </c>
      <c r="D36" s="13" t="s">
        <v>23</v>
      </c>
      <c r="E36" s="14" t="s">
        <v>117</v>
      </c>
      <c r="F36" s="13">
        <v>100</v>
      </c>
      <c r="G36" s="16">
        <v>890</v>
      </c>
      <c r="H36" s="16">
        <v>869.19799999999998</v>
      </c>
      <c r="I36" s="6">
        <f t="shared" si="0"/>
        <v>97.662696629213485</v>
      </c>
    </row>
    <row r="37" spans="1:9" ht="31.5">
      <c r="A37" s="23" t="s">
        <v>115</v>
      </c>
      <c r="B37" s="13" t="s">
        <v>41</v>
      </c>
      <c r="C37" s="13">
        <v>11</v>
      </c>
      <c r="D37" s="13" t="s">
        <v>23</v>
      </c>
      <c r="E37" s="14" t="s">
        <v>117</v>
      </c>
      <c r="F37" s="13">
        <v>200</v>
      </c>
      <c r="G37" s="16">
        <v>0</v>
      </c>
      <c r="H37" s="16">
        <v>0</v>
      </c>
      <c r="I37" s="6">
        <v>0</v>
      </c>
    </row>
    <row r="38" spans="1:9" ht="31.5">
      <c r="A38" s="50" t="s">
        <v>234</v>
      </c>
      <c r="B38" s="13" t="s">
        <v>41</v>
      </c>
      <c r="C38" s="13">
        <v>11</v>
      </c>
      <c r="D38" s="13" t="s">
        <v>23</v>
      </c>
      <c r="E38" s="14" t="s">
        <v>235</v>
      </c>
      <c r="F38" s="13"/>
      <c r="G38" s="16">
        <f t="shared" ref="G38:H39" si="4">G39</f>
        <v>2691.3019999999997</v>
      </c>
      <c r="H38" s="16">
        <f t="shared" si="4"/>
        <v>2581.1350000000002</v>
      </c>
      <c r="I38" s="6">
        <f t="shared" si="0"/>
        <v>95.90655377954613</v>
      </c>
    </row>
    <row r="39" spans="1:9" ht="31.5">
      <c r="A39" s="50" t="s">
        <v>82</v>
      </c>
      <c r="B39" s="13" t="s">
        <v>41</v>
      </c>
      <c r="C39" s="13">
        <v>11</v>
      </c>
      <c r="D39" s="13" t="s">
        <v>23</v>
      </c>
      <c r="E39" s="14" t="s">
        <v>120</v>
      </c>
      <c r="F39" s="13"/>
      <c r="G39" s="16">
        <f t="shared" si="4"/>
        <v>2691.3019999999997</v>
      </c>
      <c r="H39" s="16">
        <f t="shared" si="4"/>
        <v>2581.1350000000002</v>
      </c>
      <c r="I39" s="6">
        <f t="shared" si="0"/>
        <v>95.90655377954613</v>
      </c>
    </row>
    <row r="40" spans="1:9">
      <c r="A40" s="23" t="s">
        <v>138</v>
      </c>
      <c r="B40" s="13" t="s">
        <v>41</v>
      </c>
      <c r="C40" s="13">
        <v>11</v>
      </c>
      <c r="D40" s="13" t="s">
        <v>23</v>
      </c>
      <c r="E40" s="14" t="s">
        <v>139</v>
      </c>
      <c r="F40" s="13"/>
      <c r="G40" s="16">
        <f>G41+G42+G44+G43</f>
        <v>2691.3019999999997</v>
      </c>
      <c r="H40" s="16">
        <f>H41+H42+H44+H43</f>
        <v>2581.1350000000002</v>
      </c>
      <c r="I40" s="6">
        <f t="shared" si="0"/>
        <v>95.90655377954613</v>
      </c>
    </row>
    <row r="41" spans="1:9" ht="63">
      <c r="A41" s="23" t="s">
        <v>74</v>
      </c>
      <c r="B41" s="13" t="s">
        <v>41</v>
      </c>
      <c r="C41" s="13">
        <v>11</v>
      </c>
      <c r="D41" s="13" t="s">
        <v>23</v>
      </c>
      <c r="E41" s="14" t="s">
        <v>139</v>
      </c>
      <c r="F41" s="13">
        <v>100</v>
      </c>
      <c r="G41" s="16">
        <v>1400.55</v>
      </c>
      <c r="H41" s="16">
        <v>1342.32</v>
      </c>
      <c r="I41" s="6">
        <f t="shared" si="0"/>
        <v>95.842347649137835</v>
      </c>
    </row>
    <row r="42" spans="1:9" ht="31.5">
      <c r="A42" s="23" t="s">
        <v>115</v>
      </c>
      <c r="B42" s="13" t="s">
        <v>41</v>
      </c>
      <c r="C42" s="13">
        <v>11</v>
      </c>
      <c r="D42" s="13" t="s">
        <v>23</v>
      </c>
      <c r="E42" s="14" t="s">
        <v>139</v>
      </c>
      <c r="F42" s="13">
        <v>200</v>
      </c>
      <c r="G42" s="16">
        <v>1216.261</v>
      </c>
      <c r="H42" s="16">
        <v>1164.3240000000001</v>
      </c>
      <c r="I42" s="6">
        <f t="shared" si="0"/>
        <v>95.729781683372252</v>
      </c>
    </row>
    <row r="43" spans="1:9">
      <c r="A43" s="23" t="s">
        <v>66</v>
      </c>
      <c r="B43" s="13" t="s">
        <v>41</v>
      </c>
      <c r="C43" s="13">
        <v>11</v>
      </c>
      <c r="D43" s="13" t="s">
        <v>23</v>
      </c>
      <c r="E43" s="14" t="s">
        <v>139</v>
      </c>
      <c r="F43" s="13">
        <v>300</v>
      </c>
      <c r="G43" s="16">
        <v>2</v>
      </c>
      <c r="H43" s="16">
        <v>2</v>
      </c>
      <c r="I43" s="6">
        <f t="shared" si="0"/>
        <v>100</v>
      </c>
    </row>
    <row r="44" spans="1:9">
      <c r="A44" s="50" t="s">
        <v>75</v>
      </c>
      <c r="B44" s="13" t="s">
        <v>41</v>
      </c>
      <c r="C44" s="13">
        <v>11</v>
      </c>
      <c r="D44" s="13" t="s">
        <v>23</v>
      </c>
      <c r="E44" s="14" t="s">
        <v>139</v>
      </c>
      <c r="F44" s="13">
        <v>850</v>
      </c>
      <c r="G44" s="16">
        <v>72.491</v>
      </c>
      <c r="H44" s="16">
        <v>72.491</v>
      </c>
      <c r="I44" s="6">
        <f t="shared" si="0"/>
        <v>100</v>
      </c>
    </row>
    <row r="45" spans="1:9" ht="31.5">
      <c r="A45" s="49" t="s">
        <v>45</v>
      </c>
      <c r="B45" s="13" t="s">
        <v>32</v>
      </c>
      <c r="C45" s="13"/>
      <c r="D45" s="13"/>
      <c r="E45" s="15"/>
      <c r="F45" s="13"/>
      <c r="G45" s="16">
        <f>G46+G56</f>
        <v>46483.807000000001</v>
      </c>
      <c r="H45" s="16">
        <f>H46+H56</f>
        <v>44715.938999999998</v>
      </c>
      <c r="I45" s="6">
        <f t="shared" si="0"/>
        <v>96.196808923158983</v>
      </c>
    </row>
    <row r="46" spans="1:9">
      <c r="A46" s="49" t="s">
        <v>38</v>
      </c>
      <c r="B46" s="13" t="s">
        <v>32</v>
      </c>
      <c r="C46" s="13" t="s">
        <v>25</v>
      </c>
      <c r="D46" s="13"/>
      <c r="E46" s="15"/>
      <c r="F46" s="13"/>
      <c r="G46" s="16">
        <f t="shared" ref="G46:H48" si="5">G47</f>
        <v>14182.037</v>
      </c>
      <c r="H46" s="16">
        <f t="shared" si="5"/>
        <v>13810.069</v>
      </c>
      <c r="I46" s="6">
        <f t="shared" si="0"/>
        <v>97.377189186574526</v>
      </c>
    </row>
    <row r="47" spans="1:9">
      <c r="A47" s="49" t="str">
        <f>[1]Лист1!A34</f>
        <v>Дополнительное образование детей</v>
      </c>
      <c r="B47" s="13" t="s">
        <v>32</v>
      </c>
      <c r="C47" s="13" t="s">
        <v>25</v>
      </c>
      <c r="D47" s="13" t="s">
        <v>19</v>
      </c>
      <c r="E47" s="15"/>
      <c r="F47" s="13"/>
      <c r="G47" s="16">
        <f t="shared" si="5"/>
        <v>14182.037</v>
      </c>
      <c r="H47" s="16">
        <f t="shared" si="5"/>
        <v>13810.069</v>
      </c>
      <c r="I47" s="6">
        <f t="shared" si="0"/>
        <v>97.377189186574526</v>
      </c>
    </row>
    <row r="48" spans="1:9" ht="31.5">
      <c r="A48" s="50" t="s">
        <v>234</v>
      </c>
      <c r="B48" s="13" t="s">
        <v>32</v>
      </c>
      <c r="C48" s="13" t="s">
        <v>25</v>
      </c>
      <c r="D48" s="13" t="s">
        <v>19</v>
      </c>
      <c r="E48" s="14" t="s">
        <v>235</v>
      </c>
      <c r="F48" s="13"/>
      <c r="G48" s="16">
        <f t="shared" si="5"/>
        <v>14182.037</v>
      </c>
      <c r="H48" s="16">
        <f t="shared" si="5"/>
        <v>13810.069</v>
      </c>
      <c r="I48" s="6">
        <f t="shared" si="0"/>
        <v>97.377189186574526</v>
      </c>
    </row>
    <row r="49" spans="1:9" ht="31.5">
      <c r="A49" s="49" t="s">
        <v>73</v>
      </c>
      <c r="B49" s="13" t="s">
        <v>32</v>
      </c>
      <c r="C49" s="13" t="s">
        <v>25</v>
      </c>
      <c r="D49" s="13" t="s">
        <v>19</v>
      </c>
      <c r="E49" s="14" t="s">
        <v>112</v>
      </c>
      <c r="F49" s="13"/>
      <c r="G49" s="16">
        <f>G50+G54</f>
        <v>14182.037</v>
      </c>
      <c r="H49" s="16">
        <f>H50+H54</f>
        <v>13810.069</v>
      </c>
      <c r="I49" s="6">
        <f t="shared" si="0"/>
        <v>97.377189186574526</v>
      </c>
    </row>
    <row r="50" spans="1:9" ht="31.5">
      <c r="A50" s="49" t="s">
        <v>113</v>
      </c>
      <c r="B50" s="13" t="s">
        <v>32</v>
      </c>
      <c r="C50" s="13" t="s">
        <v>25</v>
      </c>
      <c r="D50" s="13" t="s">
        <v>19</v>
      </c>
      <c r="E50" s="14" t="s">
        <v>114</v>
      </c>
      <c r="F50" s="13"/>
      <c r="G50" s="16">
        <f>G51+G52+G53</f>
        <v>8213.4369999999999</v>
      </c>
      <c r="H50" s="16">
        <f>H51+H52+H53</f>
        <v>7841.4690000000001</v>
      </c>
      <c r="I50" s="6">
        <f t="shared" si="0"/>
        <v>95.471225992236867</v>
      </c>
    </row>
    <row r="51" spans="1:9" ht="63">
      <c r="A51" s="23" t="s">
        <v>74</v>
      </c>
      <c r="B51" s="13" t="s">
        <v>32</v>
      </c>
      <c r="C51" s="13" t="s">
        <v>25</v>
      </c>
      <c r="D51" s="13" t="s">
        <v>19</v>
      </c>
      <c r="E51" s="14" t="s">
        <v>114</v>
      </c>
      <c r="F51" s="13">
        <v>100</v>
      </c>
      <c r="G51" s="16">
        <v>3291.194</v>
      </c>
      <c r="H51" s="16">
        <v>3231.4059999999999</v>
      </c>
      <c r="I51" s="6">
        <f t="shared" si="0"/>
        <v>98.18339484089968</v>
      </c>
    </row>
    <row r="52" spans="1:9" ht="31.5">
      <c r="A52" s="23" t="s">
        <v>115</v>
      </c>
      <c r="B52" s="13" t="s">
        <v>32</v>
      </c>
      <c r="C52" s="13" t="s">
        <v>25</v>
      </c>
      <c r="D52" s="13" t="s">
        <v>19</v>
      </c>
      <c r="E52" s="14" t="s">
        <v>114</v>
      </c>
      <c r="F52" s="13">
        <v>200</v>
      </c>
      <c r="G52" s="16">
        <v>4897.6360000000004</v>
      </c>
      <c r="H52" s="16">
        <v>4585.4560000000001</v>
      </c>
      <c r="I52" s="6">
        <f t="shared" si="0"/>
        <v>93.625904415926371</v>
      </c>
    </row>
    <row r="53" spans="1:9">
      <c r="A53" s="50" t="s">
        <v>75</v>
      </c>
      <c r="B53" s="13" t="s">
        <v>32</v>
      </c>
      <c r="C53" s="13" t="s">
        <v>25</v>
      </c>
      <c r="D53" s="13" t="s">
        <v>19</v>
      </c>
      <c r="E53" s="14" t="s">
        <v>114</v>
      </c>
      <c r="F53" s="13">
        <v>850</v>
      </c>
      <c r="G53" s="16">
        <v>24.606999999999999</v>
      </c>
      <c r="H53" s="16">
        <v>24.606999999999999</v>
      </c>
      <c r="I53" s="6">
        <f t="shared" si="0"/>
        <v>100</v>
      </c>
    </row>
    <row r="54" spans="1:9" ht="47.25">
      <c r="A54" s="50" t="s">
        <v>170</v>
      </c>
      <c r="B54" s="13" t="s">
        <v>32</v>
      </c>
      <c r="C54" s="13" t="s">
        <v>25</v>
      </c>
      <c r="D54" s="13" t="s">
        <v>19</v>
      </c>
      <c r="E54" s="14" t="s">
        <v>171</v>
      </c>
      <c r="F54" s="13"/>
      <c r="G54" s="16">
        <f>G55</f>
        <v>5968.6</v>
      </c>
      <c r="H54" s="16">
        <f>H55</f>
        <v>5968.6</v>
      </c>
      <c r="I54" s="6">
        <f t="shared" si="0"/>
        <v>100</v>
      </c>
    </row>
    <row r="55" spans="1:9" ht="63">
      <c r="A55" s="23" t="s">
        <v>74</v>
      </c>
      <c r="B55" s="13" t="s">
        <v>32</v>
      </c>
      <c r="C55" s="13" t="s">
        <v>25</v>
      </c>
      <c r="D55" s="13" t="s">
        <v>19</v>
      </c>
      <c r="E55" s="14" t="s">
        <v>171</v>
      </c>
      <c r="F55" s="13">
        <v>100</v>
      </c>
      <c r="G55" s="16">
        <v>5968.6</v>
      </c>
      <c r="H55" s="16">
        <v>5968.6</v>
      </c>
      <c r="I55" s="6">
        <f t="shared" si="0"/>
        <v>100</v>
      </c>
    </row>
    <row r="56" spans="1:9">
      <c r="A56" s="49" t="s">
        <v>78</v>
      </c>
      <c r="B56" s="13" t="s">
        <v>32</v>
      </c>
      <c r="C56" s="13" t="s">
        <v>24</v>
      </c>
      <c r="D56" s="13"/>
      <c r="E56" s="15"/>
      <c r="F56" s="13"/>
      <c r="G56" s="16">
        <f>G57+G76</f>
        <v>32301.769999999997</v>
      </c>
      <c r="H56" s="16">
        <f>H57+H76</f>
        <v>30905.87</v>
      </c>
      <c r="I56" s="6">
        <f t="shared" si="0"/>
        <v>95.678564982661953</v>
      </c>
    </row>
    <row r="57" spans="1:9">
      <c r="A57" s="49" t="s">
        <v>51</v>
      </c>
      <c r="B57" s="13" t="s">
        <v>32</v>
      </c>
      <c r="C57" s="13" t="s">
        <v>24</v>
      </c>
      <c r="D57" s="13" t="s">
        <v>17</v>
      </c>
      <c r="E57" s="15"/>
      <c r="F57" s="13"/>
      <c r="G57" s="16">
        <f>G58+G68</f>
        <v>24107.795999999998</v>
      </c>
      <c r="H57" s="16">
        <f>H58+H68</f>
        <v>22790.713</v>
      </c>
      <c r="I57" s="6">
        <f t="shared" si="0"/>
        <v>94.53669261180076</v>
      </c>
    </row>
    <row r="58" spans="1:9" ht="31.5">
      <c r="A58" s="50" t="s">
        <v>234</v>
      </c>
      <c r="B58" s="13" t="s">
        <v>32</v>
      </c>
      <c r="C58" s="13" t="s">
        <v>24</v>
      </c>
      <c r="D58" s="13" t="s">
        <v>17</v>
      </c>
      <c r="E58" s="14" t="s">
        <v>235</v>
      </c>
      <c r="F58" s="13"/>
      <c r="G58" s="16">
        <f>G59</f>
        <v>23806.784</v>
      </c>
      <c r="H58" s="16">
        <f>H59</f>
        <v>22489.701000000001</v>
      </c>
      <c r="I58" s="6">
        <f t="shared" si="0"/>
        <v>94.467614777367672</v>
      </c>
    </row>
    <row r="59" spans="1:9" ht="31.5">
      <c r="A59" s="49" t="s">
        <v>79</v>
      </c>
      <c r="B59" s="13" t="s">
        <v>32</v>
      </c>
      <c r="C59" s="13" t="s">
        <v>24</v>
      </c>
      <c r="D59" s="13" t="s">
        <v>17</v>
      </c>
      <c r="E59" s="14" t="s">
        <v>118</v>
      </c>
      <c r="F59" s="11"/>
      <c r="G59" s="16">
        <f>G60+G64+G66</f>
        <v>23806.784</v>
      </c>
      <c r="H59" s="16">
        <f>H60+H64+H66</f>
        <v>22489.701000000001</v>
      </c>
      <c r="I59" s="6">
        <f t="shared" si="0"/>
        <v>94.467614777367672</v>
      </c>
    </row>
    <row r="60" spans="1:9">
      <c r="A60" s="49" t="s">
        <v>80</v>
      </c>
      <c r="B60" s="13" t="s">
        <v>32</v>
      </c>
      <c r="C60" s="13" t="s">
        <v>24</v>
      </c>
      <c r="D60" s="13" t="s">
        <v>17</v>
      </c>
      <c r="E60" s="14" t="s">
        <v>119</v>
      </c>
      <c r="F60" s="11"/>
      <c r="G60" s="16">
        <f>G61+G62+G63</f>
        <v>11248.284</v>
      </c>
      <c r="H60" s="16">
        <f>H61+H62+H63</f>
        <v>9931.2010000000009</v>
      </c>
      <c r="I60" s="6">
        <f t="shared" si="0"/>
        <v>88.290809513700054</v>
      </c>
    </row>
    <row r="61" spans="1:9" ht="63">
      <c r="A61" s="23" t="s">
        <v>74</v>
      </c>
      <c r="B61" s="13" t="s">
        <v>32</v>
      </c>
      <c r="C61" s="13" t="s">
        <v>24</v>
      </c>
      <c r="D61" s="13" t="s">
        <v>17</v>
      </c>
      <c r="E61" s="14" t="s">
        <v>119</v>
      </c>
      <c r="F61" s="11">
        <v>100</v>
      </c>
      <c r="G61" s="31">
        <v>7291.0240000000003</v>
      </c>
      <c r="H61" s="31">
        <v>6666.232</v>
      </c>
      <c r="I61" s="6">
        <f t="shared" si="0"/>
        <v>91.430668723625104</v>
      </c>
    </row>
    <row r="62" spans="1:9" ht="31.5">
      <c r="A62" s="23" t="s">
        <v>115</v>
      </c>
      <c r="B62" s="13" t="s">
        <v>32</v>
      </c>
      <c r="C62" s="13" t="s">
        <v>24</v>
      </c>
      <c r="D62" s="13" t="s">
        <v>17</v>
      </c>
      <c r="E62" s="14" t="s">
        <v>119</v>
      </c>
      <c r="F62" s="11">
        <v>200</v>
      </c>
      <c r="G62" s="31">
        <v>3911.9549999999999</v>
      </c>
      <c r="H62" s="31">
        <v>3219.6640000000002</v>
      </c>
      <c r="I62" s="6">
        <f t="shared" si="0"/>
        <v>82.303196227972975</v>
      </c>
    </row>
    <row r="63" spans="1:9">
      <c r="A63" s="50" t="s">
        <v>75</v>
      </c>
      <c r="B63" s="13" t="s">
        <v>32</v>
      </c>
      <c r="C63" s="13" t="s">
        <v>24</v>
      </c>
      <c r="D63" s="13" t="s">
        <v>17</v>
      </c>
      <c r="E63" s="14" t="s">
        <v>119</v>
      </c>
      <c r="F63" s="11">
        <v>850</v>
      </c>
      <c r="G63" s="31">
        <v>45.305</v>
      </c>
      <c r="H63" s="31">
        <v>45.305</v>
      </c>
      <c r="I63" s="6">
        <f t="shared" si="0"/>
        <v>100</v>
      </c>
    </row>
    <row r="64" spans="1:9" ht="47.25">
      <c r="A64" s="50" t="s">
        <v>170</v>
      </c>
      <c r="B64" s="13" t="s">
        <v>32</v>
      </c>
      <c r="C64" s="13" t="s">
        <v>24</v>
      </c>
      <c r="D64" s="13" t="s">
        <v>17</v>
      </c>
      <c r="E64" s="14" t="s">
        <v>172</v>
      </c>
      <c r="F64" s="13"/>
      <c r="G64" s="16">
        <f>G65</f>
        <v>12298.7</v>
      </c>
      <c r="H64" s="16">
        <f>H65</f>
        <v>12298.7</v>
      </c>
      <c r="I64" s="6">
        <f t="shared" si="0"/>
        <v>100</v>
      </c>
    </row>
    <row r="65" spans="1:9" ht="63">
      <c r="A65" s="23" t="s">
        <v>74</v>
      </c>
      <c r="B65" s="13" t="s">
        <v>32</v>
      </c>
      <c r="C65" s="13" t="s">
        <v>24</v>
      </c>
      <c r="D65" s="13" t="s">
        <v>17</v>
      </c>
      <c r="E65" s="14" t="s">
        <v>172</v>
      </c>
      <c r="F65" s="13">
        <v>100</v>
      </c>
      <c r="G65" s="16">
        <v>12298.7</v>
      </c>
      <c r="H65" s="16">
        <v>12298.7</v>
      </c>
      <c r="I65" s="6">
        <f t="shared" si="0"/>
        <v>100</v>
      </c>
    </row>
    <row r="66" spans="1:9" ht="47.25">
      <c r="A66" s="50" t="s">
        <v>173</v>
      </c>
      <c r="B66" s="13" t="s">
        <v>32</v>
      </c>
      <c r="C66" s="13" t="s">
        <v>24</v>
      </c>
      <c r="D66" s="13" t="s">
        <v>17</v>
      </c>
      <c r="E66" s="14" t="s">
        <v>172</v>
      </c>
      <c r="F66" s="13"/>
      <c r="G66" s="16">
        <f>G67</f>
        <v>259.8</v>
      </c>
      <c r="H66" s="16">
        <f>H67</f>
        <v>259.8</v>
      </c>
      <c r="I66" s="6">
        <f t="shared" si="0"/>
        <v>100</v>
      </c>
    </row>
    <row r="67" spans="1:9" ht="63">
      <c r="A67" s="23" t="s">
        <v>74</v>
      </c>
      <c r="B67" s="13" t="s">
        <v>32</v>
      </c>
      <c r="C67" s="13" t="s">
        <v>24</v>
      </c>
      <c r="D67" s="13" t="s">
        <v>17</v>
      </c>
      <c r="E67" s="14" t="s">
        <v>172</v>
      </c>
      <c r="F67" s="13">
        <v>100</v>
      </c>
      <c r="G67" s="16">
        <v>259.8</v>
      </c>
      <c r="H67" s="16">
        <v>259.8</v>
      </c>
      <c r="I67" s="6">
        <f t="shared" si="0"/>
        <v>100</v>
      </c>
    </row>
    <row r="68" spans="1:9" ht="31.5">
      <c r="A68" s="50" t="s">
        <v>242</v>
      </c>
      <c r="B68" s="13" t="s">
        <v>32</v>
      </c>
      <c r="C68" s="13" t="s">
        <v>24</v>
      </c>
      <c r="D68" s="13" t="s">
        <v>17</v>
      </c>
      <c r="E68" s="14" t="s">
        <v>243</v>
      </c>
      <c r="F68" s="13"/>
      <c r="G68" s="16">
        <f>G69+G73</f>
        <v>301.012</v>
      </c>
      <c r="H68" s="16">
        <f>H69+H73</f>
        <v>301.012</v>
      </c>
      <c r="I68" s="6">
        <f t="shared" si="0"/>
        <v>100</v>
      </c>
    </row>
    <row r="69" spans="1:9" ht="31.5">
      <c r="A69" s="50" t="s">
        <v>238</v>
      </c>
      <c r="B69" s="13" t="s">
        <v>32</v>
      </c>
      <c r="C69" s="13" t="s">
        <v>24</v>
      </c>
      <c r="D69" s="13" t="s">
        <v>17</v>
      </c>
      <c r="E69" s="14" t="s">
        <v>197</v>
      </c>
      <c r="F69" s="13"/>
      <c r="G69" s="16">
        <f>G71+G70+G72</f>
        <v>200</v>
      </c>
      <c r="H69" s="16">
        <f>H71+H70+H72</f>
        <v>200</v>
      </c>
      <c r="I69" s="6">
        <f t="shared" si="0"/>
        <v>100</v>
      </c>
    </row>
    <row r="70" spans="1:9" ht="63">
      <c r="A70" s="23" t="s">
        <v>74</v>
      </c>
      <c r="B70" s="13" t="s">
        <v>32</v>
      </c>
      <c r="C70" s="13" t="s">
        <v>24</v>
      </c>
      <c r="D70" s="13" t="s">
        <v>17</v>
      </c>
      <c r="E70" s="14" t="s">
        <v>197</v>
      </c>
      <c r="F70" s="13">
        <v>100</v>
      </c>
      <c r="G70" s="16">
        <v>20.100000000000001</v>
      </c>
      <c r="H70" s="16">
        <v>20.100000000000001</v>
      </c>
      <c r="I70" s="6">
        <f t="shared" si="0"/>
        <v>100</v>
      </c>
    </row>
    <row r="71" spans="1:9" ht="31.5">
      <c r="A71" s="23" t="s">
        <v>115</v>
      </c>
      <c r="B71" s="13" t="s">
        <v>32</v>
      </c>
      <c r="C71" s="13" t="s">
        <v>24</v>
      </c>
      <c r="D71" s="13" t="s">
        <v>17</v>
      </c>
      <c r="E71" s="14" t="s">
        <v>197</v>
      </c>
      <c r="F71" s="13">
        <v>200</v>
      </c>
      <c r="G71" s="16">
        <v>175.88</v>
      </c>
      <c r="H71" s="16">
        <v>175.88</v>
      </c>
      <c r="I71" s="6">
        <f t="shared" si="0"/>
        <v>100</v>
      </c>
    </row>
    <row r="72" spans="1:9">
      <c r="A72" s="23" t="s">
        <v>66</v>
      </c>
      <c r="B72" s="13" t="s">
        <v>32</v>
      </c>
      <c r="C72" s="13" t="s">
        <v>24</v>
      </c>
      <c r="D72" s="13" t="s">
        <v>17</v>
      </c>
      <c r="E72" s="14" t="s">
        <v>197</v>
      </c>
      <c r="F72" s="13">
        <v>300</v>
      </c>
      <c r="G72" s="16">
        <v>4.0199999999999996</v>
      </c>
      <c r="H72" s="16">
        <v>4.0199999999999996</v>
      </c>
      <c r="I72" s="6">
        <f t="shared" si="0"/>
        <v>100</v>
      </c>
    </row>
    <row r="73" spans="1:9" ht="47.25">
      <c r="A73" s="23" t="s">
        <v>244</v>
      </c>
      <c r="B73" s="13" t="s">
        <v>32</v>
      </c>
      <c r="C73" s="13" t="s">
        <v>24</v>
      </c>
      <c r="D73" s="13" t="s">
        <v>17</v>
      </c>
      <c r="E73" s="14" t="s">
        <v>245</v>
      </c>
      <c r="F73" s="13"/>
      <c r="G73" s="16">
        <f>G74</f>
        <v>101.012</v>
      </c>
      <c r="H73" s="16">
        <f>H74</f>
        <v>101.012</v>
      </c>
      <c r="I73" s="6">
        <f t="shared" si="0"/>
        <v>100</v>
      </c>
    </row>
    <row r="74" spans="1:9" ht="47.25">
      <c r="A74" s="23" t="s">
        <v>246</v>
      </c>
      <c r="B74" s="13" t="s">
        <v>32</v>
      </c>
      <c r="C74" s="13" t="s">
        <v>24</v>
      </c>
      <c r="D74" s="13" t="s">
        <v>17</v>
      </c>
      <c r="E74" s="14" t="s">
        <v>247</v>
      </c>
      <c r="F74" s="13"/>
      <c r="G74" s="16">
        <f>G75</f>
        <v>101.012</v>
      </c>
      <c r="H74" s="16">
        <f>H75</f>
        <v>101.012</v>
      </c>
      <c r="I74" s="6">
        <f t="shared" si="0"/>
        <v>100</v>
      </c>
    </row>
    <row r="75" spans="1:9">
      <c r="A75" s="23" t="s">
        <v>66</v>
      </c>
      <c r="B75" s="13" t="s">
        <v>32</v>
      </c>
      <c r="C75" s="13" t="s">
        <v>24</v>
      </c>
      <c r="D75" s="13" t="s">
        <v>17</v>
      </c>
      <c r="E75" s="14" t="s">
        <v>247</v>
      </c>
      <c r="F75" s="13">
        <v>300</v>
      </c>
      <c r="G75" s="16">
        <v>101.012</v>
      </c>
      <c r="H75" s="16">
        <v>101.012</v>
      </c>
      <c r="I75" s="6">
        <f t="shared" si="0"/>
        <v>100</v>
      </c>
    </row>
    <row r="76" spans="1:9">
      <c r="A76" s="49" t="s">
        <v>81</v>
      </c>
      <c r="B76" s="13" t="s">
        <v>32</v>
      </c>
      <c r="C76" s="13" t="s">
        <v>24</v>
      </c>
      <c r="D76" s="13" t="s">
        <v>20</v>
      </c>
      <c r="E76" s="14"/>
      <c r="F76" s="13"/>
      <c r="G76" s="16">
        <f>G77+G82</f>
        <v>8193.9740000000002</v>
      </c>
      <c r="H76" s="16">
        <f>H77+H82</f>
        <v>8115.1570000000002</v>
      </c>
      <c r="I76" s="6">
        <f t="shared" si="0"/>
        <v>99.038110201472449</v>
      </c>
    </row>
    <row r="77" spans="1:9" ht="47.25">
      <c r="A77" s="49" t="s">
        <v>240</v>
      </c>
      <c r="B77" s="13" t="s">
        <v>32</v>
      </c>
      <c r="C77" s="13" t="s">
        <v>24</v>
      </c>
      <c r="D77" s="13" t="s">
        <v>20</v>
      </c>
      <c r="E77" s="15" t="s">
        <v>241</v>
      </c>
      <c r="F77" s="13"/>
      <c r="G77" s="16">
        <f t="shared" ref="G77:H78" si="6">G78</f>
        <v>865</v>
      </c>
      <c r="H77" s="16">
        <f t="shared" si="6"/>
        <v>862.65300000000002</v>
      </c>
      <c r="I77" s="6">
        <f t="shared" si="0"/>
        <v>99.728670520231205</v>
      </c>
    </row>
    <row r="78" spans="1:9" ht="31.5">
      <c r="A78" s="49" t="s">
        <v>76</v>
      </c>
      <c r="B78" s="13" t="s">
        <v>32</v>
      </c>
      <c r="C78" s="13" t="s">
        <v>24</v>
      </c>
      <c r="D78" s="13" t="s">
        <v>20</v>
      </c>
      <c r="E78" s="14" t="s">
        <v>116</v>
      </c>
      <c r="F78" s="11"/>
      <c r="G78" s="16">
        <f t="shared" si="6"/>
        <v>865</v>
      </c>
      <c r="H78" s="16">
        <f t="shared" si="6"/>
        <v>862.65300000000002</v>
      </c>
      <c r="I78" s="6">
        <f t="shared" ref="I78:I139" si="7">H78/G78*100</f>
        <v>99.728670520231205</v>
      </c>
    </row>
    <row r="79" spans="1:9">
      <c r="A79" s="49" t="s">
        <v>77</v>
      </c>
      <c r="B79" s="13" t="s">
        <v>32</v>
      </c>
      <c r="C79" s="13" t="s">
        <v>24</v>
      </c>
      <c r="D79" s="13" t="s">
        <v>20</v>
      </c>
      <c r="E79" s="14" t="s">
        <v>117</v>
      </c>
      <c r="F79" s="11"/>
      <c r="G79" s="16">
        <f>G80+G81</f>
        <v>865</v>
      </c>
      <c r="H79" s="16">
        <f>H80+H81</f>
        <v>862.65300000000002</v>
      </c>
      <c r="I79" s="6">
        <f t="shared" si="7"/>
        <v>99.728670520231205</v>
      </c>
    </row>
    <row r="80" spans="1:9" ht="63">
      <c r="A80" s="23" t="s">
        <v>74</v>
      </c>
      <c r="B80" s="13" t="s">
        <v>32</v>
      </c>
      <c r="C80" s="13" t="s">
        <v>24</v>
      </c>
      <c r="D80" s="13" t="s">
        <v>20</v>
      </c>
      <c r="E80" s="14" t="s">
        <v>117</v>
      </c>
      <c r="F80" s="11">
        <v>100</v>
      </c>
      <c r="G80" s="16">
        <v>865</v>
      </c>
      <c r="H80" s="16">
        <v>862.65300000000002</v>
      </c>
      <c r="I80" s="6">
        <f t="shared" si="7"/>
        <v>99.728670520231205</v>
      </c>
    </row>
    <row r="81" spans="1:9" ht="31.5">
      <c r="A81" s="23" t="s">
        <v>115</v>
      </c>
      <c r="B81" s="13" t="s">
        <v>32</v>
      </c>
      <c r="C81" s="13" t="s">
        <v>24</v>
      </c>
      <c r="D81" s="13" t="s">
        <v>20</v>
      </c>
      <c r="E81" s="14" t="s">
        <v>117</v>
      </c>
      <c r="F81" s="13">
        <v>200</v>
      </c>
      <c r="G81" s="16">
        <v>0</v>
      </c>
      <c r="H81" s="16">
        <v>0</v>
      </c>
      <c r="I81" s="6">
        <v>0</v>
      </c>
    </row>
    <row r="82" spans="1:9" ht="31.5">
      <c r="A82" s="50" t="s">
        <v>234</v>
      </c>
      <c r="B82" s="13" t="s">
        <v>32</v>
      </c>
      <c r="C82" s="13" t="s">
        <v>24</v>
      </c>
      <c r="D82" s="13" t="s">
        <v>20</v>
      </c>
      <c r="E82" s="14" t="s">
        <v>235</v>
      </c>
      <c r="F82" s="13"/>
      <c r="G82" s="16">
        <f>G83</f>
        <v>7328.9740000000002</v>
      </c>
      <c r="H82" s="16">
        <f>H83</f>
        <v>7252.5039999999999</v>
      </c>
      <c r="I82" s="6">
        <f t="shared" si="7"/>
        <v>98.95660702302942</v>
      </c>
    </row>
    <row r="83" spans="1:9" ht="31.5">
      <c r="A83" s="50" t="s">
        <v>82</v>
      </c>
      <c r="B83" s="13" t="s">
        <v>32</v>
      </c>
      <c r="C83" s="13" t="s">
        <v>24</v>
      </c>
      <c r="D83" s="13" t="s">
        <v>20</v>
      </c>
      <c r="E83" s="14" t="s">
        <v>120</v>
      </c>
      <c r="F83" s="13"/>
      <c r="G83" s="16">
        <f>G88+G84</f>
        <v>7328.9740000000002</v>
      </c>
      <c r="H83" s="16">
        <f>H88+H84</f>
        <v>7252.5039999999999</v>
      </c>
      <c r="I83" s="6">
        <f t="shared" si="7"/>
        <v>98.95660702302942</v>
      </c>
    </row>
    <row r="84" spans="1:9">
      <c r="A84" s="52" t="s">
        <v>138</v>
      </c>
      <c r="B84" s="13" t="s">
        <v>32</v>
      </c>
      <c r="C84" s="13" t="s">
        <v>24</v>
      </c>
      <c r="D84" s="13" t="s">
        <v>20</v>
      </c>
      <c r="E84" s="14" t="s">
        <v>139</v>
      </c>
      <c r="F84" s="13"/>
      <c r="G84" s="16">
        <f>G85+G86+G87</f>
        <v>5001.2809999999999</v>
      </c>
      <c r="H84" s="16">
        <f>H85+H86+H87</f>
        <v>4940.3519999999999</v>
      </c>
      <c r="I84" s="6">
        <f t="shared" si="7"/>
        <v>98.781732120230785</v>
      </c>
    </row>
    <row r="85" spans="1:9" ht="63">
      <c r="A85" s="23" t="s">
        <v>74</v>
      </c>
      <c r="B85" s="13" t="s">
        <v>32</v>
      </c>
      <c r="C85" s="13" t="s">
        <v>24</v>
      </c>
      <c r="D85" s="13" t="s">
        <v>20</v>
      </c>
      <c r="E85" s="14" t="s">
        <v>139</v>
      </c>
      <c r="F85" s="13">
        <v>100</v>
      </c>
      <c r="G85" s="16">
        <v>4946</v>
      </c>
      <c r="H85" s="16">
        <v>4894.1639999999998</v>
      </c>
      <c r="I85" s="6">
        <f t="shared" si="7"/>
        <v>98.951961180752107</v>
      </c>
    </row>
    <row r="86" spans="1:9" ht="31.5">
      <c r="A86" s="23" t="s">
        <v>115</v>
      </c>
      <c r="B86" s="13" t="s">
        <v>32</v>
      </c>
      <c r="C86" s="13" t="s">
        <v>24</v>
      </c>
      <c r="D86" s="13" t="s">
        <v>20</v>
      </c>
      <c r="E86" s="14" t="s">
        <v>139</v>
      </c>
      <c r="F86" s="13">
        <v>200</v>
      </c>
      <c r="G86" s="16">
        <v>52.622</v>
      </c>
      <c r="H86" s="16">
        <v>43.529000000000003</v>
      </c>
      <c r="I86" s="6">
        <f t="shared" si="7"/>
        <v>82.720155068222425</v>
      </c>
    </row>
    <row r="87" spans="1:9">
      <c r="A87" s="23" t="s">
        <v>75</v>
      </c>
      <c r="B87" s="13" t="s">
        <v>32</v>
      </c>
      <c r="C87" s="13" t="s">
        <v>24</v>
      </c>
      <c r="D87" s="13" t="s">
        <v>20</v>
      </c>
      <c r="E87" s="14" t="s">
        <v>139</v>
      </c>
      <c r="F87" s="13">
        <v>850</v>
      </c>
      <c r="G87" s="16">
        <v>2.6589999999999998</v>
      </c>
      <c r="H87" s="16">
        <v>2.6589999999999998</v>
      </c>
      <c r="I87" s="6">
        <f t="shared" si="7"/>
        <v>100</v>
      </c>
    </row>
    <row r="88" spans="1:9" ht="63">
      <c r="A88" s="51" t="s">
        <v>83</v>
      </c>
      <c r="B88" s="13" t="s">
        <v>32</v>
      </c>
      <c r="C88" s="13" t="s">
        <v>24</v>
      </c>
      <c r="D88" s="13" t="s">
        <v>20</v>
      </c>
      <c r="E88" s="14" t="s">
        <v>121</v>
      </c>
      <c r="F88" s="13"/>
      <c r="G88" s="16">
        <f>G89+G90+G91</f>
        <v>2327.6930000000002</v>
      </c>
      <c r="H88" s="16">
        <f>H89+H90+H91</f>
        <v>2312.152</v>
      </c>
      <c r="I88" s="6">
        <f t="shared" si="7"/>
        <v>99.332343225674506</v>
      </c>
    </row>
    <row r="89" spans="1:9" ht="63">
      <c r="A89" s="23" t="s">
        <v>74</v>
      </c>
      <c r="B89" s="13" t="s">
        <v>32</v>
      </c>
      <c r="C89" s="13" t="s">
        <v>24</v>
      </c>
      <c r="D89" s="13" t="s">
        <v>20</v>
      </c>
      <c r="E89" s="14" t="s">
        <v>121</v>
      </c>
      <c r="F89" s="13">
        <v>100</v>
      </c>
      <c r="G89" s="16">
        <v>2037.5</v>
      </c>
      <c r="H89" s="16">
        <v>2030</v>
      </c>
      <c r="I89" s="6">
        <f t="shared" si="7"/>
        <v>99.631901840490798</v>
      </c>
    </row>
    <row r="90" spans="1:9" ht="31.5">
      <c r="A90" s="23" t="s">
        <v>115</v>
      </c>
      <c r="B90" s="13" t="s">
        <v>32</v>
      </c>
      <c r="C90" s="13" t="s">
        <v>24</v>
      </c>
      <c r="D90" s="13" t="s">
        <v>20</v>
      </c>
      <c r="E90" s="14" t="s">
        <v>121</v>
      </c>
      <c r="F90" s="13">
        <v>200</v>
      </c>
      <c r="G90" s="16">
        <v>290.19299999999998</v>
      </c>
      <c r="H90" s="16">
        <v>282.15199999999999</v>
      </c>
      <c r="I90" s="6">
        <f t="shared" si="7"/>
        <v>97.229085470703978</v>
      </c>
    </row>
    <row r="91" spans="1:9">
      <c r="A91" s="50" t="s">
        <v>75</v>
      </c>
      <c r="B91" s="13" t="s">
        <v>32</v>
      </c>
      <c r="C91" s="13" t="s">
        <v>24</v>
      </c>
      <c r="D91" s="13" t="s">
        <v>20</v>
      </c>
      <c r="E91" s="14" t="s">
        <v>121</v>
      </c>
      <c r="F91" s="13">
        <v>850</v>
      </c>
      <c r="G91" s="16">
        <v>0</v>
      </c>
      <c r="H91" s="16">
        <v>0</v>
      </c>
      <c r="I91" s="6">
        <v>0</v>
      </c>
    </row>
    <row r="92" spans="1:9" ht="31.5">
      <c r="A92" s="49" t="s">
        <v>55</v>
      </c>
      <c r="B92" s="13" t="s">
        <v>33</v>
      </c>
      <c r="C92" s="13"/>
      <c r="D92" s="13"/>
      <c r="E92" s="15"/>
      <c r="F92" s="13"/>
      <c r="G92" s="16">
        <f>G93+G186</f>
        <v>393478.53500000009</v>
      </c>
      <c r="H92" s="16">
        <f>H93+H186</f>
        <v>383145.70199999999</v>
      </c>
      <c r="I92" s="6">
        <f t="shared" si="7"/>
        <v>97.373977973156755</v>
      </c>
    </row>
    <row r="93" spans="1:9">
      <c r="A93" s="49" t="s">
        <v>38</v>
      </c>
      <c r="B93" s="13" t="s">
        <v>33</v>
      </c>
      <c r="C93" s="13" t="s">
        <v>25</v>
      </c>
      <c r="D93" s="13"/>
      <c r="E93" s="14"/>
      <c r="F93" s="13"/>
      <c r="G93" s="16">
        <f>G94+G111+G146</f>
        <v>374868.13900000008</v>
      </c>
      <c r="H93" s="16">
        <f>H94+H111+H146</f>
        <v>368404.64899999998</v>
      </c>
      <c r="I93" s="6">
        <f t="shared" si="7"/>
        <v>98.275796386099358</v>
      </c>
    </row>
    <row r="94" spans="1:9">
      <c r="A94" s="49" t="s">
        <v>9</v>
      </c>
      <c r="B94" s="13" t="s">
        <v>33</v>
      </c>
      <c r="C94" s="13" t="s">
        <v>25</v>
      </c>
      <c r="D94" s="13" t="s">
        <v>17</v>
      </c>
      <c r="E94" s="14"/>
      <c r="F94" s="13"/>
      <c r="G94" s="16">
        <f>G95+G105</f>
        <v>62972.448000000004</v>
      </c>
      <c r="H94" s="16">
        <f>H95+H105</f>
        <v>62695.728000000003</v>
      </c>
      <c r="I94" s="6">
        <f t="shared" si="7"/>
        <v>99.560569727255952</v>
      </c>
    </row>
    <row r="95" spans="1:9" ht="31.5">
      <c r="A95" s="50" t="s">
        <v>234</v>
      </c>
      <c r="B95" s="13" t="s">
        <v>33</v>
      </c>
      <c r="C95" s="13" t="s">
        <v>25</v>
      </c>
      <c r="D95" s="13" t="s">
        <v>17</v>
      </c>
      <c r="E95" s="14" t="s">
        <v>235</v>
      </c>
      <c r="F95" s="13"/>
      <c r="G95" s="16">
        <f>G96</f>
        <v>20713.448</v>
      </c>
      <c r="H95" s="16">
        <f>H96</f>
        <v>20436.727999999999</v>
      </c>
      <c r="I95" s="6">
        <f t="shared" si="7"/>
        <v>98.664056317422379</v>
      </c>
    </row>
    <row r="96" spans="1:9" ht="31.5">
      <c r="A96" s="49" t="s">
        <v>73</v>
      </c>
      <c r="B96" s="13" t="s">
        <v>33</v>
      </c>
      <c r="C96" s="13" t="s">
        <v>25</v>
      </c>
      <c r="D96" s="13" t="s">
        <v>17</v>
      </c>
      <c r="E96" s="14" t="s">
        <v>112</v>
      </c>
      <c r="F96" s="13"/>
      <c r="G96" s="16">
        <f>G97+G101+G103</f>
        <v>20713.448</v>
      </c>
      <c r="H96" s="16">
        <f>H97+H101+H103</f>
        <v>20436.727999999999</v>
      </c>
      <c r="I96" s="6">
        <f t="shared" si="7"/>
        <v>98.664056317422379</v>
      </c>
    </row>
    <row r="97" spans="1:9" ht="31.5">
      <c r="A97" s="49" t="s">
        <v>151</v>
      </c>
      <c r="B97" s="13" t="s">
        <v>33</v>
      </c>
      <c r="C97" s="13" t="s">
        <v>25</v>
      </c>
      <c r="D97" s="13" t="s">
        <v>17</v>
      </c>
      <c r="E97" s="14" t="s">
        <v>123</v>
      </c>
      <c r="F97" s="13"/>
      <c r="G97" s="16">
        <f>G98+G99+G100</f>
        <v>16414.638999999999</v>
      </c>
      <c r="H97" s="16">
        <f>H98+H99+H100</f>
        <v>16137.919</v>
      </c>
      <c r="I97" s="6">
        <f t="shared" si="7"/>
        <v>98.314187719876145</v>
      </c>
    </row>
    <row r="98" spans="1:9" ht="63">
      <c r="A98" s="23" t="s">
        <v>74</v>
      </c>
      <c r="B98" s="13" t="s">
        <v>33</v>
      </c>
      <c r="C98" s="13" t="s">
        <v>25</v>
      </c>
      <c r="D98" s="13" t="s">
        <v>17</v>
      </c>
      <c r="E98" s="14" t="s">
        <v>123</v>
      </c>
      <c r="F98" s="13">
        <v>100</v>
      </c>
      <c r="G98" s="16">
        <v>2458.3670000000002</v>
      </c>
      <c r="H98" s="16">
        <v>2458.3150000000001</v>
      </c>
      <c r="I98" s="6">
        <f t="shared" si="7"/>
        <v>99.997884774730537</v>
      </c>
    </row>
    <row r="99" spans="1:9" ht="31.5">
      <c r="A99" s="23" t="s">
        <v>115</v>
      </c>
      <c r="B99" s="13" t="s">
        <v>33</v>
      </c>
      <c r="C99" s="13" t="s">
        <v>25</v>
      </c>
      <c r="D99" s="13" t="s">
        <v>17</v>
      </c>
      <c r="E99" s="14" t="s">
        <v>123</v>
      </c>
      <c r="F99" s="13">
        <v>200</v>
      </c>
      <c r="G99" s="16">
        <v>13064.378000000001</v>
      </c>
      <c r="H99" s="16">
        <v>12787.71</v>
      </c>
      <c r="I99" s="6">
        <f t="shared" si="7"/>
        <v>97.882271930588644</v>
      </c>
    </row>
    <row r="100" spans="1:9">
      <c r="A100" s="50" t="s">
        <v>75</v>
      </c>
      <c r="B100" s="13" t="s">
        <v>33</v>
      </c>
      <c r="C100" s="13" t="s">
        <v>25</v>
      </c>
      <c r="D100" s="13" t="s">
        <v>17</v>
      </c>
      <c r="E100" s="14" t="s">
        <v>123</v>
      </c>
      <c r="F100" s="13">
        <v>850</v>
      </c>
      <c r="G100" s="16">
        <v>891.89400000000001</v>
      </c>
      <c r="H100" s="16">
        <v>891.89400000000001</v>
      </c>
      <c r="I100" s="6">
        <f t="shared" si="7"/>
        <v>100</v>
      </c>
    </row>
    <row r="101" spans="1:9" ht="47.25">
      <c r="A101" s="50" t="s">
        <v>170</v>
      </c>
      <c r="B101" s="13" t="s">
        <v>33</v>
      </c>
      <c r="C101" s="13" t="s">
        <v>25</v>
      </c>
      <c r="D101" s="13" t="s">
        <v>17</v>
      </c>
      <c r="E101" s="14" t="s">
        <v>171</v>
      </c>
      <c r="F101" s="13"/>
      <c r="G101" s="16">
        <f>G102</f>
        <v>3668.7</v>
      </c>
      <c r="H101" s="16">
        <f>H102</f>
        <v>3668.7</v>
      </c>
      <c r="I101" s="6">
        <v>0</v>
      </c>
    </row>
    <row r="102" spans="1:9" ht="63">
      <c r="A102" s="23" t="s">
        <v>74</v>
      </c>
      <c r="B102" s="13" t="s">
        <v>33</v>
      </c>
      <c r="C102" s="13" t="s">
        <v>25</v>
      </c>
      <c r="D102" s="13" t="s">
        <v>17</v>
      </c>
      <c r="E102" s="14" t="s">
        <v>171</v>
      </c>
      <c r="F102" s="13">
        <v>100</v>
      </c>
      <c r="G102" s="16">
        <v>3668.7</v>
      </c>
      <c r="H102" s="16">
        <v>3668.7</v>
      </c>
      <c r="I102" s="6">
        <f t="shared" si="7"/>
        <v>100</v>
      </c>
    </row>
    <row r="103" spans="1:9" ht="31.5">
      <c r="A103" s="23" t="s">
        <v>185</v>
      </c>
      <c r="B103" s="13" t="s">
        <v>33</v>
      </c>
      <c r="C103" s="13" t="s">
        <v>25</v>
      </c>
      <c r="D103" s="13" t="s">
        <v>17</v>
      </c>
      <c r="E103" s="14" t="s">
        <v>248</v>
      </c>
      <c r="F103" s="13"/>
      <c r="G103" s="16">
        <f>G104</f>
        <v>630.10900000000004</v>
      </c>
      <c r="H103" s="16">
        <f>H104</f>
        <v>630.10900000000004</v>
      </c>
      <c r="I103" s="6">
        <f t="shared" si="7"/>
        <v>100</v>
      </c>
    </row>
    <row r="104" spans="1:9" ht="31.5">
      <c r="A104" s="23" t="s">
        <v>115</v>
      </c>
      <c r="B104" s="13" t="s">
        <v>33</v>
      </c>
      <c r="C104" s="13" t="s">
        <v>25</v>
      </c>
      <c r="D104" s="13" t="s">
        <v>17</v>
      </c>
      <c r="E104" s="14" t="s">
        <v>248</v>
      </c>
      <c r="F104" s="13">
        <v>200</v>
      </c>
      <c r="G104" s="16">
        <v>630.10900000000004</v>
      </c>
      <c r="H104" s="16">
        <v>630.10900000000004</v>
      </c>
      <c r="I104" s="6">
        <f t="shared" si="7"/>
        <v>100</v>
      </c>
    </row>
    <row r="105" spans="1:9">
      <c r="A105" s="50" t="s">
        <v>249</v>
      </c>
      <c r="B105" s="13" t="s">
        <v>33</v>
      </c>
      <c r="C105" s="13" t="s">
        <v>25</v>
      </c>
      <c r="D105" s="13" t="s">
        <v>17</v>
      </c>
      <c r="E105" s="14" t="s">
        <v>250</v>
      </c>
      <c r="F105" s="13"/>
      <c r="G105" s="16">
        <f t="shared" ref="G105:H106" si="8">G106</f>
        <v>42259</v>
      </c>
      <c r="H105" s="16">
        <f t="shared" si="8"/>
        <v>42259</v>
      </c>
      <c r="I105" s="6">
        <f t="shared" si="7"/>
        <v>100</v>
      </c>
    </row>
    <row r="106" spans="1:9">
      <c r="A106" s="50" t="s">
        <v>251</v>
      </c>
      <c r="B106" s="13" t="s">
        <v>33</v>
      </c>
      <c r="C106" s="13" t="s">
        <v>25</v>
      </c>
      <c r="D106" s="13" t="s">
        <v>17</v>
      </c>
      <c r="E106" s="14" t="s">
        <v>252</v>
      </c>
      <c r="F106" s="13"/>
      <c r="G106" s="16">
        <f t="shared" si="8"/>
        <v>42259</v>
      </c>
      <c r="H106" s="16">
        <f t="shared" si="8"/>
        <v>42259</v>
      </c>
      <c r="I106" s="6">
        <f t="shared" si="7"/>
        <v>100</v>
      </c>
    </row>
    <row r="107" spans="1:9" ht="47.25">
      <c r="A107" s="49" t="s">
        <v>85</v>
      </c>
      <c r="B107" s="13" t="s">
        <v>33</v>
      </c>
      <c r="C107" s="13" t="s">
        <v>25</v>
      </c>
      <c r="D107" s="13" t="s">
        <v>17</v>
      </c>
      <c r="E107" s="14" t="s">
        <v>124</v>
      </c>
      <c r="F107" s="13"/>
      <c r="G107" s="16">
        <f>G108+G109+G110</f>
        <v>42259</v>
      </c>
      <c r="H107" s="16">
        <f>H108+H109+H110</f>
        <v>42259</v>
      </c>
      <c r="I107" s="6">
        <f t="shared" si="7"/>
        <v>100</v>
      </c>
    </row>
    <row r="108" spans="1:9" ht="63">
      <c r="A108" s="44" t="s">
        <v>74</v>
      </c>
      <c r="B108" s="38" t="s">
        <v>33</v>
      </c>
      <c r="C108" s="38" t="s">
        <v>25</v>
      </c>
      <c r="D108" s="38" t="s">
        <v>17</v>
      </c>
      <c r="E108" s="39" t="s">
        <v>124</v>
      </c>
      <c r="F108" s="38">
        <v>100</v>
      </c>
      <c r="G108" s="31">
        <v>41734</v>
      </c>
      <c r="H108" s="31">
        <v>41734</v>
      </c>
      <c r="I108" s="6">
        <f t="shared" si="7"/>
        <v>100</v>
      </c>
    </row>
    <row r="109" spans="1:9" ht="31.5">
      <c r="A109" s="44" t="s">
        <v>115</v>
      </c>
      <c r="B109" s="38" t="s">
        <v>33</v>
      </c>
      <c r="C109" s="38" t="s">
        <v>25</v>
      </c>
      <c r="D109" s="38" t="s">
        <v>17</v>
      </c>
      <c r="E109" s="39" t="s">
        <v>124</v>
      </c>
      <c r="F109" s="38">
        <v>200</v>
      </c>
      <c r="G109" s="31">
        <v>525</v>
      </c>
      <c r="H109" s="31">
        <v>525</v>
      </c>
      <c r="I109" s="6">
        <f t="shared" si="7"/>
        <v>100</v>
      </c>
    </row>
    <row r="110" spans="1:9">
      <c r="A110" s="53" t="s">
        <v>66</v>
      </c>
      <c r="B110" s="38" t="s">
        <v>33</v>
      </c>
      <c r="C110" s="38" t="s">
        <v>25</v>
      </c>
      <c r="D110" s="38" t="s">
        <v>17</v>
      </c>
      <c r="E110" s="39" t="s">
        <v>124</v>
      </c>
      <c r="F110" s="38">
        <v>300</v>
      </c>
      <c r="G110" s="31">
        <v>0</v>
      </c>
      <c r="H110" s="31">
        <v>0</v>
      </c>
      <c r="I110" s="6">
        <v>0</v>
      </c>
    </row>
    <row r="111" spans="1:9">
      <c r="A111" s="49" t="s">
        <v>10</v>
      </c>
      <c r="B111" s="13" t="s">
        <v>33</v>
      </c>
      <c r="C111" s="13" t="s">
        <v>25</v>
      </c>
      <c r="D111" s="13" t="s">
        <v>18</v>
      </c>
      <c r="E111" s="14"/>
      <c r="F111" s="13"/>
      <c r="G111" s="16">
        <f>G112+G123</f>
        <v>283049.97300000006</v>
      </c>
      <c r="H111" s="16">
        <f>H112+H123</f>
        <v>282373.08799999999</v>
      </c>
      <c r="I111" s="6">
        <f t="shared" si="7"/>
        <v>99.760860249225288</v>
      </c>
    </row>
    <row r="112" spans="1:9" ht="31.5">
      <c r="A112" s="50" t="s">
        <v>234</v>
      </c>
      <c r="B112" s="13" t="s">
        <v>33</v>
      </c>
      <c r="C112" s="13" t="s">
        <v>25</v>
      </c>
      <c r="D112" s="13" t="s">
        <v>18</v>
      </c>
      <c r="E112" s="14" t="s">
        <v>235</v>
      </c>
      <c r="F112" s="13"/>
      <c r="G112" s="16">
        <f>G113</f>
        <v>48665.569000000003</v>
      </c>
      <c r="H112" s="16">
        <f>H113</f>
        <v>48242.025999999998</v>
      </c>
      <c r="I112" s="6">
        <f t="shared" si="7"/>
        <v>99.129686534642175</v>
      </c>
    </row>
    <row r="113" spans="1:9" ht="31.5">
      <c r="A113" s="49" t="s">
        <v>73</v>
      </c>
      <c r="B113" s="13" t="s">
        <v>33</v>
      </c>
      <c r="C113" s="13" t="s">
        <v>25</v>
      </c>
      <c r="D113" s="13" t="s">
        <v>18</v>
      </c>
      <c r="E113" s="14" t="s">
        <v>112</v>
      </c>
      <c r="F113" s="13"/>
      <c r="G113" s="16">
        <f>G114+G119+G121</f>
        <v>48665.569000000003</v>
      </c>
      <c r="H113" s="16">
        <f>H114+H119+H121</f>
        <v>48242.025999999998</v>
      </c>
      <c r="I113" s="6">
        <f t="shared" si="7"/>
        <v>99.129686534642175</v>
      </c>
    </row>
    <row r="114" spans="1:9" ht="31.5">
      <c r="A114" s="49" t="s">
        <v>152</v>
      </c>
      <c r="B114" s="13" t="s">
        <v>33</v>
      </c>
      <c r="C114" s="13" t="s">
        <v>25</v>
      </c>
      <c r="D114" s="13" t="s">
        <v>18</v>
      </c>
      <c r="E114" s="14" t="s">
        <v>125</v>
      </c>
      <c r="F114" s="13"/>
      <c r="G114" s="16">
        <f>G115+G116+G118+G117</f>
        <v>39542.592000000004</v>
      </c>
      <c r="H114" s="16">
        <f>H115+H116+H118+H117</f>
        <v>39119.048999999999</v>
      </c>
      <c r="I114" s="6">
        <f t="shared" si="7"/>
        <v>98.92889419085121</v>
      </c>
    </row>
    <row r="115" spans="1:9" ht="63">
      <c r="A115" s="23" t="s">
        <v>74</v>
      </c>
      <c r="B115" s="13" t="s">
        <v>33</v>
      </c>
      <c r="C115" s="13" t="s">
        <v>25</v>
      </c>
      <c r="D115" s="13" t="s">
        <v>18</v>
      </c>
      <c r="E115" s="14" t="s">
        <v>125</v>
      </c>
      <c r="F115" s="13">
        <v>100</v>
      </c>
      <c r="G115" s="16">
        <v>0</v>
      </c>
      <c r="H115" s="16">
        <v>0</v>
      </c>
      <c r="I115" s="6">
        <v>0</v>
      </c>
    </row>
    <row r="116" spans="1:9" ht="31.5">
      <c r="A116" s="23" t="s">
        <v>115</v>
      </c>
      <c r="B116" s="13" t="s">
        <v>33</v>
      </c>
      <c r="C116" s="13" t="s">
        <v>25</v>
      </c>
      <c r="D116" s="13" t="s">
        <v>18</v>
      </c>
      <c r="E116" s="14" t="s">
        <v>125</v>
      </c>
      <c r="F116" s="13">
        <v>200</v>
      </c>
      <c r="G116" s="16">
        <v>33261.591</v>
      </c>
      <c r="H116" s="16">
        <v>32838.68</v>
      </c>
      <c r="I116" s="6">
        <f t="shared" si="7"/>
        <v>98.728530454240754</v>
      </c>
    </row>
    <row r="117" spans="1:9" ht="63">
      <c r="A117" s="23" t="s">
        <v>198</v>
      </c>
      <c r="B117" s="13" t="s">
        <v>33</v>
      </c>
      <c r="C117" s="13" t="s">
        <v>25</v>
      </c>
      <c r="D117" s="13" t="s">
        <v>18</v>
      </c>
      <c r="E117" s="14" t="s">
        <v>125</v>
      </c>
      <c r="F117" s="13">
        <v>611</v>
      </c>
      <c r="G117" s="16">
        <v>4752.05</v>
      </c>
      <c r="H117" s="16">
        <v>4751.4179999999997</v>
      </c>
      <c r="I117" s="6">
        <f t="shared" si="7"/>
        <v>99.986700476636386</v>
      </c>
    </row>
    <row r="118" spans="1:9">
      <c r="A118" s="50" t="s">
        <v>75</v>
      </c>
      <c r="B118" s="13" t="s">
        <v>33</v>
      </c>
      <c r="C118" s="13" t="s">
        <v>25</v>
      </c>
      <c r="D118" s="13" t="s">
        <v>18</v>
      </c>
      <c r="E118" s="14" t="s">
        <v>125</v>
      </c>
      <c r="F118" s="13">
        <v>850</v>
      </c>
      <c r="G118" s="16">
        <v>1528.951</v>
      </c>
      <c r="H118" s="16">
        <v>1528.951</v>
      </c>
      <c r="I118" s="6">
        <f t="shared" si="7"/>
        <v>100</v>
      </c>
    </row>
    <row r="119" spans="1:9" ht="31.5">
      <c r="A119" s="23" t="s">
        <v>185</v>
      </c>
      <c r="B119" s="13" t="s">
        <v>33</v>
      </c>
      <c r="C119" s="13" t="s">
        <v>25</v>
      </c>
      <c r="D119" s="13" t="s">
        <v>18</v>
      </c>
      <c r="E119" s="14" t="s">
        <v>248</v>
      </c>
      <c r="F119" s="13"/>
      <c r="G119" s="16">
        <f>G120</f>
        <v>8958.35</v>
      </c>
      <c r="H119" s="16">
        <f>H120</f>
        <v>8958.35</v>
      </c>
      <c r="I119" s="6">
        <f t="shared" si="7"/>
        <v>100</v>
      </c>
    </row>
    <row r="120" spans="1:9" ht="31.5">
      <c r="A120" s="23" t="s">
        <v>115</v>
      </c>
      <c r="B120" s="13" t="s">
        <v>33</v>
      </c>
      <c r="C120" s="13" t="s">
        <v>25</v>
      </c>
      <c r="D120" s="13" t="s">
        <v>18</v>
      </c>
      <c r="E120" s="14" t="s">
        <v>248</v>
      </c>
      <c r="F120" s="13">
        <v>200</v>
      </c>
      <c r="G120" s="16">
        <v>8958.35</v>
      </c>
      <c r="H120" s="16">
        <v>8958.35</v>
      </c>
      <c r="I120" s="6">
        <f t="shared" si="7"/>
        <v>100</v>
      </c>
    </row>
    <row r="121" spans="1:9" ht="47.25">
      <c r="A121" s="23" t="s">
        <v>221</v>
      </c>
      <c r="B121" s="13" t="s">
        <v>33</v>
      </c>
      <c r="C121" s="13" t="s">
        <v>25</v>
      </c>
      <c r="D121" s="13" t="s">
        <v>18</v>
      </c>
      <c r="E121" s="14" t="s">
        <v>248</v>
      </c>
      <c r="F121" s="13"/>
      <c r="G121" s="16">
        <f>G122</f>
        <v>164.62700000000001</v>
      </c>
      <c r="H121" s="16">
        <f>H122</f>
        <v>164.62700000000001</v>
      </c>
      <c r="I121" s="6">
        <f t="shared" si="7"/>
        <v>100</v>
      </c>
    </row>
    <row r="122" spans="1:9" ht="31.5">
      <c r="A122" s="23" t="s">
        <v>115</v>
      </c>
      <c r="B122" s="13" t="s">
        <v>33</v>
      </c>
      <c r="C122" s="13" t="s">
        <v>25</v>
      </c>
      <c r="D122" s="13" t="s">
        <v>18</v>
      </c>
      <c r="E122" s="14" t="s">
        <v>248</v>
      </c>
      <c r="F122" s="13">
        <v>200</v>
      </c>
      <c r="G122" s="16">
        <v>164.62700000000001</v>
      </c>
      <c r="H122" s="16">
        <v>164.62700000000001</v>
      </c>
      <c r="I122" s="6">
        <f t="shared" si="7"/>
        <v>100</v>
      </c>
    </row>
    <row r="123" spans="1:9">
      <c r="A123" s="50" t="s">
        <v>249</v>
      </c>
      <c r="B123" s="13" t="s">
        <v>33</v>
      </c>
      <c r="C123" s="13" t="s">
        <v>25</v>
      </c>
      <c r="D123" s="13" t="s">
        <v>18</v>
      </c>
      <c r="E123" s="14" t="s">
        <v>250</v>
      </c>
      <c r="F123" s="13"/>
      <c r="G123" s="16">
        <f>G124+G143</f>
        <v>234384.40400000004</v>
      </c>
      <c r="H123" s="16">
        <f>H124+H143</f>
        <v>234131.06200000001</v>
      </c>
      <c r="I123" s="6">
        <f t="shared" si="7"/>
        <v>99.891911750237426</v>
      </c>
    </row>
    <row r="124" spans="1:9">
      <c r="A124" s="50" t="s">
        <v>251</v>
      </c>
      <c r="B124" s="13" t="s">
        <v>33</v>
      </c>
      <c r="C124" s="13" t="s">
        <v>25</v>
      </c>
      <c r="D124" s="13" t="s">
        <v>18</v>
      </c>
      <c r="E124" s="14" t="s">
        <v>252</v>
      </c>
      <c r="F124" s="13"/>
      <c r="G124" s="16">
        <f>G125+G128+G133+G138+G141+G136</f>
        <v>234114.41800000003</v>
      </c>
      <c r="H124" s="16">
        <f>H125+H128+H133+H138+H141+H136</f>
        <v>233861.076</v>
      </c>
      <c r="I124" s="6">
        <f t="shared" si="7"/>
        <v>99.891787100442471</v>
      </c>
    </row>
    <row r="125" spans="1:9" ht="63">
      <c r="A125" s="50" t="s">
        <v>181</v>
      </c>
      <c r="B125" s="13" t="s">
        <v>33</v>
      </c>
      <c r="C125" s="13" t="s">
        <v>25</v>
      </c>
      <c r="D125" s="13" t="s">
        <v>18</v>
      </c>
      <c r="E125" s="14" t="s">
        <v>182</v>
      </c>
      <c r="F125" s="13"/>
      <c r="G125" s="16">
        <f>G126+G127</f>
        <v>14374</v>
      </c>
      <c r="H125" s="16">
        <f>H126+H127</f>
        <v>14374</v>
      </c>
      <c r="I125" s="6">
        <f t="shared" si="7"/>
        <v>100</v>
      </c>
    </row>
    <row r="126" spans="1:9" ht="63">
      <c r="A126" s="50" t="s">
        <v>95</v>
      </c>
      <c r="B126" s="13" t="s">
        <v>33</v>
      </c>
      <c r="C126" s="13" t="s">
        <v>25</v>
      </c>
      <c r="D126" s="13" t="s">
        <v>18</v>
      </c>
      <c r="E126" s="14" t="s">
        <v>182</v>
      </c>
      <c r="F126" s="13">
        <v>100</v>
      </c>
      <c r="G126" s="16">
        <v>13359.787</v>
      </c>
      <c r="H126" s="16">
        <v>13359.787</v>
      </c>
      <c r="I126" s="6">
        <f t="shared" si="7"/>
        <v>100</v>
      </c>
    </row>
    <row r="127" spans="1:9">
      <c r="A127" s="50" t="s">
        <v>183</v>
      </c>
      <c r="B127" s="13" t="s">
        <v>33</v>
      </c>
      <c r="C127" s="13" t="s">
        <v>25</v>
      </c>
      <c r="D127" s="13" t="s">
        <v>18</v>
      </c>
      <c r="E127" s="14" t="s">
        <v>182</v>
      </c>
      <c r="F127" s="13">
        <v>612</v>
      </c>
      <c r="G127" s="16">
        <v>1014.213</v>
      </c>
      <c r="H127" s="16">
        <v>1014.213</v>
      </c>
      <c r="I127" s="6">
        <f t="shared" si="7"/>
        <v>100</v>
      </c>
    </row>
    <row r="128" spans="1:9" ht="94.5">
      <c r="A128" s="49" t="s">
        <v>86</v>
      </c>
      <c r="B128" s="13" t="s">
        <v>33</v>
      </c>
      <c r="C128" s="13" t="s">
        <v>25</v>
      </c>
      <c r="D128" s="13" t="s">
        <v>18</v>
      </c>
      <c r="E128" s="14" t="s">
        <v>126</v>
      </c>
      <c r="F128" s="11"/>
      <c r="G128" s="16">
        <f>G129+G130+G131+G132</f>
        <v>207883.99800000002</v>
      </c>
      <c r="H128" s="16">
        <f>H129+H130+H131+H132</f>
        <v>207862.96799999999</v>
      </c>
      <c r="I128" s="6">
        <f t="shared" si="7"/>
        <v>99.989883781242256</v>
      </c>
    </row>
    <row r="129" spans="1:9" ht="63">
      <c r="A129" s="23" t="s">
        <v>74</v>
      </c>
      <c r="B129" s="13" t="s">
        <v>33</v>
      </c>
      <c r="C129" s="13" t="s">
        <v>25</v>
      </c>
      <c r="D129" s="13" t="s">
        <v>18</v>
      </c>
      <c r="E129" s="14" t="s">
        <v>126</v>
      </c>
      <c r="F129" s="11">
        <v>100</v>
      </c>
      <c r="G129" s="16">
        <v>169555.74100000001</v>
      </c>
      <c r="H129" s="16">
        <v>169555.74100000001</v>
      </c>
      <c r="I129" s="6">
        <f t="shared" si="7"/>
        <v>100</v>
      </c>
    </row>
    <row r="130" spans="1:9" ht="31.5">
      <c r="A130" s="23" t="s">
        <v>115</v>
      </c>
      <c r="B130" s="13" t="s">
        <v>33</v>
      </c>
      <c r="C130" s="13" t="s">
        <v>25</v>
      </c>
      <c r="D130" s="13" t="s">
        <v>18</v>
      </c>
      <c r="E130" s="14" t="s">
        <v>126</v>
      </c>
      <c r="F130" s="13">
        <v>200</v>
      </c>
      <c r="G130" s="16">
        <v>4039</v>
      </c>
      <c r="H130" s="16">
        <v>4039</v>
      </c>
      <c r="I130" s="6">
        <f t="shared" si="7"/>
        <v>100</v>
      </c>
    </row>
    <row r="131" spans="1:9">
      <c r="A131" s="53" t="s">
        <v>66</v>
      </c>
      <c r="B131" s="13" t="s">
        <v>33</v>
      </c>
      <c r="C131" s="13" t="s">
        <v>25</v>
      </c>
      <c r="D131" s="13" t="s">
        <v>18</v>
      </c>
      <c r="E131" s="14" t="s">
        <v>126</v>
      </c>
      <c r="F131" s="13">
        <v>300</v>
      </c>
      <c r="G131" s="16">
        <v>150</v>
      </c>
      <c r="H131" s="16">
        <v>128.97</v>
      </c>
      <c r="I131" s="6">
        <f t="shared" si="7"/>
        <v>85.98</v>
      </c>
    </row>
    <row r="132" spans="1:9" ht="63">
      <c r="A132" s="23" t="s">
        <v>198</v>
      </c>
      <c r="B132" s="13" t="s">
        <v>33</v>
      </c>
      <c r="C132" s="13" t="s">
        <v>25</v>
      </c>
      <c r="D132" s="13" t="s">
        <v>18</v>
      </c>
      <c r="E132" s="14" t="s">
        <v>126</v>
      </c>
      <c r="F132" s="13">
        <v>611</v>
      </c>
      <c r="G132" s="16">
        <v>34139.256999999998</v>
      </c>
      <c r="H132" s="16">
        <v>34139.256999999998</v>
      </c>
      <c r="I132" s="6">
        <f t="shared" si="7"/>
        <v>100</v>
      </c>
    </row>
    <row r="133" spans="1:9" ht="47.25">
      <c r="A133" s="49" t="s">
        <v>218</v>
      </c>
      <c r="B133" s="13" t="s">
        <v>33</v>
      </c>
      <c r="C133" s="13" t="s">
        <v>25</v>
      </c>
      <c r="D133" s="13" t="s">
        <v>18</v>
      </c>
      <c r="E133" s="14" t="s">
        <v>253</v>
      </c>
      <c r="F133" s="13"/>
      <c r="G133" s="16">
        <f>G134+G135</f>
        <v>1358</v>
      </c>
      <c r="H133" s="16">
        <f>H134+H135</f>
        <v>1125.6879999999999</v>
      </c>
      <c r="I133" s="6">
        <f t="shared" si="7"/>
        <v>82.893078055964637</v>
      </c>
    </row>
    <row r="134" spans="1:9" ht="31.5">
      <c r="A134" s="23" t="s">
        <v>115</v>
      </c>
      <c r="B134" s="13" t="s">
        <v>33</v>
      </c>
      <c r="C134" s="13" t="s">
        <v>25</v>
      </c>
      <c r="D134" s="13" t="s">
        <v>18</v>
      </c>
      <c r="E134" s="14" t="s">
        <v>253</v>
      </c>
      <c r="F134" s="13">
        <v>200</v>
      </c>
      <c r="G134" s="16">
        <v>1321.4590000000001</v>
      </c>
      <c r="H134" s="16">
        <v>1089.1469999999999</v>
      </c>
      <c r="I134" s="6">
        <f t="shared" si="7"/>
        <v>82.420037246709882</v>
      </c>
    </row>
    <row r="135" spans="1:9">
      <c r="A135" s="50" t="s">
        <v>183</v>
      </c>
      <c r="B135" s="13" t="s">
        <v>33</v>
      </c>
      <c r="C135" s="13" t="s">
        <v>25</v>
      </c>
      <c r="D135" s="13" t="s">
        <v>18</v>
      </c>
      <c r="E135" s="14" t="s">
        <v>253</v>
      </c>
      <c r="F135" s="13">
        <v>612</v>
      </c>
      <c r="G135" s="16">
        <v>36.540999999999997</v>
      </c>
      <c r="H135" s="16">
        <v>36.540999999999997</v>
      </c>
      <c r="I135" s="6">
        <f t="shared" si="7"/>
        <v>100</v>
      </c>
    </row>
    <row r="136" spans="1:9" ht="63">
      <c r="A136" s="50" t="s">
        <v>219</v>
      </c>
      <c r="B136" s="13" t="s">
        <v>33</v>
      </c>
      <c r="C136" s="13" t="s">
        <v>25</v>
      </c>
      <c r="D136" s="13" t="s">
        <v>18</v>
      </c>
      <c r="E136" s="14" t="s">
        <v>253</v>
      </c>
      <c r="F136" s="13"/>
      <c r="G136" s="16">
        <f>G137</f>
        <v>13.72</v>
      </c>
      <c r="H136" s="16">
        <f>H137</f>
        <v>13.72</v>
      </c>
      <c r="I136" s="6">
        <f t="shared" si="7"/>
        <v>100</v>
      </c>
    </row>
    <row r="137" spans="1:9" ht="31.5">
      <c r="A137" s="23" t="s">
        <v>115</v>
      </c>
      <c r="B137" s="13" t="s">
        <v>33</v>
      </c>
      <c r="C137" s="13" t="s">
        <v>25</v>
      </c>
      <c r="D137" s="13" t="s">
        <v>18</v>
      </c>
      <c r="E137" s="14" t="s">
        <v>253</v>
      </c>
      <c r="F137" s="13">
        <v>200</v>
      </c>
      <c r="G137" s="16">
        <v>13.72</v>
      </c>
      <c r="H137" s="16">
        <v>13.72</v>
      </c>
      <c r="I137" s="6">
        <f t="shared" si="7"/>
        <v>100</v>
      </c>
    </row>
    <row r="138" spans="1:9" ht="63">
      <c r="A138" s="23" t="s">
        <v>199</v>
      </c>
      <c r="B138" s="13" t="s">
        <v>33</v>
      </c>
      <c r="C138" s="13" t="s">
        <v>25</v>
      </c>
      <c r="D138" s="13" t="s">
        <v>18</v>
      </c>
      <c r="E138" s="14" t="s">
        <v>184</v>
      </c>
      <c r="F138" s="13"/>
      <c r="G138" s="16">
        <f>G139+G140</f>
        <v>10031</v>
      </c>
      <c r="H138" s="16">
        <f>H139+H140</f>
        <v>10031</v>
      </c>
      <c r="I138" s="6">
        <f t="shared" si="7"/>
        <v>100</v>
      </c>
    </row>
    <row r="139" spans="1:9" ht="31.5">
      <c r="A139" s="23" t="s">
        <v>115</v>
      </c>
      <c r="B139" s="13" t="s">
        <v>33</v>
      </c>
      <c r="C139" s="13" t="s">
        <v>25</v>
      </c>
      <c r="D139" s="13" t="s">
        <v>18</v>
      </c>
      <c r="E139" s="14" t="s">
        <v>184</v>
      </c>
      <c r="F139" s="13">
        <v>200</v>
      </c>
      <c r="G139" s="16">
        <v>9445</v>
      </c>
      <c r="H139" s="16">
        <v>9445</v>
      </c>
      <c r="I139" s="6">
        <f t="shared" si="7"/>
        <v>100</v>
      </c>
    </row>
    <row r="140" spans="1:9">
      <c r="A140" s="50" t="s">
        <v>183</v>
      </c>
      <c r="B140" s="13" t="s">
        <v>33</v>
      </c>
      <c r="C140" s="13" t="s">
        <v>25</v>
      </c>
      <c r="D140" s="13" t="s">
        <v>18</v>
      </c>
      <c r="E140" s="14" t="s">
        <v>184</v>
      </c>
      <c r="F140" s="13">
        <v>612</v>
      </c>
      <c r="G140" s="16">
        <v>586</v>
      </c>
      <c r="H140" s="16">
        <v>586</v>
      </c>
      <c r="I140" s="6">
        <f t="shared" ref="I140:I204" si="9">H140/G140*100</f>
        <v>100</v>
      </c>
    </row>
    <row r="141" spans="1:9" ht="78.75">
      <c r="A141" s="23" t="s">
        <v>220</v>
      </c>
      <c r="B141" s="13" t="s">
        <v>33</v>
      </c>
      <c r="C141" s="13" t="s">
        <v>25</v>
      </c>
      <c r="D141" s="13" t="s">
        <v>18</v>
      </c>
      <c r="E141" s="14" t="s">
        <v>254</v>
      </c>
      <c r="F141" s="13"/>
      <c r="G141" s="16">
        <f>G142</f>
        <v>453.7</v>
      </c>
      <c r="H141" s="16">
        <f>H142</f>
        <v>453.7</v>
      </c>
      <c r="I141" s="6">
        <f t="shared" si="9"/>
        <v>100</v>
      </c>
    </row>
    <row r="142" spans="1:9" ht="63">
      <c r="A142" s="23" t="s">
        <v>74</v>
      </c>
      <c r="B142" s="13" t="s">
        <v>33</v>
      </c>
      <c r="C142" s="13" t="s">
        <v>25</v>
      </c>
      <c r="D142" s="13" t="s">
        <v>18</v>
      </c>
      <c r="E142" s="14" t="s">
        <v>254</v>
      </c>
      <c r="F142" s="13">
        <v>100</v>
      </c>
      <c r="G142" s="16">
        <v>453.7</v>
      </c>
      <c r="H142" s="16">
        <v>453.7</v>
      </c>
      <c r="I142" s="6">
        <v>0</v>
      </c>
    </row>
    <row r="143" spans="1:9">
      <c r="A143" s="49" t="s">
        <v>255</v>
      </c>
      <c r="B143" s="13" t="s">
        <v>33</v>
      </c>
      <c r="C143" s="13" t="s">
        <v>25</v>
      </c>
      <c r="D143" s="13" t="s">
        <v>18</v>
      </c>
      <c r="E143" s="15" t="s">
        <v>256</v>
      </c>
      <c r="F143" s="13"/>
      <c r="G143" s="16">
        <f>G144</f>
        <v>269.98599999999999</v>
      </c>
      <c r="H143" s="16">
        <f>H144</f>
        <v>269.98599999999999</v>
      </c>
      <c r="I143" s="6">
        <f t="shared" si="9"/>
        <v>100</v>
      </c>
    </row>
    <row r="144" spans="1:9">
      <c r="A144" s="50" t="s">
        <v>84</v>
      </c>
      <c r="B144" s="13" t="s">
        <v>33</v>
      </c>
      <c r="C144" s="13" t="s">
        <v>25</v>
      </c>
      <c r="D144" s="13" t="s">
        <v>18</v>
      </c>
      <c r="E144" s="15" t="s">
        <v>122</v>
      </c>
      <c r="F144" s="13"/>
      <c r="G144" s="16">
        <f>G145</f>
        <v>269.98599999999999</v>
      </c>
      <c r="H144" s="16">
        <f>H145</f>
        <v>269.98599999999999</v>
      </c>
      <c r="I144" s="6">
        <f t="shared" si="9"/>
        <v>100</v>
      </c>
    </row>
    <row r="145" spans="1:9" ht="63">
      <c r="A145" s="50" t="s">
        <v>95</v>
      </c>
      <c r="B145" s="13" t="s">
        <v>33</v>
      </c>
      <c r="C145" s="13" t="s">
        <v>25</v>
      </c>
      <c r="D145" s="13" t="s">
        <v>18</v>
      </c>
      <c r="E145" s="15" t="s">
        <v>122</v>
      </c>
      <c r="F145" s="13">
        <v>100</v>
      </c>
      <c r="G145" s="16">
        <v>269.98599999999999</v>
      </c>
      <c r="H145" s="16">
        <v>269.98599999999999</v>
      </c>
      <c r="I145" s="6">
        <f t="shared" si="9"/>
        <v>100</v>
      </c>
    </row>
    <row r="146" spans="1:9">
      <c r="A146" s="53" t="s">
        <v>11</v>
      </c>
      <c r="B146" s="13" t="s">
        <v>33</v>
      </c>
      <c r="C146" s="13" t="s">
        <v>25</v>
      </c>
      <c r="D146" s="13" t="s">
        <v>22</v>
      </c>
      <c r="E146" s="15"/>
      <c r="F146" s="11"/>
      <c r="G146" s="16">
        <f>G147+G157+G167+G179+G175</f>
        <v>28845.718000000001</v>
      </c>
      <c r="H146" s="16">
        <f>H147+H157+H167+H179+H175</f>
        <v>23335.832999999999</v>
      </c>
      <c r="I146" s="6">
        <f t="shared" si="9"/>
        <v>80.898776726583804</v>
      </c>
    </row>
    <row r="147" spans="1:9" ht="47.25">
      <c r="A147" s="49" t="s">
        <v>240</v>
      </c>
      <c r="B147" s="13" t="s">
        <v>33</v>
      </c>
      <c r="C147" s="13" t="s">
        <v>25</v>
      </c>
      <c r="D147" s="13" t="s">
        <v>22</v>
      </c>
      <c r="E147" s="15" t="s">
        <v>241</v>
      </c>
      <c r="F147" s="11"/>
      <c r="G147" s="16">
        <f>G148+G153</f>
        <v>4006.4089999999997</v>
      </c>
      <c r="H147" s="16">
        <f>H148+H153</f>
        <v>3886.5250000000001</v>
      </c>
      <c r="I147" s="6">
        <f t="shared" si="9"/>
        <v>97.007694421612982</v>
      </c>
    </row>
    <row r="148" spans="1:9" ht="31.5">
      <c r="A148" s="49" t="s">
        <v>76</v>
      </c>
      <c r="B148" s="13" t="s">
        <v>33</v>
      </c>
      <c r="C148" s="13" t="s">
        <v>25</v>
      </c>
      <c r="D148" s="13" t="s">
        <v>22</v>
      </c>
      <c r="E148" s="14" t="s">
        <v>116</v>
      </c>
      <c r="F148" s="13"/>
      <c r="G148" s="16">
        <f>G149</f>
        <v>3199.41</v>
      </c>
      <c r="H148" s="16">
        <f>H149</f>
        <v>3079.5039999999999</v>
      </c>
      <c r="I148" s="6">
        <v>0</v>
      </c>
    </row>
    <row r="149" spans="1:9">
      <c r="A149" s="49" t="s">
        <v>77</v>
      </c>
      <c r="B149" s="13" t="s">
        <v>33</v>
      </c>
      <c r="C149" s="13" t="s">
        <v>25</v>
      </c>
      <c r="D149" s="13" t="s">
        <v>22</v>
      </c>
      <c r="E149" s="14" t="s">
        <v>117</v>
      </c>
      <c r="F149" s="13"/>
      <c r="G149" s="16">
        <f>G150+G151+G152</f>
        <v>3199.41</v>
      </c>
      <c r="H149" s="16">
        <f>H150+H151+H152</f>
        <v>3079.5039999999999</v>
      </c>
      <c r="I149" s="6">
        <f t="shared" si="9"/>
        <v>96.252246507949906</v>
      </c>
    </row>
    <row r="150" spans="1:9" ht="63">
      <c r="A150" s="23" t="s">
        <v>74</v>
      </c>
      <c r="B150" s="13" t="s">
        <v>33</v>
      </c>
      <c r="C150" s="13" t="s">
        <v>25</v>
      </c>
      <c r="D150" s="13" t="s">
        <v>22</v>
      </c>
      <c r="E150" s="14" t="s">
        <v>117</v>
      </c>
      <c r="F150" s="13">
        <v>100</v>
      </c>
      <c r="G150" s="16">
        <v>3129.41</v>
      </c>
      <c r="H150" s="16">
        <v>3079.5039999999999</v>
      </c>
      <c r="I150" s="6">
        <f t="shared" si="9"/>
        <v>98.405258499205928</v>
      </c>
    </row>
    <row r="151" spans="1:9" ht="31.5">
      <c r="A151" s="23" t="s">
        <v>115</v>
      </c>
      <c r="B151" s="13" t="s">
        <v>33</v>
      </c>
      <c r="C151" s="13" t="s">
        <v>25</v>
      </c>
      <c r="D151" s="13" t="s">
        <v>22</v>
      </c>
      <c r="E151" s="14" t="s">
        <v>117</v>
      </c>
      <c r="F151" s="13">
        <v>200</v>
      </c>
      <c r="G151" s="16">
        <v>70</v>
      </c>
      <c r="H151" s="16">
        <v>0</v>
      </c>
      <c r="I151" s="6">
        <f t="shared" si="9"/>
        <v>0</v>
      </c>
    </row>
    <row r="152" spans="1:9">
      <c r="A152" s="50" t="s">
        <v>75</v>
      </c>
      <c r="B152" s="13" t="s">
        <v>33</v>
      </c>
      <c r="C152" s="13" t="s">
        <v>25</v>
      </c>
      <c r="D152" s="13" t="s">
        <v>22</v>
      </c>
      <c r="E152" s="14" t="s">
        <v>117</v>
      </c>
      <c r="F152" s="13">
        <v>850</v>
      </c>
      <c r="G152" s="16">
        <v>0</v>
      </c>
      <c r="H152" s="16">
        <v>0</v>
      </c>
      <c r="I152" s="6">
        <v>0</v>
      </c>
    </row>
    <row r="153" spans="1:9">
      <c r="A153" s="50" t="s">
        <v>257</v>
      </c>
      <c r="B153" s="13" t="s">
        <v>33</v>
      </c>
      <c r="C153" s="13" t="s">
        <v>25</v>
      </c>
      <c r="D153" s="13" t="s">
        <v>22</v>
      </c>
      <c r="E153" s="14" t="s">
        <v>258</v>
      </c>
      <c r="F153" s="13"/>
      <c r="G153" s="16">
        <f>G154</f>
        <v>806.99900000000002</v>
      </c>
      <c r="H153" s="16">
        <f>H154</f>
        <v>807.02100000000007</v>
      </c>
      <c r="I153" s="6">
        <f t="shared" si="9"/>
        <v>100.00272614959871</v>
      </c>
    </row>
    <row r="154" spans="1:9" ht="31.5">
      <c r="A154" s="49" t="s">
        <v>108</v>
      </c>
      <c r="B154" s="13" t="s">
        <v>33</v>
      </c>
      <c r="C154" s="13" t="s">
        <v>25</v>
      </c>
      <c r="D154" s="13" t="s">
        <v>22</v>
      </c>
      <c r="E154" s="14" t="s">
        <v>146</v>
      </c>
      <c r="F154" s="13"/>
      <c r="G154" s="16">
        <f>G155+G156</f>
        <v>806.99900000000002</v>
      </c>
      <c r="H154" s="16">
        <f>H155+H156</f>
        <v>807.02100000000007</v>
      </c>
      <c r="I154" s="6">
        <f t="shared" si="9"/>
        <v>100.00272614959871</v>
      </c>
    </row>
    <row r="155" spans="1:9" ht="63">
      <c r="A155" s="23" t="s">
        <v>74</v>
      </c>
      <c r="B155" s="13" t="s">
        <v>33</v>
      </c>
      <c r="C155" s="32" t="s">
        <v>25</v>
      </c>
      <c r="D155" s="32" t="s">
        <v>22</v>
      </c>
      <c r="E155" s="14" t="s">
        <v>146</v>
      </c>
      <c r="F155" s="32">
        <v>100</v>
      </c>
      <c r="G155" s="33">
        <v>685.57799999999997</v>
      </c>
      <c r="H155" s="33">
        <v>685.6</v>
      </c>
      <c r="I155" s="6">
        <f t="shared" si="9"/>
        <v>100.00320897111634</v>
      </c>
    </row>
    <row r="156" spans="1:9" ht="31.5">
      <c r="A156" s="23" t="s">
        <v>115</v>
      </c>
      <c r="B156" s="13" t="s">
        <v>33</v>
      </c>
      <c r="C156" s="32" t="s">
        <v>25</v>
      </c>
      <c r="D156" s="32" t="s">
        <v>22</v>
      </c>
      <c r="E156" s="14" t="s">
        <v>146</v>
      </c>
      <c r="F156" s="32">
        <v>200</v>
      </c>
      <c r="G156" s="33">
        <v>121.42100000000001</v>
      </c>
      <c r="H156" s="33">
        <v>121.42100000000001</v>
      </c>
      <c r="I156" s="6">
        <f t="shared" si="9"/>
        <v>100</v>
      </c>
    </row>
    <row r="157" spans="1:9" ht="31.5">
      <c r="A157" s="50" t="s">
        <v>234</v>
      </c>
      <c r="B157" s="13" t="s">
        <v>33</v>
      </c>
      <c r="C157" s="32" t="s">
        <v>25</v>
      </c>
      <c r="D157" s="32" t="s">
        <v>22</v>
      </c>
      <c r="E157" s="14" t="s">
        <v>235</v>
      </c>
      <c r="F157" s="32"/>
      <c r="G157" s="33">
        <f>G158+G162</f>
        <v>6355.0259999999998</v>
      </c>
      <c r="H157" s="33">
        <f>H158+H162</f>
        <v>6064.5959999999995</v>
      </c>
      <c r="I157" s="6">
        <f t="shared" si="9"/>
        <v>95.429916415762889</v>
      </c>
    </row>
    <row r="158" spans="1:9" ht="31.5">
      <c r="A158" s="49" t="s">
        <v>73</v>
      </c>
      <c r="B158" s="14" t="s">
        <v>33</v>
      </c>
      <c r="C158" s="14" t="s">
        <v>25</v>
      </c>
      <c r="D158" s="32" t="s">
        <v>22</v>
      </c>
      <c r="E158" s="14" t="s">
        <v>112</v>
      </c>
      <c r="F158" s="11"/>
      <c r="G158" s="16">
        <f>G159</f>
        <v>2069.0129999999999</v>
      </c>
      <c r="H158" s="16">
        <f>H159</f>
        <v>2069.0129999999999</v>
      </c>
      <c r="I158" s="6">
        <f t="shared" si="9"/>
        <v>100</v>
      </c>
    </row>
    <row r="159" spans="1:9">
      <c r="A159" s="49" t="s">
        <v>87</v>
      </c>
      <c r="B159" s="13" t="s">
        <v>33</v>
      </c>
      <c r="C159" s="13" t="s">
        <v>25</v>
      </c>
      <c r="D159" s="32" t="s">
        <v>22</v>
      </c>
      <c r="E159" s="14" t="s">
        <v>128</v>
      </c>
      <c r="F159" s="11"/>
      <c r="G159" s="16">
        <f>G160+G161</f>
        <v>2069.0129999999999</v>
      </c>
      <c r="H159" s="16">
        <f>H160+H161</f>
        <v>2069.0129999999999</v>
      </c>
      <c r="I159" s="6">
        <f t="shared" si="9"/>
        <v>100</v>
      </c>
    </row>
    <row r="160" spans="1:9" ht="63">
      <c r="A160" s="23" t="s">
        <v>74</v>
      </c>
      <c r="B160" s="13" t="s">
        <v>33</v>
      </c>
      <c r="C160" s="13" t="s">
        <v>25</v>
      </c>
      <c r="D160" s="32" t="s">
        <v>22</v>
      </c>
      <c r="E160" s="14" t="s">
        <v>128</v>
      </c>
      <c r="F160" s="11">
        <v>100</v>
      </c>
      <c r="G160" s="16">
        <v>1767.01</v>
      </c>
      <c r="H160" s="16">
        <v>1767.01</v>
      </c>
      <c r="I160" s="6">
        <f t="shared" si="9"/>
        <v>100</v>
      </c>
    </row>
    <row r="161" spans="1:9" ht="31.5">
      <c r="A161" s="23" t="s">
        <v>115</v>
      </c>
      <c r="B161" s="13" t="s">
        <v>33</v>
      </c>
      <c r="C161" s="13" t="s">
        <v>25</v>
      </c>
      <c r="D161" s="32" t="s">
        <v>22</v>
      </c>
      <c r="E161" s="14" t="s">
        <v>128</v>
      </c>
      <c r="F161" s="11">
        <v>200</v>
      </c>
      <c r="G161" s="16">
        <v>302.00299999999999</v>
      </c>
      <c r="H161" s="16">
        <v>302.00299999999999</v>
      </c>
      <c r="I161" s="6">
        <f t="shared" si="9"/>
        <v>100</v>
      </c>
    </row>
    <row r="162" spans="1:9" ht="31.5">
      <c r="A162" s="50" t="s">
        <v>82</v>
      </c>
      <c r="B162" s="13" t="s">
        <v>33</v>
      </c>
      <c r="C162" s="13" t="s">
        <v>25</v>
      </c>
      <c r="D162" s="13" t="s">
        <v>22</v>
      </c>
      <c r="E162" s="14" t="s">
        <v>120</v>
      </c>
      <c r="F162" s="13"/>
      <c r="G162" s="16">
        <f>G163</f>
        <v>4286.0129999999999</v>
      </c>
      <c r="H162" s="16">
        <f>H163</f>
        <v>3995.5830000000001</v>
      </c>
      <c r="I162" s="6">
        <f t="shared" si="9"/>
        <v>93.22377230307049</v>
      </c>
    </row>
    <row r="163" spans="1:9" ht="63">
      <c r="A163" s="51" t="s">
        <v>83</v>
      </c>
      <c r="B163" s="13" t="s">
        <v>33</v>
      </c>
      <c r="C163" s="13" t="s">
        <v>25</v>
      </c>
      <c r="D163" s="13" t="s">
        <v>22</v>
      </c>
      <c r="E163" s="14" t="s">
        <v>121</v>
      </c>
      <c r="F163" s="13"/>
      <c r="G163" s="16">
        <f>G164+G165+G166</f>
        <v>4286.0129999999999</v>
      </c>
      <c r="H163" s="16">
        <f>H164+H165+H166</f>
        <v>3995.5830000000001</v>
      </c>
      <c r="I163" s="6">
        <v>0</v>
      </c>
    </row>
    <row r="164" spans="1:9" ht="63">
      <c r="A164" s="23" t="s">
        <v>74</v>
      </c>
      <c r="B164" s="13" t="s">
        <v>33</v>
      </c>
      <c r="C164" s="13" t="s">
        <v>25</v>
      </c>
      <c r="D164" s="13" t="s">
        <v>22</v>
      </c>
      <c r="E164" s="14" t="s">
        <v>121</v>
      </c>
      <c r="F164" s="13">
        <v>100</v>
      </c>
      <c r="G164" s="16">
        <v>3766</v>
      </c>
      <c r="H164" s="16">
        <v>3541.259</v>
      </c>
      <c r="I164" s="6">
        <f t="shared" si="9"/>
        <v>94.032368560807228</v>
      </c>
    </row>
    <row r="165" spans="1:9" ht="31.5">
      <c r="A165" s="23" t="s">
        <v>115</v>
      </c>
      <c r="B165" s="13" t="s">
        <v>33</v>
      </c>
      <c r="C165" s="13" t="s">
        <v>25</v>
      </c>
      <c r="D165" s="13" t="s">
        <v>22</v>
      </c>
      <c r="E165" s="14" t="s">
        <v>121</v>
      </c>
      <c r="F165" s="13">
        <v>200</v>
      </c>
      <c r="G165" s="16">
        <v>520.01300000000003</v>
      </c>
      <c r="H165" s="16">
        <v>454.32400000000001</v>
      </c>
      <c r="I165" s="6">
        <f t="shared" si="9"/>
        <v>87.367815804604888</v>
      </c>
    </row>
    <row r="166" spans="1:9">
      <c r="A166" s="50" t="s">
        <v>75</v>
      </c>
      <c r="B166" s="13" t="s">
        <v>33</v>
      </c>
      <c r="C166" s="13" t="s">
        <v>25</v>
      </c>
      <c r="D166" s="13" t="s">
        <v>22</v>
      </c>
      <c r="E166" s="14" t="s">
        <v>121</v>
      </c>
      <c r="F166" s="13">
        <v>850</v>
      </c>
      <c r="G166" s="16">
        <v>0</v>
      </c>
      <c r="H166" s="16">
        <v>0</v>
      </c>
      <c r="I166" s="6">
        <v>0</v>
      </c>
    </row>
    <row r="167" spans="1:9">
      <c r="A167" s="50" t="s">
        <v>249</v>
      </c>
      <c r="B167" s="13" t="s">
        <v>33</v>
      </c>
      <c r="C167" s="13" t="s">
        <v>25</v>
      </c>
      <c r="D167" s="13" t="s">
        <v>22</v>
      </c>
      <c r="E167" s="14" t="s">
        <v>250</v>
      </c>
      <c r="F167" s="13"/>
      <c r="G167" s="16">
        <f>G168</f>
        <v>1166.2070000000001</v>
      </c>
      <c r="H167" s="16">
        <f>H168</f>
        <v>1166.2070000000001</v>
      </c>
      <c r="I167" s="6">
        <f t="shared" si="9"/>
        <v>100</v>
      </c>
    </row>
    <row r="168" spans="1:9">
      <c r="A168" s="50" t="s">
        <v>251</v>
      </c>
      <c r="B168" s="13" t="s">
        <v>33</v>
      </c>
      <c r="C168" s="13" t="s">
        <v>25</v>
      </c>
      <c r="D168" s="13" t="s">
        <v>22</v>
      </c>
      <c r="E168" s="14" t="s">
        <v>252</v>
      </c>
      <c r="F168" s="13"/>
      <c r="G168" s="16">
        <f>G169+G173+G172</f>
        <v>1166.2070000000001</v>
      </c>
      <c r="H168" s="16">
        <f>H169+H173+H172</f>
        <v>1166.2070000000001</v>
      </c>
      <c r="I168" s="6">
        <f t="shared" si="9"/>
        <v>100</v>
      </c>
    </row>
    <row r="169" spans="1:9">
      <c r="A169" s="50" t="s">
        <v>200</v>
      </c>
      <c r="B169" s="13" t="s">
        <v>33</v>
      </c>
      <c r="C169" s="13" t="s">
        <v>25</v>
      </c>
      <c r="D169" s="13" t="s">
        <v>22</v>
      </c>
      <c r="E169" s="14" t="s">
        <v>259</v>
      </c>
      <c r="F169" s="11"/>
      <c r="G169" s="16">
        <f>G170</f>
        <v>1132.5</v>
      </c>
      <c r="H169" s="16">
        <f>H170</f>
        <v>1132.5</v>
      </c>
      <c r="I169" s="6">
        <f t="shared" si="9"/>
        <v>100</v>
      </c>
    </row>
    <row r="170" spans="1:9" ht="31.5">
      <c r="A170" s="23" t="s">
        <v>115</v>
      </c>
      <c r="B170" s="13" t="s">
        <v>33</v>
      </c>
      <c r="C170" s="13" t="s">
        <v>25</v>
      </c>
      <c r="D170" s="13" t="s">
        <v>22</v>
      </c>
      <c r="E170" s="14" t="s">
        <v>259</v>
      </c>
      <c r="F170" s="11">
        <v>200</v>
      </c>
      <c r="G170" s="16">
        <v>1132.5</v>
      </c>
      <c r="H170" s="16">
        <v>1132.5</v>
      </c>
      <c r="I170" s="6">
        <f t="shared" si="9"/>
        <v>100</v>
      </c>
    </row>
    <row r="171" spans="1:9" ht="31.5">
      <c r="A171" s="23" t="s">
        <v>202</v>
      </c>
      <c r="B171" s="13" t="s">
        <v>33</v>
      </c>
      <c r="C171" s="13" t="s">
        <v>25</v>
      </c>
      <c r="D171" s="13" t="s">
        <v>22</v>
      </c>
      <c r="E171" s="14" t="s">
        <v>201</v>
      </c>
      <c r="F171" s="11"/>
      <c r="G171" s="16">
        <f>G172</f>
        <v>11.439</v>
      </c>
      <c r="H171" s="16">
        <f>H172</f>
        <v>11.439</v>
      </c>
      <c r="I171" s="6">
        <f t="shared" si="9"/>
        <v>100</v>
      </c>
    </row>
    <row r="172" spans="1:9" ht="31.5">
      <c r="A172" s="23" t="s">
        <v>115</v>
      </c>
      <c r="B172" s="13" t="s">
        <v>33</v>
      </c>
      <c r="C172" s="13" t="s">
        <v>25</v>
      </c>
      <c r="D172" s="13" t="s">
        <v>22</v>
      </c>
      <c r="E172" s="14" t="s">
        <v>259</v>
      </c>
      <c r="F172" s="11">
        <v>200</v>
      </c>
      <c r="G172" s="16">
        <v>11.439</v>
      </c>
      <c r="H172" s="16">
        <v>11.439</v>
      </c>
      <c r="I172" s="6">
        <f t="shared" si="9"/>
        <v>100</v>
      </c>
    </row>
    <row r="173" spans="1:9" ht="94.5">
      <c r="A173" s="23" t="s">
        <v>186</v>
      </c>
      <c r="B173" s="13" t="s">
        <v>33</v>
      </c>
      <c r="C173" s="13" t="s">
        <v>25</v>
      </c>
      <c r="D173" s="13" t="s">
        <v>22</v>
      </c>
      <c r="E173" s="14" t="s">
        <v>260</v>
      </c>
      <c r="F173" s="13"/>
      <c r="G173" s="16">
        <f>G174</f>
        <v>22.268000000000001</v>
      </c>
      <c r="H173" s="16">
        <f>H174</f>
        <v>22.268000000000001</v>
      </c>
      <c r="I173" s="6">
        <f t="shared" si="9"/>
        <v>100</v>
      </c>
    </row>
    <row r="174" spans="1:9">
      <c r="A174" s="49" t="s">
        <v>66</v>
      </c>
      <c r="B174" s="13" t="s">
        <v>33</v>
      </c>
      <c r="C174" s="13" t="s">
        <v>25</v>
      </c>
      <c r="D174" s="13" t="s">
        <v>22</v>
      </c>
      <c r="E174" s="14" t="s">
        <v>260</v>
      </c>
      <c r="F174" s="13">
        <v>300</v>
      </c>
      <c r="G174" s="16">
        <v>22.268000000000001</v>
      </c>
      <c r="H174" s="16">
        <v>22.268000000000001</v>
      </c>
      <c r="I174" s="6">
        <f t="shared" si="9"/>
        <v>100</v>
      </c>
    </row>
    <row r="175" spans="1:9">
      <c r="A175" s="49" t="s">
        <v>261</v>
      </c>
      <c r="B175" s="13" t="s">
        <v>33</v>
      </c>
      <c r="C175" s="13" t="s">
        <v>25</v>
      </c>
      <c r="D175" s="13" t="s">
        <v>22</v>
      </c>
      <c r="E175" s="14" t="s">
        <v>262</v>
      </c>
      <c r="F175" s="13"/>
      <c r="G175" s="16">
        <f t="shared" ref="G175:H177" si="10">G176</f>
        <v>6709.54</v>
      </c>
      <c r="H175" s="16">
        <f t="shared" si="10"/>
        <v>6709.54</v>
      </c>
      <c r="I175" s="6">
        <f t="shared" si="9"/>
        <v>100</v>
      </c>
    </row>
    <row r="176" spans="1:9">
      <c r="A176" s="49" t="s">
        <v>263</v>
      </c>
      <c r="B176" s="13" t="s">
        <v>33</v>
      </c>
      <c r="C176" s="13" t="s">
        <v>25</v>
      </c>
      <c r="D176" s="13" t="s">
        <v>22</v>
      </c>
      <c r="E176" s="14" t="s">
        <v>264</v>
      </c>
      <c r="F176" s="13"/>
      <c r="G176" s="16">
        <f t="shared" si="10"/>
        <v>6709.54</v>
      </c>
      <c r="H176" s="16">
        <f t="shared" si="10"/>
        <v>6709.54</v>
      </c>
      <c r="I176" s="6">
        <f t="shared" si="9"/>
        <v>100</v>
      </c>
    </row>
    <row r="177" spans="1:9" ht="31.5">
      <c r="A177" s="23" t="s">
        <v>185</v>
      </c>
      <c r="B177" s="13" t="s">
        <v>33</v>
      </c>
      <c r="C177" s="13" t="s">
        <v>25</v>
      </c>
      <c r="D177" s="13" t="s">
        <v>22</v>
      </c>
      <c r="E177" s="14" t="s">
        <v>127</v>
      </c>
      <c r="F177" s="13"/>
      <c r="G177" s="16">
        <f t="shared" si="10"/>
        <v>6709.54</v>
      </c>
      <c r="H177" s="16">
        <f t="shared" si="10"/>
        <v>6709.54</v>
      </c>
      <c r="I177" s="6">
        <f t="shared" si="9"/>
        <v>100</v>
      </c>
    </row>
    <row r="178" spans="1:9" ht="31.5">
      <c r="A178" s="23" t="s">
        <v>115</v>
      </c>
      <c r="B178" s="13" t="s">
        <v>33</v>
      </c>
      <c r="C178" s="13" t="s">
        <v>25</v>
      </c>
      <c r="D178" s="13" t="s">
        <v>22</v>
      </c>
      <c r="E178" s="14" t="s">
        <v>127</v>
      </c>
      <c r="F178" s="13">
        <v>200</v>
      </c>
      <c r="G178" s="16">
        <v>6709.54</v>
      </c>
      <c r="H178" s="16">
        <v>6709.54</v>
      </c>
      <c r="I178" s="6">
        <f t="shared" si="9"/>
        <v>100</v>
      </c>
    </row>
    <row r="179" spans="1:9" ht="31.5">
      <c r="A179" s="23" t="s">
        <v>265</v>
      </c>
      <c r="B179" s="13" t="s">
        <v>33</v>
      </c>
      <c r="C179" s="13" t="s">
        <v>25</v>
      </c>
      <c r="D179" s="13" t="s">
        <v>22</v>
      </c>
      <c r="E179" s="14" t="s">
        <v>266</v>
      </c>
      <c r="F179" s="13"/>
      <c r="G179" s="16">
        <f>G183+G180</f>
        <v>10608.536</v>
      </c>
      <c r="H179" s="16">
        <f>H183+H180</f>
        <v>5508.9650000000001</v>
      </c>
      <c r="I179" s="6">
        <f t="shared" si="9"/>
        <v>51.929549939784337</v>
      </c>
    </row>
    <row r="180" spans="1:9">
      <c r="A180" s="50" t="s">
        <v>168</v>
      </c>
      <c r="B180" s="13" t="s">
        <v>33</v>
      </c>
      <c r="C180" s="13" t="s">
        <v>25</v>
      </c>
      <c r="D180" s="13" t="s">
        <v>22</v>
      </c>
      <c r="E180" s="14" t="s">
        <v>215</v>
      </c>
      <c r="F180" s="13"/>
      <c r="G180" s="16">
        <f>G181</f>
        <v>177.55500000000001</v>
      </c>
      <c r="H180" s="16">
        <f>H181</f>
        <v>177.55500000000001</v>
      </c>
      <c r="I180" s="6">
        <f t="shared" si="9"/>
        <v>100</v>
      </c>
    </row>
    <row r="181" spans="1:9">
      <c r="A181" s="24" t="s">
        <v>47</v>
      </c>
      <c r="B181" s="13" t="s">
        <v>33</v>
      </c>
      <c r="C181" s="13" t="s">
        <v>25</v>
      </c>
      <c r="D181" s="13" t="s">
        <v>22</v>
      </c>
      <c r="E181" s="19" t="s">
        <v>130</v>
      </c>
      <c r="F181" s="32"/>
      <c r="G181" s="16">
        <f>G182</f>
        <v>177.55500000000001</v>
      </c>
      <c r="H181" s="16">
        <f>H182</f>
        <v>177.55500000000001</v>
      </c>
      <c r="I181" s="6">
        <f t="shared" si="9"/>
        <v>100</v>
      </c>
    </row>
    <row r="182" spans="1:9" ht="31.5">
      <c r="A182" s="23" t="s">
        <v>115</v>
      </c>
      <c r="B182" s="13" t="s">
        <v>33</v>
      </c>
      <c r="C182" s="13" t="s">
        <v>25</v>
      </c>
      <c r="D182" s="13" t="s">
        <v>22</v>
      </c>
      <c r="E182" s="19" t="s">
        <v>130</v>
      </c>
      <c r="F182" s="32">
        <v>200</v>
      </c>
      <c r="G182" s="16">
        <v>177.55500000000001</v>
      </c>
      <c r="H182" s="16">
        <v>177.55500000000001</v>
      </c>
      <c r="I182" s="6">
        <f t="shared" si="9"/>
        <v>100</v>
      </c>
    </row>
    <row r="183" spans="1:9">
      <c r="A183" s="23" t="s">
        <v>267</v>
      </c>
      <c r="B183" s="13" t="s">
        <v>33</v>
      </c>
      <c r="C183" s="13" t="s">
        <v>25</v>
      </c>
      <c r="D183" s="13" t="s">
        <v>22</v>
      </c>
      <c r="E183" s="14" t="s">
        <v>268</v>
      </c>
      <c r="F183" s="13"/>
      <c r="G183" s="16">
        <f>G184</f>
        <v>10430.981</v>
      </c>
      <c r="H183" s="16">
        <f>H184</f>
        <v>5331.41</v>
      </c>
      <c r="I183" s="6">
        <f t="shared" si="9"/>
        <v>51.111300078103874</v>
      </c>
    </row>
    <row r="184" spans="1:9">
      <c r="A184" s="23" t="s">
        <v>99</v>
      </c>
      <c r="B184" s="13" t="s">
        <v>33</v>
      </c>
      <c r="C184" s="13" t="s">
        <v>25</v>
      </c>
      <c r="D184" s="13" t="s">
        <v>22</v>
      </c>
      <c r="E184" s="14" t="s">
        <v>140</v>
      </c>
      <c r="F184" s="13"/>
      <c r="G184" s="16">
        <f>G185</f>
        <v>10430.981</v>
      </c>
      <c r="H184" s="16">
        <f>H185</f>
        <v>5331.41</v>
      </c>
      <c r="I184" s="6">
        <f t="shared" si="9"/>
        <v>51.111300078103874</v>
      </c>
    </row>
    <row r="185" spans="1:9" ht="31.5">
      <c r="A185" s="23" t="s">
        <v>115</v>
      </c>
      <c r="B185" s="13" t="s">
        <v>33</v>
      </c>
      <c r="C185" s="13" t="s">
        <v>25</v>
      </c>
      <c r="D185" s="13" t="s">
        <v>22</v>
      </c>
      <c r="E185" s="14" t="s">
        <v>140</v>
      </c>
      <c r="F185" s="13">
        <v>200</v>
      </c>
      <c r="G185" s="16">
        <v>10430.981</v>
      </c>
      <c r="H185" s="16">
        <v>5331.41</v>
      </c>
      <c r="I185" s="6">
        <f t="shared" si="9"/>
        <v>51.111300078103874</v>
      </c>
    </row>
    <row r="186" spans="1:9">
      <c r="A186" s="23" t="s">
        <v>39</v>
      </c>
      <c r="B186" s="13" t="s">
        <v>33</v>
      </c>
      <c r="C186" s="13">
        <v>10</v>
      </c>
      <c r="D186" s="13"/>
      <c r="E186" s="14"/>
      <c r="F186" s="13"/>
      <c r="G186" s="16">
        <f>G194+G187</f>
        <v>18610.396000000001</v>
      </c>
      <c r="H186" s="16">
        <f>H194+H187</f>
        <v>14741.053</v>
      </c>
      <c r="I186" s="6">
        <f t="shared" si="9"/>
        <v>79.208701416133223</v>
      </c>
    </row>
    <row r="187" spans="1:9">
      <c r="A187" s="49" t="s">
        <v>42</v>
      </c>
      <c r="B187" s="13" t="s">
        <v>33</v>
      </c>
      <c r="C187" s="13">
        <v>10</v>
      </c>
      <c r="D187" s="13" t="s">
        <v>19</v>
      </c>
      <c r="E187" s="14"/>
      <c r="F187" s="13"/>
      <c r="G187" s="16">
        <f t="shared" ref="G187:H188" si="11">G188</f>
        <v>782.39599999999996</v>
      </c>
      <c r="H187" s="16">
        <f t="shared" si="11"/>
        <v>782.39599999999996</v>
      </c>
      <c r="I187" s="6">
        <f t="shared" si="9"/>
        <v>100</v>
      </c>
    </row>
    <row r="188" spans="1:9" ht="47.25">
      <c r="A188" s="49" t="s">
        <v>269</v>
      </c>
      <c r="B188" s="13" t="s">
        <v>33</v>
      </c>
      <c r="C188" s="13">
        <v>10</v>
      </c>
      <c r="D188" s="13" t="s">
        <v>19</v>
      </c>
      <c r="E188" s="14" t="s">
        <v>270</v>
      </c>
      <c r="F188" s="13"/>
      <c r="G188" s="16">
        <f t="shared" si="11"/>
        <v>782.39599999999996</v>
      </c>
      <c r="H188" s="16">
        <f t="shared" si="11"/>
        <v>782.39599999999996</v>
      </c>
      <c r="I188" s="6">
        <f t="shared" si="9"/>
        <v>100</v>
      </c>
    </row>
    <row r="189" spans="1:9" ht="63">
      <c r="A189" s="49" t="s">
        <v>271</v>
      </c>
      <c r="B189" s="13" t="s">
        <v>33</v>
      </c>
      <c r="C189" s="13">
        <v>10</v>
      </c>
      <c r="D189" s="13" t="s">
        <v>19</v>
      </c>
      <c r="E189" s="14" t="s">
        <v>272</v>
      </c>
      <c r="F189" s="13"/>
      <c r="G189" s="16">
        <f>G190+G192</f>
        <v>782.39599999999996</v>
      </c>
      <c r="H189" s="16">
        <f>H190+H192</f>
        <v>782.39599999999996</v>
      </c>
      <c r="I189" s="6">
        <f t="shared" si="9"/>
        <v>100</v>
      </c>
    </row>
    <row r="190" spans="1:9" ht="31.5">
      <c r="A190" s="23" t="s">
        <v>203</v>
      </c>
      <c r="B190" s="13" t="s">
        <v>33</v>
      </c>
      <c r="C190" s="13">
        <v>10</v>
      </c>
      <c r="D190" s="13" t="s">
        <v>19</v>
      </c>
      <c r="E190" s="14" t="s">
        <v>273</v>
      </c>
      <c r="F190" s="13"/>
      <c r="G190" s="16">
        <f>G191</f>
        <v>219.024</v>
      </c>
      <c r="H190" s="16">
        <f>H191</f>
        <v>219.024</v>
      </c>
      <c r="I190" s="6">
        <f t="shared" si="9"/>
        <v>100</v>
      </c>
    </row>
    <row r="191" spans="1:9">
      <c r="A191" s="49" t="s">
        <v>66</v>
      </c>
      <c r="B191" s="13" t="s">
        <v>33</v>
      </c>
      <c r="C191" s="13">
        <v>10</v>
      </c>
      <c r="D191" s="13" t="s">
        <v>19</v>
      </c>
      <c r="E191" s="14" t="s">
        <v>273</v>
      </c>
      <c r="F191" s="13">
        <v>300</v>
      </c>
      <c r="G191" s="16">
        <v>219.024</v>
      </c>
      <c r="H191" s="16">
        <v>219.024</v>
      </c>
      <c r="I191" s="6">
        <f t="shared" si="9"/>
        <v>100</v>
      </c>
    </row>
    <row r="192" spans="1:9" ht="31.5">
      <c r="A192" s="49" t="s">
        <v>174</v>
      </c>
      <c r="B192" s="13" t="s">
        <v>33</v>
      </c>
      <c r="C192" s="13">
        <v>10</v>
      </c>
      <c r="D192" s="13" t="s">
        <v>19</v>
      </c>
      <c r="E192" s="14" t="s">
        <v>273</v>
      </c>
      <c r="F192" s="13"/>
      <c r="G192" s="16">
        <f>G193</f>
        <v>563.37199999999996</v>
      </c>
      <c r="H192" s="16">
        <f>H193</f>
        <v>563.37199999999996</v>
      </c>
      <c r="I192" s="6">
        <f t="shared" si="9"/>
        <v>100</v>
      </c>
    </row>
    <row r="193" spans="1:9">
      <c r="A193" s="49" t="s">
        <v>66</v>
      </c>
      <c r="B193" s="13" t="s">
        <v>33</v>
      </c>
      <c r="C193" s="13">
        <v>10</v>
      </c>
      <c r="D193" s="13" t="s">
        <v>19</v>
      </c>
      <c r="E193" s="14" t="s">
        <v>273</v>
      </c>
      <c r="F193" s="13">
        <v>300</v>
      </c>
      <c r="G193" s="16">
        <v>563.37199999999996</v>
      </c>
      <c r="H193" s="16">
        <v>563.37199999999996</v>
      </c>
      <c r="I193" s="6">
        <f t="shared" si="9"/>
        <v>100</v>
      </c>
    </row>
    <row r="194" spans="1:9">
      <c r="A194" s="49" t="s">
        <v>15</v>
      </c>
      <c r="B194" s="13" t="s">
        <v>33</v>
      </c>
      <c r="C194" s="13">
        <v>10</v>
      </c>
      <c r="D194" s="13" t="s">
        <v>20</v>
      </c>
      <c r="E194" s="15"/>
      <c r="F194" s="13"/>
      <c r="G194" s="16">
        <f>G197+G200</f>
        <v>17828</v>
      </c>
      <c r="H194" s="16">
        <f>H197+H200</f>
        <v>13958.656999999999</v>
      </c>
      <c r="I194" s="6">
        <f t="shared" si="9"/>
        <v>78.296258694188907</v>
      </c>
    </row>
    <row r="195" spans="1:9">
      <c r="A195" s="49" t="s">
        <v>249</v>
      </c>
      <c r="B195" s="13" t="s">
        <v>33</v>
      </c>
      <c r="C195" s="13">
        <v>10</v>
      </c>
      <c r="D195" s="13" t="s">
        <v>20</v>
      </c>
      <c r="E195" s="15" t="s">
        <v>250</v>
      </c>
      <c r="F195" s="13"/>
      <c r="G195" s="16">
        <f>G196</f>
        <v>17828</v>
      </c>
      <c r="H195" s="16">
        <f>H196</f>
        <v>13958.656999999999</v>
      </c>
      <c r="I195" s="6">
        <f t="shared" si="9"/>
        <v>78.296258694188907</v>
      </c>
    </row>
    <row r="196" spans="1:9">
      <c r="A196" s="49" t="s">
        <v>255</v>
      </c>
      <c r="B196" s="13" t="s">
        <v>33</v>
      </c>
      <c r="C196" s="13">
        <v>10</v>
      </c>
      <c r="D196" s="13" t="s">
        <v>20</v>
      </c>
      <c r="E196" s="15" t="s">
        <v>256</v>
      </c>
      <c r="F196" s="13"/>
      <c r="G196" s="16">
        <f>G197+G200</f>
        <v>17828</v>
      </c>
      <c r="H196" s="16">
        <f>H197+H200</f>
        <v>13958.656999999999</v>
      </c>
      <c r="I196" s="6">
        <f t="shared" si="9"/>
        <v>78.296258694188907</v>
      </c>
    </row>
    <row r="197" spans="1:9" ht="63">
      <c r="A197" s="49" t="s">
        <v>88</v>
      </c>
      <c r="B197" s="13" t="s">
        <v>33</v>
      </c>
      <c r="C197" s="13">
        <v>10</v>
      </c>
      <c r="D197" s="13" t="s">
        <v>20</v>
      </c>
      <c r="E197" s="14" t="s">
        <v>129</v>
      </c>
      <c r="F197" s="13"/>
      <c r="G197" s="16">
        <f>G199+G198</f>
        <v>1486</v>
      </c>
      <c r="H197" s="16">
        <f>H199+H198</f>
        <v>1070</v>
      </c>
      <c r="I197" s="6">
        <f t="shared" si="9"/>
        <v>72.005383580080746</v>
      </c>
    </row>
    <row r="198" spans="1:9" ht="31.5">
      <c r="A198" s="23" t="s">
        <v>115</v>
      </c>
      <c r="B198" s="13" t="s">
        <v>33</v>
      </c>
      <c r="C198" s="13">
        <v>10</v>
      </c>
      <c r="D198" s="13" t="s">
        <v>20</v>
      </c>
      <c r="E198" s="14" t="s">
        <v>129</v>
      </c>
      <c r="F198" s="11">
        <v>200</v>
      </c>
      <c r="G198" s="16">
        <v>5</v>
      </c>
      <c r="H198" s="16">
        <v>3.9180000000000001</v>
      </c>
      <c r="I198" s="6">
        <f t="shared" si="9"/>
        <v>78.360000000000014</v>
      </c>
    </row>
    <row r="199" spans="1:9">
      <c r="A199" s="49" t="s">
        <v>66</v>
      </c>
      <c r="B199" s="13" t="s">
        <v>33</v>
      </c>
      <c r="C199" s="13">
        <v>10</v>
      </c>
      <c r="D199" s="13" t="s">
        <v>20</v>
      </c>
      <c r="E199" s="14" t="s">
        <v>129</v>
      </c>
      <c r="F199" s="11">
        <v>300</v>
      </c>
      <c r="G199" s="16">
        <v>1481</v>
      </c>
      <c r="H199" s="16">
        <v>1066.0820000000001</v>
      </c>
      <c r="I199" s="6">
        <v>0</v>
      </c>
    </row>
    <row r="200" spans="1:9" ht="47.25">
      <c r="A200" s="54" t="s">
        <v>98</v>
      </c>
      <c r="B200" s="13" t="s">
        <v>33</v>
      </c>
      <c r="C200" s="34" t="s">
        <v>57</v>
      </c>
      <c r="D200" s="34" t="s">
        <v>20</v>
      </c>
      <c r="E200" s="37" t="s">
        <v>148</v>
      </c>
      <c r="F200" s="34"/>
      <c r="G200" s="36">
        <f>G202+G201</f>
        <v>16342</v>
      </c>
      <c r="H200" s="36">
        <f>H202+H201</f>
        <v>12888.656999999999</v>
      </c>
      <c r="I200" s="6">
        <f t="shared" si="9"/>
        <v>78.868296414147594</v>
      </c>
    </row>
    <row r="201" spans="1:9" ht="31.5">
      <c r="A201" s="23" t="s">
        <v>115</v>
      </c>
      <c r="B201" s="13" t="s">
        <v>33</v>
      </c>
      <c r="C201" s="34" t="s">
        <v>57</v>
      </c>
      <c r="D201" s="34" t="s">
        <v>20</v>
      </c>
      <c r="E201" s="37" t="s">
        <v>148</v>
      </c>
      <c r="F201" s="34">
        <v>200</v>
      </c>
      <c r="G201" s="36">
        <v>75</v>
      </c>
      <c r="H201" s="36">
        <v>55.41</v>
      </c>
      <c r="I201" s="6">
        <f t="shared" ref="I201" si="12">H201/G201*100</f>
        <v>73.88</v>
      </c>
    </row>
    <row r="202" spans="1:9">
      <c r="A202" s="54" t="s">
        <v>66</v>
      </c>
      <c r="B202" s="13" t="s">
        <v>33</v>
      </c>
      <c r="C202" s="34" t="s">
        <v>57</v>
      </c>
      <c r="D202" s="34" t="s">
        <v>20</v>
      </c>
      <c r="E202" s="37" t="s">
        <v>148</v>
      </c>
      <c r="F202" s="34">
        <v>300</v>
      </c>
      <c r="G202" s="36">
        <v>16267</v>
      </c>
      <c r="H202" s="36">
        <v>12833.246999999999</v>
      </c>
      <c r="I202" s="6">
        <f t="shared" si="9"/>
        <v>78.891295260343014</v>
      </c>
    </row>
    <row r="203" spans="1:9" ht="31.5">
      <c r="A203" s="49" t="s">
        <v>56</v>
      </c>
      <c r="B203" s="13" t="s">
        <v>34</v>
      </c>
      <c r="C203" s="13"/>
      <c r="D203" s="13"/>
      <c r="E203" s="14"/>
      <c r="F203" s="11"/>
      <c r="G203" s="16">
        <f>G204+G223+G229+G235+G241+G258+G269+G275</f>
        <v>39166.112999999998</v>
      </c>
      <c r="H203" s="16">
        <f>H204+H223+H229+H235+H241+H258+H269+H275</f>
        <v>38194.231</v>
      </c>
      <c r="I203" s="6">
        <f t="shared" si="9"/>
        <v>97.518564070935511</v>
      </c>
    </row>
    <row r="204" spans="1:9">
      <c r="A204" s="49" t="s">
        <v>35</v>
      </c>
      <c r="B204" s="13" t="s">
        <v>34</v>
      </c>
      <c r="C204" s="13" t="s">
        <v>17</v>
      </c>
      <c r="D204" s="13"/>
      <c r="E204" s="15"/>
      <c r="F204" s="11"/>
      <c r="G204" s="16">
        <f>G205+G212+G217</f>
        <v>13727.003000000001</v>
      </c>
      <c r="H204" s="16">
        <f>H205+H212+H217</f>
        <v>12765.330999999998</v>
      </c>
      <c r="I204" s="6">
        <f t="shared" si="9"/>
        <v>92.994304729153171</v>
      </c>
    </row>
    <row r="205" spans="1:9">
      <c r="A205" s="49" t="s">
        <v>7</v>
      </c>
      <c r="B205" s="13" t="s">
        <v>34</v>
      </c>
      <c r="C205" s="13" t="s">
        <v>17</v>
      </c>
      <c r="D205" s="13" t="s">
        <v>21</v>
      </c>
      <c r="E205" s="15"/>
      <c r="F205" s="11"/>
      <c r="G205" s="16">
        <f t="shared" ref="G205:H207" si="13">G206</f>
        <v>8754.241</v>
      </c>
      <c r="H205" s="16">
        <f t="shared" si="13"/>
        <v>8424.476999999999</v>
      </c>
      <c r="I205" s="6">
        <f t="shared" ref="I205:I269" si="14">H205/G205*100</f>
        <v>96.233094336790586</v>
      </c>
    </row>
    <row r="206" spans="1:9" ht="47.25">
      <c r="A206" s="49" t="s">
        <v>240</v>
      </c>
      <c r="B206" s="13" t="s">
        <v>34</v>
      </c>
      <c r="C206" s="13" t="s">
        <v>17</v>
      </c>
      <c r="D206" s="13" t="s">
        <v>21</v>
      </c>
      <c r="E206" s="15" t="s">
        <v>241</v>
      </c>
      <c r="F206" s="11"/>
      <c r="G206" s="16">
        <f t="shared" si="13"/>
        <v>8754.241</v>
      </c>
      <c r="H206" s="16">
        <f t="shared" si="13"/>
        <v>8424.476999999999</v>
      </c>
      <c r="I206" s="6">
        <f t="shared" si="14"/>
        <v>96.233094336790586</v>
      </c>
    </row>
    <row r="207" spans="1:9" ht="31.5">
      <c r="A207" s="49" t="s">
        <v>76</v>
      </c>
      <c r="B207" s="13" t="s">
        <v>34</v>
      </c>
      <c r="C207" s="13" t="s">
        <v>17</v>
      </c>
      <c r="D207" s="13" t="s">
        <v>21</v>
      </c>
      <c r="E207" s="14" t="s">
        <v>116</v>
      </c>
      <c r="F207" s="11"/>
      <c r="G207" s="16">
        <f t="shared" si="13"/>
        <v>8754.241</v>
      </c>
      <c r="H207" s="16">
        <f t="shared" si="13"/>
        <v>8424.476999999999</v>
      </c>
      <c r="I207" s="6">
        <f t="shared" si="14"/>
        <v>96.233094336790586</v>
      </c>
    </row>
    <row r="208" spans="1:9">
      <c r="A208" s="49" t="s">
        <v>77</v>
      </c>
      <c r="B208" s="13" t="s">
        <v>34</v>
      </c>
      <c r="C208" s="13" t="s">
        <v>17</v>
      </c>
      <c r="D208" s="13" t="s">
        <v>21</v>
      </c>
      <c r="E208" s="14" t="s">
        <v>117</v>
      </c>
      <c r="F208" s="11"/>
      <c r="G208" s="16">
        <f>G209+G210+G211</f>
        <v>8754.241</v>
      </c>
      <c r="H208" s="16">
        <f>H209+H210+H211</f>
        <v>8424.476999999999</v>
      </c>
      <c r="I208" s="6">
        <f t="shared" si="14"/>
        <v>96.233094336790586</v>
      </c>
    </row>
    <row r="209" spans="1:9" ht="63">
      <c r="A209" s="23" t="s">
        <v>74</v>
      </c>
      <c r="B209" s="13" t="s">
        <v>34</v>
      </c>
      <c r="C209" s="13" t="s">
        <v>17</v>
      </c>
      <c r="D209" s="13" t="s">
        <v>21</v>
      </c>
      <c r="E209" s="14" t="s">
        <v>117</v>
      </c>
      <c r="F209" s="11">
        <v>100</v>
      </c>
      <c r="G209" s="16">
        <v>8080.049</v>
      </c>
      <c r="H209" s="16">
        <v>7801.24</v>
      </c>
      <c r="I209" s="6">
        <f t="shared" si="14"/>
        <v>96.549414489936879</v>
      </c>
    </row>
    <row r="210" spans="1:9" ht="31.5">
      <c r="A210" s="23" t="s">
        <v>115</v>
      </c>
      <c r="B210" s="13" t="s">
        <v>34</v>
      </c>
      <c r="C210" s="13" t="s">
        <v>17</v>
      </c>
      <c r="D210" s="13" t="s">
        <v>21</v>
      </c>
      <c r="E210" s="14" t="s">
        <v>117</v>
      </c>
      <c r="F210" s="11">
        <v>200</v>
      </c>
      <c r="G210" s="16">
        <v>674.19200000000001</v>
      </c>
      <c r="H210" s="16">
        <v>623.23699999999997</v>
      </c>
      <c r="I210" s="6">
        <f t="shared" si="14"/>
        <v>92.442063981773742</v>
      </c>
    </row>
    <row r="211" spans="1:9">
      <c r="A211" s="50" t="s">
        <v>75</v>
      </c>
      <c r="B211" s="13" t="s">
        <v>34</v>
      </c>
      <c r="C211" s="13" t="s">
        <v>17</v>
      </c>
      <c r="D211" s="13" t="s">
        <v>21</v>
      </c>
      <c r="E211" s="14" t="s">
        <v>117</v>
      </c>
      <c r="F211" s="11">
        <v>850</v>
      </c>
      <c r="G211" s="16">
        <v>0</v>
      </c>
      <c r="H211" s="16">
        <v>0</v>
      </c>
      <c r="I211" s="6">
        <v>0</v>
      </c>
    </row>
    <row r="212" spans="1:9">
      <c r="A212" s="50" t="s">
        <v>168</v>
      </c>
      <c r="B212" s="13" t="s">
        <v>34</v>
      </c>
      <c r="C212" s="13" t="s">
        <v>17</v>
      </c>
      <c r="D212" s="13">
        <v>11</v>
      </c>
      <c r="E212" s="14"/>
      <c r="F212" s="11"/>
      <c r="G212" s="16">
        <f>G215</f>
        <v>442.20400000000001</v>
      </c>
      <c r="H212" s="16">
        <f>H215</f>
        <v>0</v>
      </c>
      <c r="I212" s="6">
        <f t="shared" si="14"/>
        <v>0</v>
      </c>
    </row>
    <row r="213" spans="1:9" ht="31.5">
      <c r="A213" s="50" t="s">
        <v>265</v>
      </c>
      <c r="B213" s="13" t="s">
        <v>34</v>
      </c>
      <c r="C213" s="13" t="s">
        <v>17</v>
      </c>
      <c r="D213" s="13">
        <v>11</v>
      </c>
      <c r="E213" s="14" t="s">
        <v>266</v>
      </c>
      <c r="F213" s="11"/>
      <c r="G213" s="16">
        <f>G215</f>
        <v>442.20400000000001</v>
      </c>
      <c r="H213" s="16">
        <f>H215</f>
        <v>0</v>
      </c>
      <c r="I213" s="6">
        <f t="shared" si="14"/>
        <v>0</v>
      </c>
    </row>
    <row r="214" spans="1:9">
      <c r="A214" s="50" t="s">
        <v>168</v>
      </c>
      <c r="B214" s="13" t="s">
        <v>34</v>
      </c>
      <c r="C214" s="13" t="s">
        <v>17</v>
      </c>
      <c r="D214" s="13">
        <v>11</v>
      </c>
      <c r="E214" s="14" t="s">
        <v>215</v>
      </c>
      <c r="F214" s="11"/>
      <c r="G214" s="16">
        <f t="shared" ref="G214:H215" si="15">G215</f>
        <v>442.20400000000001</v>
      </c>
      <c r="H214" s="16">
        <f t="shared" si="15"/>
        <v>0</v>
      </c>
      <c r="I214" s="6">
        <f t="shared" si="14"/>
        <v>0</v>
      </c>
    </row>
    <row r="215" spans="1:9">
      <c r="A215" s="50" t="s">
        <v>47</v>
      </c>
      <c r="B215" s="13" t="s">
        <v>34</v>
      </c>
      <c r="C215" s="13" t="s">
        <v>17</v>
      </c>
      <c r="D215" s="13">
        <v>11</v>
      </c>
      <c r="E215" s="14" t="s">
        <v>130</v>
      </c>
      <c r="F215" s="11"/>
      <c r="G215" s="16">
        <f t="shared" si="15"/>
        <v>442.20400000000001</v>
      </c>
      <c r="H215" s="16">
        <f t="shared" si="15"/>
        <v>0</v>
      </c>
      <c r="I215" s="6">
        <f t="shared" si="14"/>
        <v>0</v>
      </c>
    </row>
    <row r="216" spans="1:9">
      <c r="A216" s="50" t="s">
        <v>175</v>
      </c>
      <c r="B216" s="13" t="s">
        <v>34</v>
      </c>
      <c r="C216" s="13" t="s">
        <v>17</v>
      </c>
      <c r="D216" s="13">
        <v>11</v>
      </c>
      <c r="E216" s="14" t="s">
        <v>130</v>
      </c>
      <c r="F216" s="11">
        <v>870</v>
      </c>
      <c r="G216" s="16">
        <v>442.20400000000001</v>
      </c>
      <c r="H216" s="16">
        <v>0</v>
      </c>
      <c r="I216" s="6">
        <f t="shared" si="14"/>
        <v>0</v>
      </c>
    </row>
    <row r="217" spans="1:9">
      <c r="A217" s="50" t="s">
        <v>8</v>
      </c>
      <c r="B217" s="13" t="s">
        <v>34</v>
      </c>
      <c r="C217" s="13" t="s">
        <v>17</v>
      </c>
      <c r="D217" s="13">
        <v>13</v>
      </c>
      <c r="E217" s="14"/>
      <c r="F217" s="11"/>
      <c r="G217" s="16">
        <f>G220</f>
        <v>4530.558</v>
      </c>
      <c r="H217" s="16">
        <f>H220</f>
        <v>4340.8540000000003</v>
      </c>
      <c r="I217" s="6">
        <f t="shared" si="14"/>
        <v>95.812789506281575</v>
      </c>
    </row>
    <row r="218" spans="1:9" ht="31.5">
      <c r="A218" s="50" t="s">
        <v>234</v>
      </c>
      <c r="B218" s="13" t="s">
        <v>34</v>
      </c>
      <c r="C218" s="13" t="s">
        <v>17</v>
      </c>
      <c r="D218" s="13">
        <v>13</v>
      </c>
      <c r="E218" s="14" t="s">
        <v>235</v>
      </c>
      <c r="F218" s="11"/>
      <c r="G218" s="16">
        <f t="shared" ref="G218:H219" si="16">G219</f>
        <v>4530.558</v>
      </c>
      <c r="H218" s="16">
        <f t="shared" si="16"/>
        <v>4340.8540000000003</v>
      </c>
      <c r="I218" s="6">
        <f t="shared" si="14"/>
        <v>95.812789506281575</v>
      </c>
    </row>
    <row r="219" spans="1:9" ht="31.5">
      <c r="A219" s="50" t="s">
        <v>82</v>
      </c>
      <c r="B219" s="13" t="s">
        <v>34</v>
      </c>
      <c r="C219" s="13" t="s">
        <v>17</v>
      </c>
      <c r="D219" s="13">
        <v>13</v>
      </c>
      <c r="E219" s="14" t="s">
        <v>120</v>
      </c>
      <c r="F219" s="11"/>
      <c r="G219" s="16">
        <f t="shared" si="16"/>
        <v>4530.558</v>
      </c>
      <c r="H219" s="16">
        <f t="shared" si="16"/>
        <v>4340.8540000000003</v>
      </c>
      <c r="I219" s="6">
        <f t="shared" si="14"/>
        <v>95.812789506281575</v>
      </c>
    </row>
    <row r="220" spans="1:9" ht="63">
      <c r="A220" s="50" t="s">
        <v>83</v>
      </c>
      <c r="B220" s="13" t="s">
        <v>34</v>
      </c>
      <c r="C220" s="13" t="s">
        <v>17</v>
      </c>
      <c r="D220" s="13">
        <v>13</v>
      </c>
      <c r="E220" s="14" t="s">
        <v>121</v>
      </c>
      <c r="F220" s="11"/>
      <c r="G220" s="16">
        <f>G221+G222</f>
        <v>4530.558</v>
      </c>
      <c r="H220" s="16">
        <f>H221+H222</f>
        <v>4340.8540000000003</v>
      </c>
      <c r="I220" s="6">
        <f t="shared" si="14"/>
        <v>95.812789506281575</v>
      </c>
    </row>
    <row r="221" spans="1:9" ht="63">
      <c r="A221" s="50" t="s">
        <v>95</v>
      </c>
      <c r="B221" s="13" t="s">
        <v>34</v>
      </c>
      <c r="C221" s="13" t="s">
        <v>17</v>
      </c>
      <c r="D221" s="13">
        <v>13</v>
      </c>
      <c r="E221" s="14" t="s">
        <v>121</v>
      </c>
      <c r="F221" s="11">
        <v>100</v>
      </c>
      <c r="G221" s="16">
        <v>3869.8</v>
      </c>
      <c r="H221" s="16">
        <v>3689.7649999999999</v>
      </c>
      <c r="I221" s="6">
        <f t="shared" si="14"/>
        <v>95.347692387203466</v>
      </c>
    </row>
    <row r="222" spans="1:9" ht="31.5">
      <c r="A222" s="23" t="s">
        <v>115</v>
      </c>
      <c r="B222" s="13" t="s">
        <v>34</v>
      </c>
      <c r="C222" s="13" t="s">
        <v>17</v>
      </c>
      <c r="D222" s="13">
        <v>13</v>
      </c>
      <c r="E222" s="14" t="s">
        <v>121</v>
      </c>
      <c r="F222" s="11">
        <v>200</v>
      </c>
      <c r="G222" s="16">
        <v>660.75800000000004</v>
      </c>
      <c r="H222" s="16">
        <v>651.08900000000006</v>
      </c>
      <c r="I222" s="6">
        <f t="shared" si="14"/>
        <v>98.536680600159215</v>
      </c>
    </row>
    <row r="223" spans="1:9">
      <c r="A223" s="49" t="s">
        <v>48</v>
      </c>
      <c r="B223" s="13" t="s">
        <v>34</v>
      </c>
      <c r="C223" s="13" t="s">
        <v>18</v>
      </c>
      <c r="D223" s="13"/>
      <c r="E223" s="15"/>
      <c r="F223" s="11"/>
      <c r="G223" s="16">
        <f t="shared" ref="G223:H227" si="17">G224</f>
        <v>1027.7</v>
      </c>
      <c r="H223" s="16">
        <f t="shared" si="17"/>
        <v>1027.7</v>
      </c>
      <c r="I223" s="6">
        <f t="shared" si="14"/>
        <v>100</v>
      </c>
    </row>
    <row r="224" spans="1:9">
      <c r="A224" s="49" t="s">
        <v>43</v>
      </c>
      <c r="B224" s="13" t="s">
        <v>34</v>
      </c>
      <c r="C224" s="13" t="s">
        <v>18</v>
      </c>
      <c r="D224" s="13" t="s">
        <v>19</v>
      </c>
      <c r="E224" s="15"/>
      <c r="F224" s="11"/>
      <c r="G224" s="16">
        <f t="shared" si="17"/>
        <v>1027.7</v>
      </c>
      <c r="H224" s="16">
        <f t="shared" si="17"/>
        <v>1027.7</v>
      </c>
      <c r="I224" s="6">
        <f t="shared" si="14"/>
        <v>100</v>
      </c>
    </row>
    <row r="225" spans="1:9" ht="47.25">
      <c r="A225" s="49" t="s">
        <v>240</v>
      </c>
      <c r="B225" s="13" t="s">
        <v>34</v>
      </c>
      <c r="C225" s="13" t="s">
        <v>18</v>
      </c>
      <c r="D225" s="13" t="s">
        <v>19</v>
      </c>
      <c r="E225" s="15" t="s">
        <v>241</v>
      </c>
      <c r="F225" s="11"/>
      <c r="G225" s="16">
        <f t="shared" si="17"/>
        <v>1027.7</v>
      </c>
      <c r="H225" s="16">
        <f t="shared" si="17"/>
        <v>1027.7</v>
      </c>
      <c r="I225" s="6">
        <f t="shared" si="14"/>
        <v>100</v>
      </c>
    </row>
    <row r="226" spans="1:9">
      <c r="A226" s="49" t="s">
        <v>257</v>
      </c>
      <c r="B226" s="13" t="s">
        <v>34</v>
      </c>
      <c r="C226" s="13" t="s">
        <v>18</v>
      </c>
      <c r="D226" s="13" t="s">
        <v>19</v>
      </c>
      <c r="E226" s="15" t="s">
        <v>258</v>
      </c>
      <c r="F226" s="11"/>
      <c r="G226" s="16">
        <f t="shared" si="17"/>
        <v>1027.7</v>
      </c>
      <c r="H226" s="16">
        <f t="shared" si="17"/>
        <v>1027.7</v>
      </c>
      <c r="I226" s="6">
        <f t="shared" si="14"/>
        <v>100</v>
      </c>
    </row>
    <row r="227" spans="1:9" ht="31.5">
      <c r="A227" s="49" t="s">
        <v>274</v>
      </c>
      <c r="B227" s="13" t="s">
        <v>34</v>
      </c>
      <c r="C227" s="13" t="s">
        <v>18</v>
      </c>
      <c r="D227" s="13" t="s">
        <v>19</v>
      </c>
      <c r="E227" s="14" t="s">
        <v>131</v>
      </c>
      <c r="F227" s="11"/>
      <c r="G227" s="16">
        <f t="shared" si="17"/>
        <v>1027.7</v>
      </c>
      <c r="H227" s="16">
        <f t="shared" si="17"/>
        <v>1027.7</v>
      </c>
      <c r="I227" s="6">
        <f t="shared" si="14"/>
        <v>100</v>
      </c>
    </row>
    <row r="228" spans="1:9">
      <c r="A228" s="49" t="s">
        <v>53</v>
      </c>
      <c r="B228" s="13" t="s">
        <v>34</v>
      </c>
      <c r="C228" s="13" t="s">
        <v>18</v>
      </c>
      <c r="D228" s="13" t="s">
        <v>19</v>
      </c>
      <c r="E228" s="14" t="s">
        <v>131</v>
      </c>
      <c r="F228" s="11">
        <v>530</v>
      </c>
      <c r="G228" s="16">
        <v>1027.7</v>
      </c>
      <c r="H228" s="16">
        <v>1027.7</v>
      </c>
      <c r="I228" s="6">
        <f t="shared" si="14"/>
        <v>100</v>
      </c>
    </row>
    <row r="229" spans="1:9" ht="31.5">
      <c r="A229" s="51" t="s">
        <v>36</v>
      </c>
      <c r="B229" s="13" t="s">
        <v>34</v>
      </c>
      <c r="C229" s="13" t="s">
        <v>19</v>
      </c>
      <c r="D229" s="11"/>
      <c r="E229" s="14"/>
      <c r="F229" s="11"/>
      <c r="G229" s="16">
        <f t="shared" ref="G229:H233" si="18">G230</f>
        <v>1540</v>
      </c>
      <c r="H229" s="16">
        <f t="shared" si="18"/>
        <v>1540</v>
      </c>
      <c r="I229" s="6">
        <f t="shared" si="14"/>
        <v>100</v>
      </c>
    </row>
    <row r="230" spans="1:9" ht="31.5">
      <c r="A230" s="51" t="s">
        <v>44</v>
      </c>
      <c r="B230" s="13" t="s">
        <v>34</v>
      </c>
      <c r="C230" s="13" t="s">
        <v>19</v>
      </c>
      <c r="D230" s="13">
        <v>10</v>
      </c>
      <c r="E230" s="14"/>
      <c r="F230" s="11"/>
      <c r="G230" s="16">
        <f t="shared" si="18"/>
        <v>1540</v>
      </c>
      <c r="H230" s="16">
        <f t="shared" si="18"/>
        <v>1540</v>
      </c>
      <c r="I230" s="6">
        <f t="shared" si="14"/>
        <v>100</v>
      </c>
    </row>
    <row r="231" spans="1:9" ht="47.25">
      <c r="A231" s="51" t="s">
        <v>275</v>
      </c>
      <c r="B231" s="13" t="s">
        <v>34</v>
      </c>
      <c r="C231" s="13" t="s">
        <v>19</v>
      </c>
      <c r="D231" s="13">
        <v>10</v>
      </c>
      <c r="E231" s="14" t="s">
        <v>276</v>
      </c>
      <c r="F231" s="11"/>
      <c r="G231" s="16">
        <f t="shared" si="18"/>
        <v>1540</v>
      </c>
      <c r="H231" s="16">
        <f t="shared" si="18"/>
        <v>1540</v>
      </c>
      <c r="I231" s="6">
        <f t="shared" si="14"/>
        <v>100</v>
      </c>
    </row>
    <row r="232" spans="1:9">
      <c r="A232" s="51" t="s">
        <v>277</v>
      </c>
      <c r="B232" s="13" t="s">
        <v>34</v>
      </c>
      <c r="C232" s="13" t="s">
        <v>19</v>
      </c>
      <c r="D232" s="13">
        <v>10</v>
      </c>
      <c r="E232" s="14" t="s">
        <v>278</v>
      </c>
      <c r="F232" s="11"/>
      <c r="G232" s="16">
        <f t="shared" si="18"/>
        <v>1540</v>
      </c>
      <c r="H232" s="16">
        <f t="shared" si="18"/>
        <v>1540</v>
      </c>
      <c r="I232" s="6">
        <f t="shared" si="14"/>
        <v>100</v>
      </c>
    </row>
    <row r="233" spans="1:9" ht="94.5">
      <c r="A233" s="49" t="s">
        <v>106</v>
      </c>
      <c r="B233" s="13" t="s">
        <v>34</v>
      </c>
      <c r="C233" s="13" t="s">
        <v>19</v>
      </c>
      <c r="D233" s="13">
        <v>10</v>
      </c>
      <c r="E233" s="14" t="s">
        <v>132</v>
      </c>
      <c r="F233" s="11"/>
      <c r="G233" s="16">
        <f t="shared" si="18"/>
        <v>1540</v>
      </c>
      <c r="H233" s="16">
        <f t="shared" si="18"/>
        <v>1540</v>
      </c>
      <c r="I233" s="6">
        <f t="shared" si="14"/>
        <v>100</v>
      </c>
    </row>
    <row r="234" spans="1:9">
      <c r="A234" s="53" t="s">
        <v>107</v>
      </c>
      <c r="B234" s="13" t="s">
        <v>34</v>
      </c>
      <c r="C234" s="13" t="s">
        <v>19</v>
      </c>
      <c r="D234" s="13">
        <v>10</v>
      </c>
      <c r="E234" s="39" t="s">
        <v>132</v>
      </c>
      <c r="F234" s="11">
        <v>540</v>
      </c>
      <c r="G234" s="16">
        <v>1540</v>
      </c>
      <c r="H234" s="16">
        <v>1540</v>
      </c>
      <c r="I234" s="6">
        <f t="shared" si="14"/>
        <v>100</v>
      </c>
    </row>
    <row r="235" spans="1:9">
      <c r="A235" s="51" t="s">
        <v>37</v>
      </c>
      <c r="B235" s="13" t="s">
        <v>34</v>
      </c>
      <c r="C235" s="13" t="s">
        <v>20</v>
      </c>
      <c r="D235" s="13"/>
      <c r="E235" s="14"/>
      <c r="F235" s="11"/>
      <c r="G235" s="16">
        <f t="shared" ref="G235:H239" si="19">G236</f>
        <v>3667.6</v>
      </c>
      <c r="H235" s="16">
        <f t="shared" si="19"/>
        <v>3667.6</v>
      </c>
      <c r="I235" s="6">
        <f t="shared" si="14"/>
        <v>100</v>
      </c>
    </row>
    <row r="236" spans="1:9">
      <c r="A236" s="51" t="s">
        <v>70</v>
      </c>
      <c r="B236" s="13" t="s">
        <v>34</v>
      </c>
      <c r="C236" s="13" t="s">
        <v>20</v>
      </c>
      <c r="D236" s="13" t="s">
        <v>22</v>
      </c>
      <c r="E236" s="14"/>
      <c r="F236" s="11"/>
      <c r="G236" s="16">
        <f t="shared" si="19"/>
        <v>3667.6</v>
      </c>
      <c r="H236" s="16">
        <f t="shared" si="19"/>
        <v>3667.6</v>
      </c>
      <c r="I236" s="6">
        <f t="shared" si="14"/>
        <v>100</v>
      </c>
    </row>
    <row r="237" spans="1:9" ht="47.25">
      <c r="A237" s="51" t="s">
        <v>275</v>
      </c>
      <c r="B237" s="13" t="s">
        <v>34</v>
      </c>
      <c r="C237" s="13" t="s">
        <v>20</v>
      </c>
      <c r="D237" s="13" t="s">
        <v>22</v>
      </c>
      <c r="E237" s="14" t="s">
        <v>276</v>
      </c>
      <c r="F237" s="11"/>
      <c r="G237" s="16">
        <f t="shared" si="19"/>
        <v>3667.6</v>
      </c>
      <c r="H237" s="16">
        <f t="shared" si="19"/>
        <v>3667.6</v>
      </c>
      <c r="I237" s="6">
        <f t="shared" si="14"/>
        <v>100</v>
      </c>
    </row>
    <row r="238" spans="1:9">
      <c r="A238" s="51" t="s">
        <v>277</v>
      </c>
      <c r="B238" s="13" t="s">
        <v>34</v>
      </c>
      <c r="C238" s="13" t="s">
        <v>20</v>
      </c>
      <c r="D238" s="13" t="s">
        <v>22</v>
      </c>
      <c r="E238" s="14" t="s">
        <v>278</v>
      </c>
      <c r="F238" s="11"/>
      <c r="G238" s="16">
        <f t="shared" si="19"/>
        <v>3667.6</v>
      </c>
      <c r="H238" s="16">
        <f t="shared" si="19"/>
        <v>3667.6</v>
      </c>
      <c r="I238" s="6">
        <f t="shared" si="14"/>
        <v>100</v>
      </c>
    </row>
    <row r="239" spans="1:9" ht="94.5">
      <c r="A239" s="49" t="s">
        <v>106</v>
      </c>
      <c r="B239" s="13" t="s">
        <v>34</v>
      </c>
      <c r="C239" s="13" t="s">
        <v>20</v>
      </c>
      <c r="D239" s="13" t="s">
        <v>22</v>
      </c>
      <c r="E239" s="14" t="s">
        <v>132</v>
      </c>
      <c r="F239" s="11"/>
      <c r="G239" s="16">
        <f t="shared" si="19"/>
        <v>3667.6</v>
      </c>
      <c r="H239" s="16">
        <f t="shared" si="19"/>
        <v>3667.6</v>
      </c>
      <c r="I239" s="6">
        <f t="shared" si="14"/>
        <v>100</v>
      </c>
    </row>
    <row r="240" spans="1:9">
      <c r="A240" s="53" t="s">
        <v>107</v>
      </c>
      <c r="B240" s="38" t="s">
        <v>34</v>
      </c>
      <c r="C240" s="38" t="s">
        <v>20</v>
      </c>
      <c r="D240" s="38" t="s">
        <v>22</v>
      </c>
      <c r="E240" s="39" t="s">
        <v>132</v>
      </c>
      <c r="F240" s="41">
        <v>540</v>
      </c>
      <c r="G240" s="31">
        <v>3667.6</v>
      </c>
      <c r="H240" s="31">
        <v>3667.6</v>
      </c>
      <c r="I240" s="6">
        <f t="shared" si="14"/>
        <v>100</v>
      </c>
    </row>
    <row r="241" spans="1:9">
      <c r="A241" s="51" t="s">
        <v>49</v>
      </c>
      <c r="B241" s="38" t="s">
        <v>34</v>
      </c>
      <c r="C241" s="13" t="s">
        <v>23</v>
      </c>
      <c r="D241" s="13"/>
      <c r="E241" s="39"/>
      <c r="F241" s="41"/>
      <c r="G241" s="31">
        <f>G242+G253</f>
        <v>6510.42</v>
      </c>
      <c r="H241" s="31">
        <f>H242+H253</f>
        <v>6509.9920000000002</v>
      </c>
      <c r="I241" s="6">
        <f t="shared" si="14"/>
        <v>99.993425923365933</v>
      </c>
    </row>
    <row r="242" spans="1:9">
      <c r="A242" s="51" t="s">
        <v>50</v>
      </c>
      <c r="B242" s="38" t="s">
        <v>34</v>
      </c>
      <c r="C242" s="13" t="s">
        <v>23</v>
      </c>
      <c r="D242" s="13" t="s">
        <v>18</v>
      </c>
      <c r="E242" s="39"/>
      <c r="F242" s="41"/>
      <c r="G242" s="31">
        <f>G249+G243</f>
        <v>5680.42</v>
      </c>
      <c r="H242" s="31">
        <f>H249+H243</f>
        <v>5680.42</v>
      </c>
      <c r="I242" s="6">
        <f t="shared" si="14"/>
        <v>100</v>
      </c>
    </row>
    <row r="243" spans="1:9" ht="47.25">
      <c r="A243" s="51" t="s">
        <v>279</v>
      </c>
      <c r="B243" s="38" t="s">
        <v>34</v>
      </c>
      <c r="C243" s="15" t="s">
        <v>23</v>
      </c>
      <c r="D243" s="15" t="s">
        <v>18</v>
      </c>
      <c r="E243" s="14" t="s">
        <v>280</v>
      </c>
      <c r="F243" s="41"/>
      <c r="G243" s="31">
        <f>G244+G246</f>
        <v>3824.12</v>
      </c>
      <c r="H243" s="31">
        <f>H244+H246</f>
        <v>3824.12</v>
      </c>
      <c r="I243" s="6">
        <f t="shared" si="14"/>
        <v>100</v>
      </c>
    </row>
    <row r="244" spans="1:9" ht="31.5">
      <c r="A244" s="51" t="s">
        <v>213</v>
      </c>
      <c r="B244" s="38" t="s">
        <v>34</v>
      </c>
      <c r="C244" s="15" t="s">
        <v>23</v>
      </c>
      <c r="D244" s="15" t="s">
        <v>18</v>
      </c>
      <c r="E244" s="14" t="s">
        <v>156</v>
      </c>
      <c r="F244" s="41"/>
      <c r="G244" s="31">
        <f>G245</f>
        <v>2619</v>
      </c>
      <c r="H244" s="31">
        <f>H245</f>
        <v>2619</v>
      </c>
      <c r="I244" s="6">
        <f t="shared" si="14"/>
        <v>100</v>
      </c>
    </row>
    <row r="245" spans="1:9">
      <c r="A245" s="51" t="s">
        <v>107</v>
      </c>
      <c r="B245" s="38" t="s">
        <v>34</v>
      </c>
      <c r="C245" s="15" t="s">
        <v>23</v>
      </c>
      <c r="D245" s="15" t="s">
        <v>18</v>
      </c>
      <c r="E245" s="14" t="s">
        <v>156</v>
      </c>
      <c r="F245" s="41">
        <v>540</v>
      </c>
      <c r="G245" s="31">
        <v>2619</v>
      </c>
      <c r="H245" s="31">
        <v>2619</v>
      </c>
      <c r="I245" s="6">
        <v>100</v>
      </c>
    </row>
    <row r="246" spans="1:9" ht="63">
      <c r="A246" s="43" t="s">
        <v>281</v>
      </c>
      <c r="B246" s="38" t="s">
        <v>34</v>
      </c>
      <c r="C246" s="15" t="s">
        <v>23</v>
      </c>
      <c r="D246" s="15" t="s">
        <v>18</v>
      </c>
      <c r="E246" s="14" t="s">
        <v>282</v>
      </c>
      <c r="F246" s="11"/>
      <c r="G246" s="16">
        <f t="shared" ref="G246:H247" si="20">G247</f>
        <v>1205.1199999999999</v>
      </c>
      <c r="H246" s="16">
        <f t="shared" si="20"/>
        <v>1205.1199999999999</v>
      </c>
      <c r="I246" s="6">
        <f t="shared" si="14"/>
        <v>100</v>
      </c>
    </row>
    <row r="247" spans="1:9" ht="31.5">
      <c r="A247" s="43" t="s">
        <v>283</v>
      </c>
      <c r="B247" s="38" t="s">
        <v>34</v>
      </c>
      <c r="C247" s="15" t="s">
        <v>23</v>
      </c>
      <c r="D247" s="15" t="s">
        <v>18</v>
      </c>
      <c r="E247" s="14" t="s">
        <v>284</v>
      </c>
      <c r="F247" s="11"/>
      <c r="G247" s="16">
        <f t="shared" si="20"/>
        <v>1205.1199999999999</v>
      </c>
      <c r="H247" s="16">
        <f t="shared" si="20"/>
        <v>1205.1199999999999</v>
      </c>
      <c r="I247" s="6">
        <f t="shared" si="14"/>
        <v>100</v>
      </c>
    </row>
    <row r="248" spans="1:9">
      <c r="A248" s="49" t="s">
        <v>107</v>
      </c>
      <c r="B248" s="38" t="s">
        <v>34</v>
      </c>
      <c r="C248" s="15" t="s">
        <v>23</v>
      </c>
      <c r="D248" s="15" t="s">
        <v>18</v>
      </c>
      <c r="E248" s="14" t="s">
        <v>284</v>
      </c>
      <c r="F248" s="41">
        <v>540</v>
      </c>
      <c r="G248" s="31">
        <v>1205.1199999999999</v>
      </c>
      <c r="H248" s="31">
        <v>1205.1199999999999</v>
      </c>
      <c r="I248" s="6">
        <f t="shared" si="14"/>
        <v>100</v>
      </c>
    </row>
    <row r="249" spans="1:9" ht="47.25">
      <c r="A249" s="51" t="s">
        <v>275</v>
      </c>
      <c r="B249" s="38" t="s">
        <v>34</v>
      </c>
      <c r="C249" s="13" t="s">
        <v>23</v>
      </c>
      <c r="D249" s="13" t="s">
        <v>18</v>
      </c>
      <c r="E249" s="39" t="s">
        <v>276</v>
      </c>
      <c r="F249" s="41"/>
      <c r="G249" s="31">
        <f t="shared" ref="G249:H251" si="21">G250</f>
        <v>1856.3</v>
      </c>
      <c r="H249" s="31">
        <f t="shared" si="21"/>
        <v>1856.3</v>
      </c>
      <c r="I249" s="6">
        <f t="shared" si="14"/>
        <v>100</v>
      </c>
    </row>
    <row r="250" spans="1:9">
      <c r="A250" s="51" t="s">
        <v>277</v>
      </c>
      <c r="B250" s="38" t="s">
        <v>34</v>
      </c>
      <c r="C250" s="13" t="s">
        <v>23</v>
      </c>
      <c r="D250" s="13" t="s">
        <v>18</v>
      </c>
      <c r="E250" s="39" t="s">
        <v>278</v>
      </c>
      <c r="F250" s="41"/>
      <c r="G250" s="31">
        <f t="shared" si="21"/>
        <v>1856.3</v>
      </c>
      <c r="H250" s="31">
        <f t="shared" si="21"/>
        <v>1856.3</v>
      </c>
      <c r="I250" s="6">
        <f t="shared" si="14"/>
        <v>100</v>
      </c>
    </row>
    <row r="251" spans="1:9" ht="94.5">
      <c r="A251" s="49" t="s">
        <v>106</v>
      </c>
      <c r="B251" s="38" t="s">
        <v>34</v>
      </c>
      <c r="C251" s="13" t="s">
        <v>23</v>
      </c>
      <c r="D251" s="13" t="s">
        <v>18</v>
      </c>
      <c r="E251" s="14" t="s">
        <v>132</v>
      </c>
      <c r="F251" s="11"/>
      <c r="G251" s="31">
        <f t="shared" si="21"/>
        <v>1856.3</v>
      </c>
      <c r="H251" s="31">
        <f t="shared" si="21"/>
        <v>1856.3</v>
      </c>
      <c r="I251" s="6">
        <f t="shared" si="14"/>
        <v>100</v>
      </c>
    </row>
    <row r="252" spans="1:9">
      <c r="A252" s="49" t="s">
        <v>107</v>
      </c>
      <c r="B252" s="38" t="s">
        <v>34</v>
      </c>
      <c r="C252" s="13" t="s">
        <v>23</v>
      </c>
      <c r="D252" s="13" t="s">
        <v>18</v>
      </c>
      <c r="E252" s="39" t="s">
        <v>132</v>
      </c>
      <c r="F252" s="41">
        <v>540</v>
      </c>
      <c r="G252" s="31">
        <v>1856.3</v>
      </c>
      <c r="H252" s="31">
        <v>1856.3</v>
      </c>
      <c r="I252" s="6">
        <f t="shared" si="14"/>
        <v>100</v>
      </c>
    </row>
    <row r="253" spans="1:9">
      <c r="A253" s="51" t="s">
        <v>169</v>
      </c>
      <c r="B253" s="38" t="s">
        <v>34</v>
      </c>
      <c r="C253" s="13" t="s">
        <v>23</v>
      </c>
      <c r="D253" s="13" t="s">
        <v>19</v>
      </c>
      <c r="E253" s="39"/>
      <c r="F253" s="41"/>
      <c r="G253" s="31">
        <f t="shared" ref="G253:H256" si="22">G254</f>
        <v>830</v>
      </c>
      <c r="H253" s="31">
        <f t="shared" si="22"/>
        <v>829.572</v>
      </c>
      <c r="I253" s="6">
        <f t="shared" si="14"/>
        <v>99.948433734939755</v>
      </c>
    </row>
    <row r="254" spans="1:9" ht="47.25">
      <c r="A254" s="51" t="s">
        <v>275</v>
      </c>
      <c r="B254" s="38" t="s">
        <v>34</v>
      </c>
      <c r="C254" s="13" t="s">
        <v>23</v>
      </c>
      <c r="D254" s="13" t="s">
        <v>19</v>
      </c>
      <c r="E254" s="39" t="s">
        <v>276</v>
      </c>
      <c r="F254" s="41"/>
      <c r="G254" s="31">
        <f t="shared" si="22"/>
        <v>830</v>
      </c>
      <c r="H254" s="31">
        <f t="shared" si="22"/>
        <v>829.572</v>
      </c>
      <c r="I254" s="6">
        <f t="shared" si="14"/>
        <v>99.948433734939755</v>
      </c>
    </row>
    <row r="255" spans="1:9">
      <c r="A255" s="51" t="s">
        <v>277</v>
      </c>
      <c r="B255" s="38" t="s">
        <v>34</v>
      </c>
      <c r="C255" s="13" t="s">
        <v>23</v>
      </c>
      <c r="D255" s="13" t="s">
        <v>19</v>
      </c>
      <c r="E255" s="39" t="s">
        <v>278</v>
      </c>
      <c r="F255" s="41"/>
      <c r="G255" s="31">
        <f t="shared" si="22"/>
        <v>830</v>
      </c>
      <c r="H255" s="31">
        <f t="shared" si="22"/>
        <v>829.572</v>
      </c>
      <c r="I255" s="6">
        <f t="shared" si="14"/>
        <v>99.948433734939755</v>
      </c>
    </row>
    <row r="256" spans="1:9" ht="94.5">
      <c r="A256" s="49" t="s">
        <v>106</v>
      </c>
      <c r="B256" s="38" t="s">
        <v>34</v>
      </c>
      <c r="C256" s="13" t="s">
        <v>23</v>
      </c>
      <c r="D256" s="13" t="s">
        <v>19</v>
      </c>
      <c r="E256" s="14" t="s">
        <v>132</v>
      </c>
      <c r="F256" s="11"/>
      <c r="G256" s="31">
        <f t="shared" si="22"/>
        <v>830</v>
      </c>
      <c r="H256" s="31">
        <f t="shared" si="22"/>
        <v>829.572</v>
      </c>
      <c r="I256" s="6">
        <f t="shared" si="14"/>
        <v>99.948433734939755</v>
      </c>
    </row>
    <row r="257" spans="1:9">
      <c r="A257" s="49" t="s">
        <v>107</v>
      </c>
      <c r="B257" s="38" t="s">
        <v>34</v>
      </c>
      <c r="C257" s="13" t="s">
        <v>23</v>
      </c>
      <c r="D257" s="13" t="s">
        <v>19</v>
      </c>
      <c r="E257" s="39" t="s">
        <v>132</v>
      </c>
      <c r="F257" s="41">
        <v>540</v>
      </c>
      <c r="G257" s="31">
        <v>830</v>
      </c>
      <c r="H257" s="31">
        <v>829.572</v>
      </c>
      <c r="I257" s="6">
        <f t="shared" si="14"/>
        <v>99.948433734939755</v>
      </c>
    </row>
    <row r="258" spans="1:9">
      <c r="A258" s="51" t="s">
        <v>78</v>
      </c>
      <c r="B258" s="38" t="s">
        <v>34</v>
      </c>
      <c r="C258" s="38" t="s">
        <v>24</v>
      </c>
      <c r="D258" s="13"/>
      <c r="E258" s="39"/>
      <c r="F258" s="41"/>
      <c r="G258" s="31">
        <f>G259+G264</f>
        <v>9965.7900000000009</v>
      </c>
      <c r="H258" s="31">
        <f>H259+H264</f>
        <v>9965.7900000000009</v>
      </c>
      <c r="I258" s="6">
        <f t="shared" si="14"/>
        <v>100</v>
      </c>
    </row>
    <row r="259" spans="1:9">
      <c r="A259" s="55" t="s">
        <v>12</v>
      </c>
      <c r="B259" s="38" t="s">
        <v>34</v>
      </c>
      <c r="C259" s="38" t="s">
        <v>24</v>
      </c>
      <c r="D259" s="38" t="s">
        <v>17</v>
      </c>
      <c r="E259" s="39"/>
      <c r="F259" s="41"/>
      <c r="G259" s="31">
        <f t="shared" ref="G259:H262" si="23">G260</f>
        <v>9884.7900000000009</v>
      </c>
      <c r="H259" s="31">
        <f t="shared" si="23"/>
        <v>9884.7900000000009</v>
      </c>
      <c r="I259" s="6">
        <f t="shared" si="14"/>
        <v>100</v>
      </c>
    </row>
    <row r="260" spans="1:9" ht="47.25">
      <c r="A260" s="55" t="s">
        <v>275</v>
      </c>
      <c r="B260" s="38" t="s">
        <v>34</v>
      </c>
      <c r="C260" s="38" t="s">
        <v>24</v>
      </c>
      <c r="D260" s="38" t="s">
        <v>17</v>
      </c>
      <c r="E260" s="39" t="s">
        <v>276</v>
      </c>
      <c r="F260" s="41"/>
      <c r="G260" s="31">
        <f t="shared" si="23"/>
        <v>9884.7900000000009</v>
      </c>
      <c r="H260" s="31">
        <f t="shared" si="23"/>
        <v>9884.7900000000009</v>
      </c>
      <c r="I260" s="6">
        <f t="shared" si="14"/>
        <v>100</v>
      </c>
    </row>
    <row r="261" spans="1:9">
      <c r="A261" s="55" t="s">
        <v>277</v>
      </c>
      <c r="B261" s="38" t="s">
        <v>34</v>
      </c>
      <c r="C261" s="38" t="s">
        <v>24</v>
      </c>
      <c r="D261" s="38" t="s">
        <v>17</v>
      </c>
      <c r="E261" s="39" t="s">
        <v>278</v>
      </c>
      <c r="F261" s="41"/>
      <c r="G261" s="31">
        <f t="shared" si="23"/>
        <v>9884.7900000000009</v>
      </c>
      <c r="H261" s="31">
        <f t="shared" si="23"/>
        <v>9884.7900000000009</v>
      </c>
      <c r="I261" s="6">
        <f t="shared" si="14"/>
        <v>100</v>
      </c>
    </row>
    <row r="262" spans="1:9" ht="94.5">
      <c r="A262" s="49" t="s">
        <v>106</v>
      </c>
      <c r="B262" s="13" t="s">
        <v>34</v>
      </c>
      <c r="C262" s="13" t="s">
        <v>24</v>
      </c>
      <c r="D262" s="13" t="s">
        <v>17</v>
      </c>
      <c r="E262" s="14" t="s">
        <v>132</v>
      </c>
      <c r="F262" s="11"/>
      <c r="G262" s="16">
        <f t="shared" si="23"/>
        <v>9884.7900000000009</v>
      </c>
      <c r="H262" s="16">
        <f t="shared" si="23"/>
        <v>9884.7900000000009</v>
      </c>
      <c r="I262" s="6">
        <f t="shared" si="14"/>
        <v>100</v>
      </c>
    </row>
    <row r="263" spans="1:9">
      <c r="A263" s="49" t="s">
        <v>107</v>
      </c>
      <c r="B263" s="13" t="s">
        <v>34</v>
      </c>
      <c r="C263" s="13" t="s">
        <v>24</v>
      </c>
      <c r="D263" s="13" t="s">
        <v>17</v>
      </c>
      <c r="E263" s="14" t="s">
        <v>132</v>
      </c>
      <c r="F263" s="11">
        <v>540</v>
      </c>
      <c r="G263" s="16">
        <v>9884.7900000000009</v>
      </c>
      <c r="H263" s="16">
        <v>9884.7900000000009</v>
      </c>
      <c r="I263" s="6">
        <f t="shared" si="14"/>
        <v>100</v>
      </c>
    </row>
    <row r="264" spans="1:9">
      <c r="A264" s="51" t="s">
        <v>81</v>
      </c>
      <c r="B264" s="13" t="s">
        <v>34</v>
      </c>
      <c r="C264" s="13" t="s">
        <v>24</v>
      </c>
      <c r="D264" s="13" t="s">
        <v>20</v>
      </c>
      <c r="E264" s="14"/>
      <c r="F264" s="11"/>
      <c r="G264" s="16">
        <f t="shared" ref="G264:H267" si="24">G265</f>
        <v>81</v>
      </c>
      <c r="H264" s="16">
        <f t="shared" si="24"/>
        <v>81</v>
      </c>
      <c r="I264" s="6">
        <f t="shared" si="14"/>
        <v>100</v>
      </c>
    </row>
    <row r="265" spans="1:9" ht="47.25">
      <c r="A265" s="51" t="s">
        <v>275</v>
      </c>
      <c r="B265" s="13" t="s">
        <v>34</v>
      </c>
      <c r="C265" s="13" t="s">
        <v>24</v>
      </c>
      <c r="D265" s="13" t="s">
        <v>20</v>
      </c>
      <c r="E265" s="14" t="s">
        <v>276</v>
      </c>
      <c r="F265" s="11"/>
      <c r="G265" s="16">
        <f t="shared" si="24"/>
        <v>81</v>
      </c>
      <c r="H265" s="16">
        <f t="shared" si="24"/>
        <v>81</v>
      </c>
      <c r="I265" s="6">
        <f t="shared" si="14"/>
        <v>100</v>
      </c>
    </row>
    <row r="266" spans="1:9">
      <c r="A266" s="51" t="s">
        <v>277</v>
      </c>
      <c r="B266" s="13" t="s">
        <v>34</v>
      </c>
      <c r="C266" s="13" t="s">
        <v>24</v>
      </c>
      <c r="D266" s="13" t="s">
        <v>20</v>
      </c>
      <c r="E266" s="14" t="s">
        <v>278</v>
      </c>
      <c r="F266" s="11"/>
      <c r="G266" s="16">
        <f t="shared" si="24"/>
        <v>81</v>
      </c>
      <c r="H266" s="16">
        <f t="shared" si="24"/>
        <v>81</v>
      </c>
      <c r="I266" s="6">
        <f t="shared" si="14"/>
        <v>100</v>
      </c>
    </row>
    <row r="267" spans="1:9" ht="94.5">
      <c r="A267" s="49" t="s">
        <v>106</v>
      </c>
      <c r="B267" s="13" t="s">
        <v>34</v>
      </c>
      <c r="C267" s="13" t="s">
        <v>24</v>
      </c>
      <c r="D267" s="13" t="s">
        <v>20</v>
      </c>
      <c r="E267" s="14" t="s">
        <v>132</v>
      </c>
      <c r="F267" s="11"/>
      <c r="G267" s="16">
        <f t="shared" si="24"/>
        <v>81</v>
      </c>
      <c r="H267" s="16">
        <f t="shared" si="24"/>
        <v>81</v>
      </c>
      <c r="I267" s="6">
        <f t="shared" si="14"/>
        <v>100</v>
      </c>
    </row>
    <row r="268" spans="1:9">
      <c r="A268" s="49" t="s">
        <v>107</v>
      </c>
      <c r="B268" s="13" t="s">
        <v>34</v>
      </c>
      <c r="C268" s="13" t="s">
        <v>24</v>
      </c>
      <c r="D268" s="13" t="s">
        <v>20</v>
      </c>
      <c r="E268" s="14" t="s">
        <v>132</v>
      </c>
      <c r="F268" s="11">
        <v>540</v>
      </c>
      <c r="G268" s="16">
        <v>81</v>
      </c>
      <c r="H268" s="16">
        <v>81</v>
      </c>
      <c r="I268" s="6">
        <f t="shared" si="14"/>
        <v>100</v>
      </c>
    </row>
    <row r="269" spans="1:9">
      <c r="A269" s="51" t="s">
        <v>60</v>
      </c>
      <c r="B269" s="13" t="s">
        <v>34</v>
      </c>
      <c r="C269" s="13">
        <v>13</v>
      </c>
      <c r="D269" s="13"/>
      <c r="E269" s="17"/>
      <c r="F269" s="18"/>
      <c r="G269" s="16">
        <f t="shared" ref="G269:H273" si="25">G270</f>
        <v>5</v>
      </c>
      <c r="H269" s="16">
        <f t="shared" si="25"/>
        <v>4.7050000000000001</v>
      </c>
      <c r="I269" s="6">
        <f t="shared" si="14"/>
        <v>94.100000000000009</v>
      </c>
    </row>
    <row r="270" spans="1:9" ht="31.5">
      <c r="A270" s="51" t="s">
        <v>90</v>
      </c>
      <c r="B270" s="13" t="s">
        <v>34</v>
      </c>
      <c r="C270" s="13">
        <v>13</v>
      </c>
      <c r="D270" s="13" t="s">
        <v>17</v>
      </c>
      <c r="E270" s="17"/>
      <c r="F270" s="18"/>
      <c r="G270" s="16">
        <f t="shared" si="25"/>
        <v>5</v>
      </c>
      <c r="H270" s="16">
        <f t="shared" si="25"/>
        <v>4.7050000000000001</v>
      </c>
      <c r="I270" s="6">
        <f t="shared" ref="I270:I333" si="26">H270/G270*100</f>
        <v>94.100000000000009</v>
      </c>
    </row>
    <row r="271" spans="1:9" ht="31.5">
      <c r="A271" s="51" t="s">
        <v>265</v>
      </c>
      <c r="B271" s="13" t="s">
        <v>34</v>
      </c>
      <c r="C271" s="13">
        <v>13</v>
      </c>
      <c r="D271" s="13" t="s">
        <v>17</v>
      </c>
      <c r="E271" s="11" t="s">
        <v>266</v>
      </c>
      <c r="F271" s="18"/>
      <c r="G271" s="16">
        <f t="shared" si="25"/>
        <v>5</v>
      </c>
      <c r="H271" s="16">
        <f t="shared" si="25"/>
        <v>4.7050000000000001</v>
      </c>
      <c r="I271" s="6">
        <f t="shared" si="26"/>
        <v>94.100000000000009</v>
      </c>
    </row>
    <row r="272" spans="1:9">
      <c r="A272" s="51" t="s">
        <v>285</v>
      </c>
      <c r="B272" s="13" t="s">
        <v>34</v>
      </c>
      <c r="C272" s="13">
        <v>13</v>
      </c>
      <c r="D272" s="13" t="s">
        <v>17</v>
      </c>
      <c r="E272" s="11" t="s">
        <v>286</v>
      </c>
      <c r="F272" s="18"/>
      <c r="G272" s="16">
        <f t="shared" si="25"/>
        <v>5</v>
      </c>
      <c r="H272" s="16">
        <f t="shared" si="25"/>
        <v>4.7050000000000001</v>
      </c>
      <c r="I272" s="6">
        <f t="shared" si="26"/>
        <v>94.100000000000009</v>
      </c>
    </row>
    <row r="273" spans="1:9">
      <c r="A273" s="51" t="s">
        <v>59</v>
      </c>
      <c r="B273" s="13" t="s">
        <v>34</v>
      </c>
      <c r="C273" s="13">
        <v>13</v>
      </c>
      <c r="D273" s="13" t="s">
        <v>17</v>
      </c>
      <c r="E273" s="11" t="s">
        <v>133</v>
      </c>
      <c r="F273" s="18"/>
      <c r="G273" s="16">
        <f t="shared" si="25"/>
        <v>5</v>
      </c>
      <c r="H273" s="16">
        <f t="shared" si="25"/>
        <v>4.7050000000000001</v>
      </c>
      <c r="I273" s="6">
        <f t="shared" si="26"/>
        <v>94.100000000000009</v>
      </c>
    </row>
    <row r="274" spans="1:9">
      <c r="A274" s="51" t="s">
        <v>91</v>
      </c>
      <c r="B274" s="13" t="s">
        <v>34</v>
      </c>
      <c r="C274" s="13">
        <v>13</v>
      </c>
      <c r="D274" s="13" t="s">
        <v>17</v>
      </c>
      <c r="E274" s="11" t="s">
        <v>133</v>
      </c>
      <c r="F274" s="13">
        <v>730</v>
      </c>
      <c r="G274" s="16">
        <v>5</v>
      </c>
      <c r="H274" s="16">
        <v>4.7050000000000001</v>
      </c>
      <c r="I274" s="6">
        <f t="shared" si="26"/>
        <v>94.100000000000009</v>
      </c>
    </row>
    <row r="275" spans="1:9">
      <c r="A275" s="49" t="s">
        <v>40</v>
      </c>
      <c r="B275" s="13" t="s">
        <v>34</v>
      </c>
      <c r="C275" s="13">
        <v>14</v>
      </c>
      <c r="D275" s="13"/>
      <c r="E275" s="15"/>
      <c r="F275" s="13"/>
      <c r="G275" s="16">
        <f t="shared" ref="G275:H277" si="27">G276</f>
        <v>2722.6</v>
      </c>
      <c r="H275" s="16">
        <f t="shared" si="27"/>
        <v>2713.1130000000003</v>
      </c>
      <c r="I275" s="6">
        <f t="shared" si="26"/>
        <v>99.651546316021467</v>
      </c>
    </row>
    <row r="276" spans="1:9" ht="31.5">
      <c r="A276" s="49" t="s">
        <v>92</v>
      </c>
      <c r="B276" s="13" t="s">
        <v>34</v>
      </c>
      <c r="C276" s="13">
        <v>14</v>
      </c>
      <c r="D276" s="13" t="s">
        <v>17</v>
      </c>
      <c r="E276" s="15"/>
      <c r="F276" s="11"/>
      <c r="G276" s="16">
        <f t="shared" si="27"/>
        <v>2722.6</v>
      </c>
      <c r="H276" s="16">
        <f t="shared" si="27"/>
        <v>2713.1130000000003</v>
      </c>
      <c r="I276" s="6">
        <f t="shared" si="26"/>
        <v>99.651546316021467</v>
      </c>
    </row>
    <row r="277" spans="1:9" ht="47.25">
      <c r="A277" s="49" t="s">
        <v>275</v>
      </c>
      <c r="B277" s="13" t="s">
        <v>34</v>
      </c>
      <c r="C277" s="13">
        <v>14</v>
      </c>
      <c r="D277" s="13" t="s">
        <v>17</v>
      </c>
      <c r="E277" s="15" t="s">
        <v>276</v>
      </c>
      <c r="F277" s="11"/>
      <c r="G277" s="16">
        <f t="shared" si="27"/>
        <v>2722.6</v>
      </c>
      <c r="H277" s="16">
        <f t="shared" si="27"/>
        <v>2713.1130000000003</v>
      </c>
      <c r="I277" s="6">
        <f t="shared" si="26"/>
        <v>99.651546316021467</v>
      </c>
    </row>
    <row r="278" spans="1:9" ht="31.5">
      <c r="A278" s="49" t="s">
        <v>287</v>
      </c>
      <c r="B278" s="13" t="s">
        <v>34</v>
      </c>
      <c r="C278" s="13">
        <v>14</v>
      </c>
      <c r="D278" s="13" t="s">
        <v>17</v>
      </c>
      <c r="E278" s="15" t="s">
        <v>288</v>
      </c>
      <c r="F278" s="11"/>
      <c r="G278" s="16">
        <f>G279+G281</f>
        <v>2722.6</v>
      </c>
      <c r="H278" s="16">
        <f>H279+H281</f>
        <v>2713.1130000000003</v>
      </c>
      <c r="I278" s="6">
        <f t="shared" si="26"/>
        <v>99.651546316021467</v>
      </c>
    </row>
    <row r="279" spans="1:9" ht="31.5">
      <c r="A279" s="49" t="s">
        <v>134</v>
      </c>
      <c r="B279" s="14" t="s">
        <v>34</v>
      </c>
      <c r="C279" s="14" t="s">
        <v>72</v>
      </c>
      <c r="D279" s="14" t="s">
        <v>17</v>
      </c>
      <c r="E279" s="14" t="s">
        <v>135</v>
      </c>
      <c r="F279" s="14"/>
      <c r="G279" s="16">
        <f>G280</f>
        <v>1480.6</v>
      </c>
      <c r="H279" s="16">
        <f>H280</f>
        <v>1471.1130000000001</v>
      </c>
      <c r="I279" s="6">
        <f t="shared" si="26"/>
        <v>99.359246251519664</v>
      </c>
    </row>
    <row r="280" spans="1:9" ht="31.5">
      <c r="A280" s="49" t="s">
        <v>16</v>
      </c>
      <c r="B280" s="14" t="s">
        <v>34</v>
      </c>
      <c r="C280" s="14" t="s">
        <v>72</v>
      </c>
      <c r="D280" s="14" t="s">
        <v>17</v>
      </c>
      <c r="E280" s="14" t="s">
        <v>135</v>
      </c>
      <c r="F280" s="14" t="s">
        <v>93</v>
      </c>
      <c r="G280" s="16">
        <v>1480.6</v>
      </c>
      <c r="H280" s="16">
        <v>1471.1130000000001</v>
      </c>
      <c r="I280" s="6">
        <f t="shared" si="26"/>
        <v>99.359246251519664</v>
      </c>
    </row>
    <row r="281" spans="1:9" ht="31.5">
      <c r="A281" s="49" t="s">
        <v>136</v>
      </c>
      <c r="B281" s="13" t="s">
        <v>34</v>
      </c>
      <c r="C281" s="13">
        <v>14</v>
      </c>
      <c r="D281" s="13" t="s">
        <v>17</v>
      </c>
      <c r="E281" s="14" t="s">
        <v>135</v>
      </c>
      <c r="F281" s="13"/>
      <c r="G281" s="16">
        <f>G282</f>
        <v>1242</v>
      </c>
      <c r="H281" s="16">
        <f>H282</f>
        <v>1242</v>
      </c>
      <c r="I281" s="6">
        <f t="shared" si="26"/>
        <v>100</v>
      </c>
    </row>
    <row r="282" spans="1:9">
      <c r="A282" s="49" t="s">
        <v>16</v>
      </c>
      <c r="B282" s="13" t="s">
        <v>34</v>
      </c>
      <c r="C282" s="13">
        <v>14</v>
      </c>
      <c r="D282" s="13" t="s">
        <v>17</v>
      </c>
      <c r="E282" s="14" t="s">
        <v>135</v>
      </c>
      <c r="F282" s="13">
        <v>510</v>
      </c>
      <c r="G282" s="16">
        <v>1242</v>
      </c>
      <c r="H282" s="16">
        <v>1242</v>
      </c>
      <c r="I282" s="6">
        <f t="shared" si="26"/>
        <v>100</v>
      </c>
    </row>
    <row r="283" spans="1:9" ht="31.5">
      <c r="A283" s="49" t="s">
        <v>94</v>
      </c>
      <c r="B283" s="13">
        <v>167</v>
      </c>
      <c r="C283" s="13"/>
      <c r="D283" s="13"/>
      <c r="E283" s="14"/>
      <c r="F283" s="13"/>
      <c r="G283" s="16">
        <f>G284+G296</f>
        <v>3040.4</v>
      </c>
      <c r="H283" s="16">
        <f>H284+H296</f>
        <v>2952.8959999999997</v>
      </c>
      <c r="I283" s="6">
        <f t="shared" si="26"/>
        <v>97.121957637152988</v>
      </c>
    </row>
    <row r="284" spans="1:9">
      <c r="A284" s="49" t="s">
        <v>35</v>
      </c>
      <c r="B284" s="13">
        <v>167</v>
      </c>
      <c r="C284" s="13" t="s">
        <v>17</v>
      </c>
      <c r="D284" s="13"/>
      <c r="E284" s="14"/>
      <c r="F284" s="13"/>
      <c r="G284" s="16">
        <f>G285+G291</f>
        <v>2888.1</v>
      </c>
      <c r="H284" s="16">
        <f>H285+H291</f>
        <v>2850.8959999999997</v>
      </c>
      <c r="I284" s="6">
        <f t="shared" si="26"/>
        <v>98.711817457844248</v>
      </c>
    </row>
    <row r="285" spans="1:9" ht="31.5">
      <c r="A285" s="49" t="s">
        <v>6</v>
      </c>
      <c r="B285" s="13">
        <v>167</v>
      </c>
      <c r="C285" s="13" t="s">
        <v>17</v>
      </c>
      <c r="D285" s="13" t="s">
        <v>20</v>
      </c>
      <c r="E285" s="14"/>
      <c r="F285" s="13"/>
      <c r="G285" s="16">
        <f t="shared" ref="G285:H287" si="28">G286</f>
        <v>1953.1</v>
      </c>
      <c r="H285" s="16">
        <f t="shared" si="28"/>
        <v>1915.896</v>
      </c>
      <c r="I285" s="6">
        <f t="shared" si="26"/>
        <v>98.095130817674473</v>
      </c>
    </row>
    <row r="286" spans="1:9" ht="47.25">
      <c r="A286" s="49" t="s">
        <v>240</v>
      </c>
      <c r="B286" s="13">
        <v>167</v>
      </c>
      <c r="C286" s="13" t="s">
        <v>17</v>
      </c>
      <c r="D286" s="13" t="s">
        <v>20</v>
      </c>
      <c r="E286" s="15" t="s">
        <v>241</v>
      </c>
      <c r="F286" s="13"/>
      <c r="G286" s="16">
        <f t="shared" si="28"/>
        <v>1953.1</v>
      </c>
      <c r="H286" s="16">
        <f t="shared" si="28"/>
        <v>1915.896</v>
      </c>
      <c r="I286" s="6">
        <f t="shared" si="26"/>
        <v>98.095130817674473</v>
      </c>
    </row>
    <row r="287" spans="1:9" ht="31.5">
      <c r="A287" s="49" t="s">
        <v>76</v>
      </c>
      <c r="B287" s="13">
        <v>167</v>
      </c>
      <c r="C287" s="13" t="s">
        <v>17</v>
      </c>
      <c r="D287" s="13" t="s">
        <v>20</v>
      </c>
      <c r="E287" s="14" t="s">
        <v>116</v>
      </c>
      <c r="F287" s="13"/>
      <c r="G287" s="16">
        <f t="shared" si="28"/>
        <v>1953.1</v>
      </c>
      <c r="H287" s="16">
        <f t="shared" si="28"/>
        <v>1915.896</v>
      </c>
      <c r="I287" s="6">
        <f t="shared" si="26"/>
        <v>98.095130817674473</v>
      </c>
    </row>
    <row r="288" spans="1:9">
      <c r="A288" s="49" t="s">
        <v>77</v>
      </c>
      <c r="B288" s="13">
        <v>167</v>
      </c>
      <c r="C288" s="13" t="s">
        <v>17</v>
      </c>
      <c r="D288" s="13" t="s">
        <v>20</v>
      </c>
      <c r="E288" s="14" t="s">
        <v>117</v>
      </c>
      <c r="F288" s="13"/>
      <c r="G288" s="16">
        <f>G289+G290</f>
        <v>1953.1</v>
      </c>
      <c r="H288" s="16">
        <f>H289+H290</f>
        <v>1915.896</v>
      </c>
      <c r="I288" s="6">
        <f t="shared" si="26"/>
        <v>98.095130817674473</v>
      </c>
    </row>
    <row r="289" spans="1:9" ht="31.5">
      <c r="A289" s="23" t="s">
        <v>115</v>
      </c>
      <c r="B289" s="13">
        <v>167</v>
      </c>
      <c r="C289" s="13" t="s">
        <v>17</v>
      </c>
      <c r="D289" s="13" t="s">
        <v>20</v>
      </c>
      <c r="E289" s="14" t="s">
        <v>117</v>
      </c>
      <c r="F289" s="13">
        <v>200</v>
      </c>
      <c r="G289" s="16">
        <v>1933.1</v>
      </c>
      <c r="H289" s="16">
        <v>1905.7739999999999</v>
      </c>
      <c r="I289" s="6">
        <f t="shared" si="26"/>
        <v>98.586415601882976</v>
      </c>
    </row>
    <row r="290" spans="1:9">
      <c r="A290" s="50" t="s">
        <v>75</v>
      </c>
      <c r="B290" s="13">
        <v>167</v>
      </c>
      <c r="C290" s="13" t="s">
        <v>17</v>
      </c>
      <c r="D290" s="13" t="s">
        <v>20</v>
      </c>
      <c r="E290" s="14" t="s">
        <v>117</v>
      </c>
      <c r="F290" s="13">
        <v>850</v>
      </c>
      <c r="G290" s="16">
        <v>20</v>
      </c>
      <c r="H290" s="16">
        <v>10.122</v>
      </c>
      <c r="I290" s="6">
        <f t="shared" si="26"/>
        <v>50.61</v>
      </c>
    </row>
    <row r="291" spans="1:9">
      <c r="A291" s="50" t="s">
        <v>8</v>
      </c>
      <c r="B291" s="13">
        <v>167</v>
      </c>
      <c r="C291" s="13" t="s">
        <v>17</v>
      </c>
      <c r="D291" s="13">
        <v>13</v>
      </c>
      <c r="E291" s="14"/>
      <c r="F291" s="13"/>
      <c r="G291" s="16">
        <f t="shared" ref="G291:H294" si="29">G292</f>
        <v>935</v>
      </c>
      <c r="H291" s="16">
        <f t="shared" si="29"/>
        <v>935</v>
      </c>
      <c r="I291" s="6">
        <f t="shared" si="26"/>
        <v>100</v>
      </c>
    </row>
    <row r="292" spans="1:9" ht="31.5">
      <c r="A292" s="23" t="s">
        <v>265</v>
      </c>
      <c r="B292" s="13">
        <v>167</v>
      </c>
      <c r="C292" s="13" t="s">
        <v>17</v>
      </c>
      <c r="D292" s="13">
        <v>13</v>
      </c>
      <c r="E292" s="14" t="s">
        <v>266</v>
      </c>
      <c r="F292" s="13"/>
      <c r="G292" s="16">
        <f t="shared" si="29"/>
        <v>935</v>
      </c>
      <c r="H292" s="16">
        <f t="shared" si="29"/>
        <v>935</v>
      </c>
      <c r="I292" s="6">
        <f t="shared" si="26"/>
        <v>100</v>
      </c>
    </row>
    <row r="293" spans="1:9">
      <c r="A293" s="23" t="s">
        <v>267</v>
      </c>
      <c r="B293" s="13">
        <v>167</v>
      </c>
      <c r="C293" s="13" t="s">
        <v>17</v>
      </c>
      <c r="D293" s="13">
        <v>13</v>
      </c>
      <c r="E293" s="14" t="s">
        <v>268</v>
      </c>
      <c r="F293" s="13"/>
      <c r="G293" s="16">
        <f t="shared" si="29"/>
        <v>935</v>
      </c>
      <c r="H293" s="16">
        <f t="shared" si="29"/>
        <v>935</v>
      </c>
      <c r="I293" s="6">
        <f t="shared" si="26"/>
        <v>100</v>
      </c>
    </row>
    <row r="294" spans="1:9" ht="31.5">
      <c r="A294" s="23" t="s">
        <v>176</v>
      </c>
      <c r="B294" s="13">
        <v>167</v>
      </c>
      <c r="C294" s="13" t="s">
        <v>17</v>
      </c>
      <c r="D294" s="13">
        <v>13</v>
      </c>
      <c r="E294" s="37" t="s">
        <v>177</v>
      </c>
      <c r="F294" s="32"/>
      <c r="G294" s="33">
        <f t="shared" si="29"/>
        <v>935</v>
      </c>
      <c r="H294" s="33">
        <f t="shared" si="29"/>
        <v>935</v>
      </c>
      <c r="I294" s="6">
        <f t="shared" si="26"/>
        <v>100</v>
      </c>
    </row>
    <row r="295" spans="1:9" ht="31.5">
      <c r="A295" s="23" t="s">
        <v>115</v>
      </c>
      <c r="B295" s="13">
        <v>167</v>
      </c>
      <c r="C295" s="13" t="s">
        <v>17</v>
      </c>
      <c r="D295" s="13">
        <v>13</v>
      </c>
      <c r="E295" s="37" t="s">
        <v>177</v>
      </c>
      <c r="F295" s="32">
        <v>200</v>
      </c>
      <c r="G295" s="33">
        <v>935</v>
      </c>
      <c r="H295" s="33">
        <v>935</v>
      </c>
      <c r="I295" s="6">
        <f t="shared" si="26"/>
        <v>100</v>
      </c>
    </row>
    <row r="296" spans="1:9">
      <c r="A296" s="51" t="s">
        <v>37</v>
      </c>
      <c r="B296" s="13">
        <v>167</v>
      </c>
      <c r="C296" s="13" t="s">
        <v>20</v>
      </c>
      <c r="D296" s="13"/>
      <c r="E296" s="14"/>
      <c r="F296" s="13"/>
      <c r="G296" s="16">
        <f t="shared" ref="G296:H300" si="30">G297</f>
        <v>152.30000000000001</v>
      </c>
      <c r="H296" s="16">
        <f t="shared" si="30"/>
        <v>102</v>
      </c>
      <c r="I296" s="6">
        <f t="shared" si="26"/>
        <v>66.973079448456986</v>
      </c>
    </row>
    <row r="297" spans="1:9">
      <c r="A297" s="51" t="s">
        <v>58</v>
      </c>
      <c r="B297" s="13">
        <v>167</v>
      </c>
      <c r="C297" s="13" t="s">
        <v>20</v>
      </c>
      <c r="D297" s="13">
        <v>12</v>
      </c>
      <c r="E297" s="14"/>
      <c r="F297" s="13"/>
      <c r="G297" s="16">
        <f t="shared" si="30"/>
        <v>152.30000000000001</v>
      </c>
      <c r="H297" s="16">
        <f t="shared" si="30"/>
        <v>102</v>
      </c>
      <c r="I297" s="6">
        <f t="shared" si="26"/>
        <v>66.973079448456986</v>
      </c>
    </row>
    <row r="298" spans="1:9">
      <c r="A298" s="51" t="s">
        <v>207</v>
      </c>
      <c r="B298" s="13">
        <v>167</v>
      </c>
      <c r="C298" s="21" t="s">
        <v>20</v>
      </c>
      <c r="D298" s="21">
        <v>12</v>
      </c>
      <c r="E298" s="14" t="s">
        <v>208</v>
      </c>
      <c r="F298" s="13"/>
      <c r="G298" s="16">
        <f t="shared" si="30"/>
        <v>152.30000000000001</v>
      </c>
      <c r="H298" s="16">
        <f t="shared" si="30"/>
        <v>102</v>
      </c>
      <c r="I298" s="6">
        <f t="shared" si="26"/>
        <v>66.973079448456986</v>
      </c>
    </row>
    <row r="299" spans="1:9" ht="31.5">
      <c r="A299" s="51" t="s">
        <v>289</v>
      </c>
      <c r="B299" s="13">
        <v>167</v>
      </c>
      <c r="C299" s="21" t="s">
        <v>20</v>
      </c>
      <c r="D299" s="21">
        <v>12</v>
      </c>
      <c r="E299" s="14" t="s">
        <v>290</v>
      </c>
      <c r="F299" s="13"/>
      <c r="G299" s="16">
        <f t="shared" si="30"/>
        <v>152.30000000000001</v>
      </c>
      <c r="H299" s="16">
        <f t="shared" si="30"/>
        <v>102</v>
      </c>
      <c r="I299" s="6">
        <f t="shared" si="26"/>
        <v>66.973079448456986</v>
      </c>
    </row>
    <row r="300" spans="1:9" ht="31.5">
      <c r="A300" s="43" t="s">
        <v>144</v>
      </c>
      <c r="B300" s="13">
        <v>167</v>
      </c>
      <c r="C300" s="21" t="s">
        <v>20</v>
      </c>
      <c r="D300" s="21">
        <v>12</v>
      </c>
      <c r="E300" s="22" t="s">
        <v>145</v>
      </c>
      <c r="F300" s="45"/>
      <c r="G300" s="30">
        <f t="shared" si="30"/>
        <v>152.30000000000001</v>
      </c>
      <c r="H300" s="30">
        <f t="shared" si="30"/>
        <v>102</v>
      </c>
      <c r="I300" s="6">
        <f t="shared" si="26"/>
        <v>66.973079448456986</v>
      </c>
    </row>
    <row r="301" spans="1:9" ht="31.5">
      <c r="A301" s="43" t="s">
        <v>115</v>
      </c>
      <c r="B301" s="13">
        <v>167</v>
      </c>
      <c r="C301" s="21" t="s">
        <v>20</v>
      </c>
      <c r="D301" s="21">
        <v>12</v>
      </c>
      <c r="E301" s="22" t="s">
        <v>145</v>
      </c>
      <c r="F301" s="45">
        <v>200</v>
      </c>
      <c r="G301" s="30">
        <v>152.30000000000001</v>
      </c>
      <c r="H301" s="30">
        <v>102</v>
      </c>
      <c r="I301" s="6">
        <f t="shared" si="26"/>
        <v>66.973079448456986</v>
      </c>
    </row>
    <row r="302" spans="1:9">
      <c r="A302" s="23" t="s">
        <v>109</v>
      </c>
      <c r="B302" s="13">
        <v>303</v>
      </c>
      <c r="C302" s="34"/>
      <c r="D302" s="34"/>
      <c r="E302" s="37"/>
      <c r="F302" s="34"/>
      <c r="G302" s="36">
        <f>G303+G343+G366+G393+G418+G449+G440</f>
        <v>123195.44799999999</v>
      </c>
      <c r="H302" s="36">
        <f>H303+H343+H366+H393+H418+H449+H440</f>
        <v>107701.18799999999</v>
      </c>
      <c r="I302" s="6">
        <f t="shared" si="26"/>
        <v>87.423025565035488</v>
      </c>
    </row>
    <row r="303" spans="1:9">
      <c r="A303" s="49" t="s">
        <v>35</v>
      </c>
      <c r="B303" s="13">
        <v>303</v>
      </c>
      <c r="C303" s="13" t="s">
        <v>17</v>
      </c>
      <c r="D303" s="13"/>
      <c r="E303" s="14"/>
      <c r="F303" s="13"/>
      <c r="G303" s="16">
        <f>G304+G309+G317+G322</f>
        <v>33084.559000000001</v>
      </c>
      <c r="H303" s="16">
        <f>H304+H309+H317+H322</f>
        <v>30909.254000000001</v>
      </c>
      <c r="I303" s="6">
        <f t="shared" si="26"/>
        <v>93.425014369996589</v>
      </c>
    </row>
    <row r="304" spans="1:9" ht="31.5">
      <c r="A304" s="51" t="s">
        <v>153</v>
      </c>
      <c r="B304" s="13">
        <v>303</v>
      </c>
      <c r="C304" s="13" t="s">
        <v>17</v>
      </c>
      <c r="D304" s="13" t="s">
        <v>18</v>
      </c>
      <c r="E304" s="14"/>
      <c r="F304" s="13"/>
      <c r="G304" s="16">
        <f t="shared" ref="G304:H307" si="31">G305</f>
        <v>1492</v>
      </c>
      <c r="H304" s="16">
        <f t="shared" si="31"/>
        <v>1007.4640000000001</v>
      </c>
      <c r="I304" s="6">
        <f t="shared" si="26"/>
        <v>67.524396782841819</v>
      </c>
    </row>
    <row r="305" spans="1:9" ht="47.25">
      <c r="A305" s="51" t="s">
        <v>240</v>
      </c>
      <c r="B305" s="13">
        <v>303</v>
      </c>
      <c r="C305" s="13" t="s">
        <v>17</v>
      </c>
      <c r="D305" s="13" t="s">
        <v>18</v>
      </c>
      <c r="E305" s="14" t="s">
        <v>241</v>
      </c>
      <c r="F305" s="13"/>
      <c r="G305" s="16">
        <f t="shared" si="31"/>
        <v>1492</v>
      </c>
      <c r="H305" s="16">
        <f t="shared" si="31"/>
        <v>1007.4640000000001</v>
      </c>
      <c r="I305" s="6">
        <f t="shared" si="26"/>
        <v>67.524396782841819</v>
      </c>
    </row>
    <row r="306" spans="1:9" ht="31.5">
      <c r="A306" s="51" t="s">
        <v>76</v>
      </c>
      <c r="B306" s="13">
        <v>303</v>
      </c>
      <c r="C306" s="13" t="s">
        <v>17</v>
      </c>
      <c r="D306" s="13" t="s">
        <v>18</v>
      </c>
      <c r="E306" s="14" t="s">
        <v>116</v>
      </c>
      <c r="F306" s="13"/>
      <c r="G306" s="16">
        <f t="shared" si="31"/>
        <v>1492</v>
      </c>
      <c r="H306" s="16">
        <f t="shared" si="31"/>
        <v>1007.4640000000001</v>
      </c>
      <c r="I306" s="6">
        <f t="shared" si="26"/>
        <v>67.524396782841819</v>
      </c>
    </row>
    <row r="307" spans="1:9">
      <c r="A307" s="49" t="s">
        <v>154</v>
      </c>
      <c r="B307" s="13">
        <v>303</v>
      </c>
      <c r="C307" s="13" t="s">
        <v>17</v>
      </c>
      <c r="D307" s="13" t="s">
        <v>18</v>
      </c>
      <c r="E307" s="14" t="s">
        <v>155</v>
      </c>
      <c r="F307" s="13"/>
      <c r="G307" s="16">
        <f t="shared" si="31"/>
        <v>1492</v>
      </c>
      <c r="H307" s="16">
        <f t="shared" si="31"/>
        <v>1007.4640000000001</v>
      </c>
      <c r="I307" s="6">
        <f t="shared" si="26"/>
        <v>67.524396782841819</v>
      </c>
    </row>
    <row r="308" spans="1:9" ht="63">
      <c r="A308" s="23" t="s">
        <v>74</v>
      </c>
      <c r="B308" s="13">
        <v>303</v>
      </c>
      <c r="C308" s="13" t="s">
        <v>17</v>
      </c>
      <c r="D308" s="13" t="s">
        <v>18</v>
      </c>
      <c r="E308" s="14" t="s">
        <v>155</v>
      </c>
      <c r="F308" s="13">
        <v>100</v>
      </c>
      <c r="G308" s="16">
        <v>1492</v>
      </c>
      <c r="H308" s="16">
        <v>1007.4640000000001</v>
      </c>
      <c r="I308" s="6">
        <f t="shared" si="26"/>
        <v>67.524396782841819</v>
      </c>
    </row>
    <row r="309" spans="1:9" ht="31.5">
      <c r="A309" s="49" t="s">
        <v>6</v>
      </c>
      <c r="B309" s="13">
        <v>303</v>
      </c>
      <c r="C309" s="13" t="s">
        <v>17</v>
      </c>
      <c r="D309" s="13" t="s">
        <v>20</v>
      </c>
      <c r="E309" s="14"/>
      <c r="F309" s="13"/>
      <c r="G309" s="16">
        <f t="shared" ref="G309:H311" si="32">G310</f>
        <v>20556.289000000001</v>
      </c>
      <c r="H309" s="16">
        <f t="shared" si="32"/>
        <v>19240.532999999999</v>
      </c>
      <c r="I309" s="6">
        <f t="shared" si="26"/>
        <v>93.599253250428603</v>
      </c>
    </row>
    <row r="310" spans="1:9" ht="47.25">
      <c r="A310" s="51" t="s">
        <v>240</v>
      </c>
      <c r="B310" s="13">
        <v>303</v>
      </c>
      <c r="C310" s="13" t="s">
        <v>17</v>
      </c>
      <c r="D310" s="13" t="s">
        <v>20</v>
      </c>
      <c r="E310" s="14" t="s">
        <v>241</v>
      </c>
      <c r="F310" s="13"/>
      <c r="G310" s="16">
        <f t="shared" si="32"/>
        <v>20556.289000000001</v>
      </c>
      <c r="H310" s="16">
        <f t="shared" si="32"/>
        <v>19240.532999999999</v>
      </c>
      <c r="I310" s="6">
        <f t="shared" si="26"/>
        <v>93.599253250428603</v>
      </c>
    </row>
    <row r="311" spans="1:9" ht="31.5">
      <c r="A311" s="49" t="s">
        <v>76</v>
      </c>
      <c r="B311" s="13">
        <v>303</v>
      </c>
      <c r="C311" s="13" t="s">
        <v>17</v>
      </c>
      <c r="D311" s="13" t="s">
        <v>20</v>
      </c>
      <c r="E311" s="14" t="s">
        <v>116</v>
      </c>
      <c r="F311" s="13"/>
      <c r="G311" s="16">
        <f t="shared" si="32"/>
        <v>20556.289000000001</v>
      </c>
      <c r="H311" s="16">
        <f t="shared" si="32"/>
        <v>19240.532999999999</v>
      </c>
      <c r="I311" s="6">
        <f t="shared" si="26"/>
        <v>93.599253250428603</v>
      </c>
    </row>
    <row r="312" spans="1:9">
      <c r="A312" s="49" t="s">
        <v>77</v>
      </c>
      <c r="B312" s="13">
        <v>303</v>
      </c>
      <c r="C312" s="13" t="s">
        <v>17</v>
      </c>
      <c r="D312" s="13" t="s">
        <v>20</v>
      </c>
      <c r="E312" s="14" t="s">
        <v>117</v>
      </c>
      <c r="F312" s="13"/>
      <c r="G312" s="16">
        <f>G314+G316+G313+G315</f>
        <v>20556.289000000001</v>
      </c>
      <c r="H312" s="16">
        <f>H314+H316+H313+H315</f>
        <v>19240.532999999999</v>
      </c>
      <c r="I312" s="6">
        <f t="shared" si="26"/>
        <v>93.599253250428603</v>
      </c>
    </row>
    <row r="313" spans="1:9" ht="63">
      <c r="A313" s="23" t="s">
        <v>74</v>
      </c>
      <c r="B313" s="13">
        <v>303</v>
      </c>
      <c r="C313" s="13" t="s">
        <v>17</v>
      </c>
      <c r="D313" s="13" t="s">
        <v>20</v>
      </c>
      <c r="E313" s="14" t="s">
        <v>117</v>
      </c>
      <c r="F313" s="13">
        <v>100</v>
      </c>
      <c r="G313" s="16">
        <v>17467.117999999999</v>
      </c>
      <c r="H313" s="16">
        <v>16568.552</v>
      </c>
      <c r="I313" s="6">
        <f t="shared" si="26"/>
        <v>94.855671095827034</v>
      </c>
    </row>
    <row r="314" spans="1:9" ht="31.5">
      <c r="A314" s="23" t="s">
        <v>115</v>
      </c>
      <c r="B314" s="13">
        <v>303</v>
      </c>
      <c r="C314" s="13" t="s">
        <v>17</v>
      </c>
      <c r="D314" s="13" t="s">
        <v>20</v>
      </c>
      <c r="E314" s="14" t="s">
        <v>117</v>
      </c>
      <c r="F314" s="13">
        <v>200</v>
      </c>
      <c r="G314" s="16">
        <v>2961.4520000000002</v>
      </c>
      <c r="H314" s="16">
        <v>2545.6190000000001</v>
      </c>
      <c r="I314" s="6">
        <f t="shared" si="26"/>
        <v>85.958475774721322</v>
      </c>
    </row>
    <row r="315" spans="1:9">
      <c r="A315" s="23" t="s">
        <v>66</v>
      </c>
      <c r="B315" s="13">
        <v>303</v>
      </c>
      <c r="C315" s="13" t="s">
        <v>17</v>
      </c>
      <c r="D315" s="13" t="s">
        <v>20</v>
      </c>
      <c r="E315" s="14" t="s">
        <v>117</v>
      </c>
      <c r="F315" s="13">
        <v>300</v>
      </c>
      <c r="G315" s="16">
        <v>3.968</v>
      </c>
      <c r="H315" s="16">
        <v>3.968</v>
      </c>
      <c r="I315" s="6">
        <f t="shared" si="26"/>
        <v>100</v>
      </c>
    </row>
    <row r="316" spans="1:9">
      <c r="A316" s="50" t="s">
        <v>75</v>
      </c>
      <c r="B316" s="13">
        <v>303</v>
      </c>
      <c r="C316" s="13" t="s">
        <v>17</v>
      </c>
      <c r="D316" s="13" t="s">
        <v>20</v>
      </c>
      <c r="E316" s="14" t="s">
        <v>117</v>
      </c>
      <c r="F316" s="13">
        <v>850</v>
      </c>
      <c r="G316" s="36">
        <v>123.751</v>
      </c>
      <c r="H316" s="36">
        <v>122.39400000000001</v>
      </c>
      <c r="I316" s="6">
        <f t="shared" si="26"/>
        <v>98.903443204499354</v>
      </c>
    </row>
    <row r="317" spans="1:9">
      <c r="A317" s="56" t="s">
        <v>157</v>
      </c>
      <c r="B317" s="13">
        <v>303</v>
      </c>
      <c r="C317" s="21" t="s">
        <v>17</v>
      </c>
      <c r="D317" s="21" t="s">
        <v>23</v>
      </c>
      <c r="E317" s="22"/>
      <c r="F317" s="21"/>
      <c r="G317" s="30">
        <f t="shared" ref="G317:H320" si="33">G318</f>
        <v>2</v>
      </c>
      <c r="H317" s="30">
        <f t="shared" si="33"/>
        <v>0</v>
      </c>
      <c r="I317" s="6">
        <f t="shared" si="26"/>
        <v>0</v>
      </c>
    </row>
    <row r="318" spans="1:9" ht="47.25">
      <c r="A318" s="51" t="s">
        <v>240</v>
      </c>
      <c r="B318" s="13">
        <v>303</v>
      </c>
      <c r="C318" s="13" t="s">
        <v>17</v>
      </c>
      <c r="D318" s="21" t="s">
        <v>23</v>
      </c>
      <c r="E318" s="14" t="s">
        <v>241</v>
      </c>
      <c r="F318" s="21"/>
      <c r="G318" s="30">
        <f t="shared" si="33"/>
        <v>2</v>
      </c>
      <c r="H318" s="30">
        <f t="shared" si="33"/>
        <v>0</v>
      </c>
      <c r="I318" s="6">
        <f t="shared" si="26"/>
        <v>0</v>
      </c>
    </row>
    <row r="319" spans="1:9">
      <c r="A319" s="56" t="s">
        <v>257</v>
      </c>
      <c r="B319" s="13">
        <v>303</v>
      </c>
      <c r="C319" s="21" t="s">
        <v>17</v>
      </c>
      <c r="D319" s="21" t="s">
        <v>23</v>
      </c>
      <c r="E319" s="22" t="s">
        <v>258</v>
      </c>
      <c r="F319" s="21"/>
      <c r="G319" s="30">
        <f t="shared" si="33"/>
        <v>2</v>
      </c>
      <c r="H319" s="30">
        <f t="shared" si="33"/>
        <v>0</v>
      </c>
      <c r="I319" s="6">
        <f t="shared" si="26"/>
        <v>0</v>
      </c>
    </row>
    <row r="320" spans="1:9" ht="47.25">
      <c r="A320" s="57" t="s">
        <v>159</v>
      </c>
      <c r="B320" s="13">
        <v>303</v>
      </c>
      <c r="C320" s="21" t="s">
        <v>17</v>
      </c>
      <c r="D320" s="21" t="s">
        <v>23</v>
      </c>
      <c r="E320" s="22" t="s">
        <v>160</v>
      </c>
      <c r="F320" s="21"/>
      <c r="G320" s="30">
        <f t="shared" si="33"/>
        <v>2</v>
      </c>
      <c r="H320" s="30">
        <f t="shared" si="33"/>
        <v>0</v>
      </c>
      <c r="I320" s="6">
        <f t="shared" si="26"/>
        <v>0</v>
      </c>
    </row>
    <row r="321" spans="1:9" ht="31.5">
      <c r="A321" s="43" t="s">
        <v>115</v>
      </c>
      <c r="B321" s="13">
        <v>303</v>
      </c>
      <c r="C321" s="21" t="s">
        <v>17</v>
      </c>
      <c r="D321" s="21" t="s">
        <v>23</v>
      </c>
      <c r="E321" s="22" t="s">
        <v>160</v>
      </c>
      <c r="F321" s="21">
        <v>200</v>
      </c>
      <c r="G321" s="30">
        <v>2</v>
      </c>
      <c r="H321" s="30">
        <v>0</v>
      </c>
      <c r="I321" s="6">
        <f t="shared" si="26"/>
        <v>0</v>
      </c>
    </row>
    <row r="322" spans="1:9">
      <c r="A322" s="23" t="s">
        <v>8</v>
      </c>
      <c r="B322" s="13">
        <v>303</v>
      </c>
      <c r="C322" s="13" t="s">
        <v>17</v>
      </c>
      <c r="D322" s="13" t="s">
        <v>46</v>
      </c>
      <c r="E322" s="37"/>
      <c r="F322" s="34"/>
      <c r="G322" s="36">
        <f>G323+G328+G335</f>
        <v>11034.27</v>
      </c>
      <c r="H322" s="36">
        <f>H323+H328+H335</f>
        <v>10661.257</v>
      </c>
      <c r="I322" s="6">
        <f t="shared" si="26"/>
        <v>96.619504507321281</v>
      </c>
    </row>
    <row r="323" spans="1:9" ht="47.25">
      <c r="A323" s="51" t="s">
        <v>240</v>
      </c>
      <c r="B323" s="13">
        <v>303</v>
      </c>
      <c r="C323" s="13" t="s">
        <v>17</v>
      </c>
      <c r="D323" s="13" t="s">
        <v>46</v>
      </c>
      <c r="E323" s="14" t="s">
        <v>241</v>
      </c>
      <c r="F323" s="34"/>
      <c r="G323" s="36">
        <f t="shared" ref="G323:H324" si="34">G324</f>
        <v>304.99799999999999</v>
      </c>
      <c r="H323" s="36">
        <f t="shared" si="34"/>
        <v>304.99799999999999</v>
      </c>
      <c r="I323" s="6">
        <f t="shared" si="26"/>
        <v>100</v>
      </c>
    </row>
    <row r="324" spans="1:9">
      <c r="A324" s="50" t="s">
        <v>257</v>
      </c>
      <c r="B324" s="13">
        <v>303</v>
      </c>
      <c r="C324" s="13" t="s">
        <v>17</v>
      </c>
      <c r="D324" s="13" t="s">
        <v>46</v>
      </c>
      <c r="E324" s="14" t="s">
        <v>258</v>
      </c>
      <c r="F324" s="34"/>
      <c r="G324" s="36">
        <f t="shared" si="34"/>
        <v>304.99799999999999</v>
      </c>
      <c r="H324" s="36">
        <f t="shared" si="34"/>
        <v>304.99799999999999</v>
      </c>
      <c r="I324" s="6">
        <f t="shared" si="26"/>
        <v>100</v>
      </c>
    </row>
    <row r="325" spans="1:9">
      <c r="A325" s="49" t="s">
        <v>52</v>
      </c>
      <c r="B325" s="13">
        <v>303</v>
      </c>
      <c r="C325" s="13" t="s">
        <v>17</v>
      </c>
      <c r="D325" s="13" t="s">
        <v>46</v>
      </c>
      <c r="E325" s="14" t="s">
        <v>137</v>
      </c>
      <c r="F325" s="13"/>
      <c r="G325" s="16">
        <f>G326+G327</f>
        <v>304.99799999999999</v>
      </c>
      <c r="H325" s="16">
        <f>H326+H327</f>
        <v>304.99799999999999</v>
      </c>
      <c r="I325" s="6">
        <f t="shared" si="26"/>
        <v>100</v>
      </c>
    </row>
    <row r="326" spans="1:9" ht="63">
      <c r="A326" s="23" t="s">
        <v>74</v>
      </c>
      <c r="B326" s="13">
        <v>303</v>
      </c>
      <c r="C326" s="13" t="s">
        <v>17</v>
      </c>
      <c r="D326" s="13" t="s">
        <v>46</v>
      </c>
      <c r="E326" s="14" t="s">
        <v>137</v>
      </c>
      <c r="F326" s="13">
        <v>100</v>
      </c>
      <c r="G326" s="31">
        <v>302.262</v>
      </c>
      <c r="H326" s="31">
        <v>302.262</v>
      </c>
      <c r="I326" s="6">
        <f t="shared" si="26"/>
        <v>100</v>
      </c>
    </row>
    <row r="327" spans="1:9" ht="31.5">
      <c r="A327" s="23" t="s">
        <v>115</v>
      </c>
      <c r="B327" s="13">
        <v>303</v>
      </c>
      <c r="C327" s="13" t="s">
        <v>17</v>
      </c>
      <c r="D327" s="13" t="s">
        <v>46</v>
      </c>
      <c r="E327" s="14" t="s">
        <v>137</v>
      </c>
      <c r="F327" s="13">
        <v>200</v>
      </c>
      <c r="G327" s="31">
        <v>2.7360000000000002</v>
      </c>
      <c r="H327" s="31">
        <v>2.7360000000000002</v>
      </c>
      <c r="I327" s="6">
        <f t="shared" si="26"/>
        <v>100</v>
      </c>
    </row>
    <row r="328" spans="1:9" ht="31.5">
      <c r="A328" s="50" t="s">
        <v>234</v>
      </c>
      <c r="B328" s="13">
        <v>303</v>
      </c>
      <c r="C328" s="13" t="s">
        <v>17</v>
      </c>
      <c r="D328" s="13">
        <v>13</v>
      </c>
      <c r="E328" s="14" t="s">
        <v>235</v>
      </c>
      <c r="F328" s="13"/>
      <c r="G328" s="31">
        <f>G329</f>
        <v>4045.5050000000001</v>
      </c>
      <c r="H328" s="31">
        <f>H329</f>
        <v>3950.5230000000001</v>
      </c>
      <c r="I328" s="6">
        <f t="shared" si="26"/>
        <v>97.652159619132846</v>
      </c>
    </row>
    <row r="329" spans="1:9" ht="31.5">
      <c r="A329" s="50" t="s">
        <v>82</v>
      </c>
      <c r="B329" s="13">
        <v>303</v>
      </c>
      <c r="C329" s="13" t="s">
        <v>17</v>
      </c>
      <c r="D329" s="13">
        <v>13</v>
      </c>
      <c r="E329" s="14" t="s">
        <v>120</v>
      </c>
      <c r="F329" s="13"/>
      <c r="G329" s="31">
        <f>G330+G333</f>
        <v>4045.5050000000001</v>
      </c>
      <c r="H329" s="31">
        <f>H330+H333</f>
        <v>3950.5230000000001</v>
      </c>
      <c r="I329" s="6">
        <f t="shared" si="26"/>
        <v>97.652159619132846</v>
      </c>
    </row>
    <row r="330" spans="1:9">
      <c r="A330" s="52" t="s">
        <v>138</v>
      </c>
      <c r="B330" s="13">
        <v>303</v>
      </c>
      <c r="C330" s="13" t="s">
        <v>17</v>
      </c>
      <c r="D330" s="13" t="s">
        <v>46</v>
      </c>
      <c r="E330" s="19" t="s">
        <v>139</v>
      </c>
      <c r="F330" s="32"/>
      <c r="G330" s="20">
        <f>G331+G332</f>
        <v>3345.5050000000001</v>
      </c>
      <c r="H330" s="20">
        <f>H331+H332</f>
        <v>3250.5230000000001</v>
      </c>
      <c r="I330" s="6">
        <f t="shared" si="26"/>
        <v>97.160906948278353</v>
      </c>
    </row>
    <row r="331" spans="1:9" ht="63">
      <c r="A331" s="23" t="s">
        <v>74</v>
      </c>
      <c r="B331" s="13">
        <v>303</v>
      </c>
      <c r="C331" s="13" t="s">
        <v>17</v>
      </c>
      <c r="D331" s="13" t="s">
        <v>46</v>
      </c>
      <c r="E331" s="19" t="s">
        <v>139</v>
      </c>
      <c r="F331" s="32">
        <v>100</v>
      </c>
      <c r="G331" s="33">
        <v>2514.4050000000002</v>
      </c>
      <c r="H331" s="33">
        <v>2448.683</v>
      </c>
      <c r="I331" s="6">
        <f t="shared" si="26"/>
        <v>97.386180826080121</v>
      </c>
    </row>
    <row r="332" spans="1:9" ht="31.5">
      <c r="A332" s="23" t="s">
        <v>115</v>
      </c>
      <c r="B332" s="13">
        <v>303</v>
      </c>
      <c r="C332" s="13" t="s">
        <v>17</v>
      </c>
      <c r="D332" s="13" t="s">
        <v>46</v>
      </c>
      <c r="E332" s="19" t="s">
        <v>139</v>
      </c>
      <c r="F332" s="32">
        <v>200</v>
      </c>
      <c r="G332" s="33">
        <v>831.1</v>
      </c>
      <c r="H332" s="33">
        <v>801.84</v>
      </c>
      <c r="I332" s="6">
        <f t="shared" si="26"/>
        <v>96.479364697389002</v>
      </c>
    </row>
    <row r="333" spans="1:9" ht="47.25">
      <c r="A333" s="50" t="s">
        <v>170</v>
      </c>
      <c r="B333" s="13">
        <v>303</v>
      </c>
      <c r="C333" s="13" t="s">
        <v>17</v>
      </c>
      <c r="D333" s="13">
        <v>13</v>
      </c>
      <c r="E333" s="14" t="s">
        <v>216</v>
      </c>
      <c r="F333" s="13"/>
      <c r="G333" s="16">
        <f>G334</f>
        <v>700</v>
      </c>
      <c r="H333" s="16">
        <f>H334</f>
        <v>700</v>
      </c>
      <c r="I333" s="6">
        <f t="shared" si="26"/>
        <v>100</v>
      </c>
    </row>
    <row r="334" spans="1:9" ht="63">
      <c r="A334" s="23" t="s">
        <v>74</v>
      </c>
      <c r="B334" s="13">
        <v>303</v>
      </c>
      <c r="C334" s="13" t="s">
        <v>17</v>
      </c>
      <c r="D334" s="13">
        <v>13</v>
      </c>
      <c r="E334" s="14" t="s">
        <v>216</v>
      </c>
      <c r="F334" s="13">
        <v>100</v>
      </c>
      <c r="G334" s="16">
        <v>700</v>
      </c>
      <c r="H334" s="16">
        <v>700</v>
      </c>
      <c r="I334" s="6">
        <f t="shared" ref="I334:I398" si="35">H334/G334*100</f>
        <v>100</v>
      </c>
    </row>
    <row r="335" spans="1:9" ht="31.5">
      <c r="A335" s="23" t="s">
        <v>265</v>
      </c>
      <c r="B335" s="13">
        <v>303</v>
      </c>
      <c r="C335" s="13" t="s">
        <v>17</v>
      </c>
      <c r="D335" s="13">
        <v>13</v>
      </c>
      <c r="E335" s="14" t="s">
        <v>266</v>
      </c>
      <c r="F335" s="13"/>
      <c r="G335" s="16">
        <f>G339+G336</f>
        <v>6683.7669999999998</v>
      </c>
      <c r="H335" s="16">
        <f>H339+H336</f>
        <v>6405.7359999999999</v>
      </c>
      <c r="I335" s="6">
        <f t="shared" si="35"/>
        <v>95.840205081954537</v>
      </c>
    </row>
    <row r="336" spans="1:9">
      <c r="A336" s="23" t="s">
        <v>168</v>
      </c>
      <c r="B336" s="13">
        <v>303</v>
      </c>
      <c r="C336" s="13" t="s">
        <v>17</v>
      </c>
      <c r="D336" s="13">
        <v>13</v>
      </c>
      <c r="E336" s="14" t="s">
        <v>215</v>
      </c>
      <c r="F336" s="13"/>
      <c r="G336" s="16">
        <f>G337</f>
        <v>4702.24</v>
      </c>
      <c r="H336" s="16">
        <f>H337</f>
        <v>4702.24</v>
      </c>
      <c r="I336" s="6">
        <f t="shared" si="35"/>
        <v>100</v>
      </c>
    </row>
    <row r="337" spans="1:9">
      <c r="A337" s="24" t="s">
        <v>47</v>
      </c>
      <c r="B337" s="13">
        <v>303</v>
      </c>
      <c r="C337" s="13" t="s">
        <v>17</v>
      </c>
      <c r="D337" s="13" t="s">
        <v>46</v>
      </c>
      <c r="E337" s="19" t="s">
        <v>130</v>
      </c>
      <c r="F337" s="32"/>
      <c r="G337" s="16">
        <f>G338</f>
        <v>4702.24</v>
      </c>
      <c r="H337" s="16">
        <f>H338</f>
        <v>4702.24</v>
      </c>
      <c r="I337" s="6">
        <f t="shared" si="35"/>
        <v>100</v>
      </c>
    </row>
    <row r="338" spans="1:9" ht="31.5">
      <c r="A338" s="23" t="s">
        <v>115</v>
      </c>
      <c r="B338" s="13">
        <v>303</v>
      </c>
      <c r="C338" s="13" t="s">
        <v>17</v>
      </c>
      <c r="D338" s="13" t="s">
        <v>46</v>
      </c>
      <c r="E338" s="19" t="s">
        <v>130</v>
      </c>
      <c r="F338" s="32">
        <v>200</v>
      </c>
      <c r="G338" s="16">
        <v>4702.24</v>
      </c>
      <c r="H338" s="16">
        <v>4702.24</v>
      </c>
      <c r="I338" s="6">
        <f t="shared" si="35"/>
        <v>100</v>
      </c>
    </row>
    <row r="339" spans="1:9">
      <c r="A339" s="23" t="s">
        <v>267</v>
      </c>
      <c r="B339" s="13">
        <v>303</v>
      </c>
      <c r="C339" s="13" t="s">
        <v>17</v>
      </c>
      <c r="D339" s="13">
        <v>13</v>
      </c>
      <c r="E339" s="14" t="s">
        <v>268</v>
      </c>
      <c r="F339" s="13"/>
      <c r="G339" s="16">
        <f>G340</f>
        <v>1981.527</v>
      </c>
      <c r="H339" s="16">
        <f>H340</f>
        <v>1703.4960000000001</v>
      </c>
      <c r="I339" s="6">
        <f t="shared" si="35"/>
        <v>85.968851294986138</v>
      </c>
    </row>
    <row r="340" spans="1:9">
      <c r="A340" s="23" t="s">
        <v>99</v>
      </c>
      <c r="B340" s="13">
        <v>303</v>
      </c>
      <c r="C340" s="13" t="s">
        <v>17</v>
      </c>
      <c r="D340" s="13">
        <v>13</v>
      </c>
      <c r="E340" s="14" t="s">
        <v>140</v>
      </c>
      <c r="F340" s="13"/>
      <c r="G340" s="16">
        <f>G341+G342</f>
        <v>1981.527</v>
      </c>
      <c r="H340" s="16">
        <f>H341+H342</f>
        <v>1703.4960000000001</v>
      </c>
      <c r="I340" s="6">
        <f t="shared" si="35"/>
        <v>85.968851294986138</v>
      </c>
    </row>
    <row r="341" spans="1:9" ht="31.5">
      <c r="A341" s="23" t="s">
        <v>115</v>
      </c>
      <c r="B341" s="13">
        <v>303</v>
      </c>
      <c r="C341" s="13" t="s">
        <v>17</v>
      </c>
      <c r="D341" s="13">
        <v>13</v>
      </c>
      <c r="E341" s="14" t="s">
        <v>140</v>
      </c>
      <c r="F341" s="13">
        <v>200</v>
      </c>
      <c r="G341" s="16">
        <v>1618.527</v>
      </c>
      <c r="H341" s="16">
        <v>1433.4960000000001</v>
      </c>
      <c r="I341" s="6">
        <f t="shared" si="35"/>
        <v>88.567938625676305</v>
      </c>
    </row>
    <row r="342" spans="1:9">
      <c r="A342" s="23" t="s">
        <v>75</v>
      </c>
      <c r="B342" s="13">
        <v>303</v>
      </c>
      <c r="C342" s="13" t="s">
        <v>17</v>
      </c>
      <c r="D342" s="13">
        <v>13</v>
      </c>
      <c r="E342" s="14" t="s">
        <v>140</v>
      </c>
      <c r="F342" s="13">
        <v>850</v>
      </c>
      <c r="G342" s="16">
        <v>363</v>
      </c>
      <c r="H342" s="16">
        <v>270</v>
      </c>
      <c r="I342" s="6">
        <f t="shared" si="35"/>
        <v>74.380165289256198</v>
      </c>
    </row>
    <row r="343" spans="1:9" ht="31.5">
      <c r="A343" s="51" t="s">
        <v>36</v>
      </c>
      <c r="B343" s="13">
        <v>303</v>
      </c>
      <c r="C343" s="34" t="s">
        <v>19</v>
      </c>
      <c r="D343" s="13"/>
      <c r="E343" s="37"/>
      <c r="F343" s="32"/>
      <c r="G343" s="33">
        <f>G344+G355</f>
        <v>7391.3249999999998</v>
      </c>
      <c r="H343" s="33">
        <f>H344+H355</f>
        <v>3039.2440000000001</v>
      </c>
      <c r="I343" s="6">
        <f t="shared" si="35"/>
        <v>41.119068637896454</v>
      </c>
    </row>
    <row r="344" spans="1:9" ht="47.25">
      <c r="A344" s="54" t="s">
        <v>204</v>
      </c>
      <c r="B344" s="13">
        <v>303</v>
      </c>
      <c r="C344" s="34" t="s">
        <v>19</v>
      </c>
      <c r="D344" s="34" t="s">
        <v>57</v>
      </c>
      <c r="E344" s="35"/>
      <c r="F344" s="34"/>
      <c r="G344" s="36">
        <f>G345+G353</f>
        <v>7291.3249999999998</v>
      </c>
      <c r="H344" s="36">
        <f>H345+H353</f>
        <v>3003.25</v>
      </c>
      <c r="I344" s="6">
        <f t="shared" si="35"/>
        <v>41.18935858708808</v>
      </c>
    </row>
    <row r="345" spans="1:9" ht="31.5">
      <c r="A345" s="50" t="s">
        <v>234</v>
      </c>
      <c r="B345" s="13">
        <v>303</v>
      </c>
      <c r="C345" s="34" t="s">
        <v>19</v>
      </c>
      <c r="D345" s="34" t="s">
        <v>57</v>
      </c>
      <c r="E345" s="14" t="s">
        <v>235</v>
      </c>
      <c r="F345" s="34"/>
      <c r="G345" s="36">
        <f>G346</f>
        <v>3214.5949999999998</v>
      </c>
      <c r="H345" s="36">
        <f>H346</f>
        <v>2821.029</v>
      </c>
      <c r="I345" s="6">
        <f t="shared" si="35"/>
        <v>87.756902502492537</v>
      </c>
    </row>
    <row r="346" spans="1:9" ht="31.5">
      <c r="A346" s="50" t="s">
        <v>82</v>
      </c>
      <c r="B346" s="13">
        <v>303</v>
      </c>
      <c r="C346" s="34" t="s">
        <v>19</v>
      </c>
      <c r="D346" s="34" t="s">
        <v>57</v>
      </c>
      <c r="E346" s="14" t="s">
        <v>120</v>
      </c>
      <c r="F346" s="34"/>
      <c r="G346" s="36">
        <f>G347+G349</f>
        <v>3214.5949999999998</v>
      </c>
      <c r="H346" s="36">
        <f>H347+H349</f>
        <v>2821.029</v>
      </c>
      <c r="I346" s="6">
        <f t="shared" si="35"/>
        <v>87.756902502492537</v>
      </c>
    </row>
    <row r="347" spans="1:9" ht="31.5">
      <c r="A347" s="49" t="s">
        <v>96</v>
      </c>
      <c r="B347" s="13">
        <v>303</v>
      </c>
      <c r="C347" s="13" t="s">
        <v>19</v>
      </c>
      <c r="D347" s="34" t="s">
        <v>57</v>
      </c>
      <c r="E347" s="14" t="s">
        <v>141</v>
      </c>
      <c r="F347" s="13"/>
      <c r="G347" s="16">
        <f>G348</f>
        <v>2614.5949999999998</v>
      </c>
      <c r="H347" s="16">
        <f>H348</f>
        <v>2221.029</v>
      </c>
      <c r="I347" s="6">
        <f t="shared" si="35"/>
        <v>84.947343661255388</v>
      </c>
    </row>
    <row r="348" spans="1:9" ht="63">
      <c r="A348" s="23" t="s">
        <v>74</v>
      </c>
      <c r="B348" s="13">
        <v>303</v>
      </c>
      <c r="C348" s="13" t="s">
        <v>19</v>
      </c>
      <c r="D348" s="34" t="s">
        <v>57</v>
      </c>
      <c r="E348" s="14" t="s">
        <v>141</v>
      </c>
      <c r="F348" s="13">
        <v>100</v>
      </c>
      <c r="G348" s="16">
        <v>2614.5949999999998</v>
      </c>
      <c r="H348" s="16">
        <v>2221.029</v>
      </c>
      <c r="I348" s="6">
        <f t="shared" si="35"/>
        <v>84.947343661255388</v>
      </c>
    </row>
    <row r="349" spans="1:9" ht="47.25">
      <c r="A349" s="50" t="s">
        <v>170</v>
      </c>
      <c r="B349" s="13">
        <v>303</v>
      </c>
      <c r="C349" s="13" t="s">
        <v>19</v>
      </c>
      <c r="D349" s="34" t="s">
        <v>57</v>
      </c>
      <c r="E349" s="14" t="s">
        <v>216</v>
      </c>
      <c r="F349" s="13"/>
      <c r="G349" s="16">
        <f>G350</f>
        <v>600</v>
      </c>
      <c r="H349" s="16">
        <f>H350</f>
        <v>600</v>
      </c>
      <c r="I349" s="6">
        <f t="shared" si="35"/>
        <v>100</v>
      </c>
    </row>
    <row r="350" spans="1:9" ht="63">
      <c r="A350" s="23" t="s">
        <v>74</v>
      </c>
      <c r="B350" s="13">
        <v>303</v>
      </c>
      <c r="C350" s="13" t="s">
        <v>19</v>
      </c>
      <c r="D350" s="34" t="s">
        <v>57</v>
      </c>
      <c r="E350" s="14" t="s">
        <v>216</v>
      </c>
      <c r="F350" s="13">
        <v>100</v>
      </c>
      <c r="G350" s="16">
        <v>600</v>
      </c>
      <c r="H350" s="16">
        <v>600</v>
      </c>
      <c r="I350" s="6">
        <f t="shared" si="35"/>
        <v>100</v>
      </c>
    </row>
    <row r="351" spans="1:9" ht="31.5">
      <c r="A351" s="23" t="s">
        <v>291</v>
      </c>
      <c r="B351" s="13">
        <v>303</v>
      </c>
      <c r="C351" s="13" t="s">
        <v>19</v>
      </c>
      <c r="D351" s="34" t="s">
        <v>57</v>
      </c>
      <c r="E351" s="14" t="s">
        <v>292</v>
      </c>
      <c r="F351" s="13"/>
      <c r="G351" s="16">
        <f t="shared" ref="G351:H353" si="36">G352</f>
        <v>4076.73</v>
      </c>
      <c r="H351" s="16">
        <f t="shared" si="36"/>
        <v>182.221</v>
      </c>
      <c r="I351" s="6">
        <f t="shared" si="35"/>
        <v>4.4697833803072555</v>
      </c>
    </row>
    <row r="352" spans="1:9" ht="47.25">
      <c r="A352" s="23" t="s">
        <v>293</v>
      </c>
      <c r="B352" s="13">
        <v>303</v>
      </c>
      <c r="C352" s="13" t="s">
        <v>19</v>
      </c>
      <c r="D352" s="34" t="s">
        <v>57</v>
      </c>
      <c r="E352" s="14" t="s">
        <v>294</v>
      </c>
      <c r="F352" s="13"/>
      <c r="G352" s="16">
        <f t="shared" si="36"/>
        <v>4076.73</v>
      </c>
      <c r="H352" s="16">
        <f t="shared" si="36"/>
        <v>182.221</v>
      </c>
      <c r="I352" s="6">
        <f t="shared" si="35"/>
        <v>4.4697833803072555</v>
      </c>
    </row>
    <row r="353" spans="1:9" ht="47.25">
      <c r="A353" s="23" t="s">
        <v>161</v>
      </c>
      <c r="B353" s="13">
        <v>303</v>
      </c>
      <c r="C353" s="13" t="s">
        <v>19</v>
      </c>
      <c r="D353" s="34" t="s">
        <v>57</v>
      </c>
      <c r="E353" s="14" t="s">
        <v>162</v>
      </c>
      <c r="F353" s="13"/>
      <c r="G353" s="30">
        <f t="shared" si="36"/>
        <v>4076.73</v>
      </c>
      <c r="H353" s="30">
        <f t="shared" si="36"/>
        <v>182.221</v>
      </c>
      <c r="I353" s="6">
        <f t="shared" si="35"/>
        <v>4.4697833803072555</v>
      </c>
    </row>
    <row r="354" spans="1:9" ht="31.5">
      <c r="A354" s="23" t="s">
        <v>115</v>
      </c>
      <c r="B354" s="13">
        <v>303</v>
      </c>
      <c r="C354" s="13" t="s">
        <v>19</v>
      </c>
      <c r="D354" s="34" t="s">
        <v>57</v>
      </c>
      <c r="E354" s="14" t="s">
        <v>162</v>
      </c>
      <c r="F354" s="13">
        <v>200</v>
      </c>
      <c r="G354" s="30">
        <v>4076.73</v>
      </c>
      <c r="H354" s="30">
        <v>182.221</v>
      </c>
      <c r="I354" s="6">
        <f t="shared" si="35"/>
        <v>4.4697833803072555</v>
      </c>
    </row>
    <row r="355" spans="1:9" ht="31.5">
      <c r="A355" s="23" t="s">
        <v>205</v>
      </c>
      <c r="B355" s="13">
        <v>303</v>
      </c>
      <c r="C355" s="13" t="s">
        <v>19</v>
      </c>
      <c r="D355" s="34">
        <v>14</v>
      </c>
      <c r="E355" s="14"/>
      <c r="F355" s="13"/>
      <c r="G355" s="30">
        <f>G356+G360+G363</f>
        <v>100</v>
      </c>
      <c r="H355" s="30">
        <f>H356+H360+H363</f>
        <v>35.994</v>
      </c>
      <c r="I355" s="6">
        <f t="shared" si="35"/>
        <v>35.994</v>
      </c>
    </row>
    <row r="356" spans="1:9" ht="31.5">
      <c r="A356" s="23" t="s">
        <v>295</v>
      </c>
      <c r="B356" s="13">
        <v>303</v>
      </c>
      <c r="C356" s="13" t="s">
        <v>19</v>
      </c>
      <c r="D356" s="34">
        <v>14</v>
      </c>
      <c r="E356" s="14" t="s">
        <v>296</v>
      </c>
      <c r="F356" s="13"/>
      <c r="G356" s="30">
        <f t="shared" ref="G356:H356" si="37">G357</f>
        <v>25</v>
      </c>
      <c r="H356" s="30">
        <f t="shared" si="37"/>
        <v>5</v>
      </c>
      <c r="I356" s="6">
        <f t="shared" si="35"/>
        <v>20</v>
      </c>
    </row>
    <row r="357" spans="1:9" ht="31.5">
      <c r="A357" s="23" t="s">
        <v>222</v>
      </c>
      <c r="B357" s="13">
        <v>303</v>
      </c>
      <c r="C357" s="13" t="s">
        <v>19</v>
      </c>
      <c r="D357" s="34">
        <v>14</v>
      </c>
      <c r="E357" s="14" t="s">
        <v>163</v>
      </c>
      <c r="F357" s="13"/>
      <c r="G357" s="16">
        <f>G359+G358</f>
        <v>25</v>
      </c>
      <c r="H357" s="16">
        <f>H359+H358</f>
        <v>5</v>
      </c>
      <c r="I357" s="6">
        <f t="shared" si="35"/>
        <v>20</v>
      </c>
    </row>
    <row r="358" spans="1:9" ht="63">
      <c r="A358" s="23" t="s">
        <v>95</v>
      </c>
      <c r="B358" s="13">
        <v>303</v>
      </c>
      <c r="C358" s="13" t="s">
        <v>19</v>
      </c>
      <c r="D358" s="34">
        <v>14</v>
      </c>
      <c r="E358" s="14" t="s">
        <v>163</v>
      </c>
      <c r="F358" s="13">
        <v>100</v>
      </c>
      <c r="G358" s="16">
        <v>5</v>
      </c>
      <c r="H358" s="16">
        <v>5</v>
      </c>
      <c r="I358" s="6">
        <f t="shared" ref="I358" si="38">H358/G358*100</f>
        <v>100</v>
      </c>
    </row>
    <row r="359" spans="1:9" ht="31.5">
      <c r="A359" s="44" t="s">
        <v>115</v>
      </c>
      <c r="B359" s="13">
        <v>303</v>
      </c>
      <c r="C359" s="13" t="s">
        <v>19</v>
      </c>
      <c r="D359" s="34">
        <v>14</v>
      </c>
      <c r="E359" s="14" t="s">
        <v>163</v>
      </c>
      <c r="F359" s="13">
        <v>200</v>
      </c>
      <c r="G359" s="16">
        <v>20</v>
      </c>
      <c r="H359" s="16">
        <v>0</v>
      </c>
      <c r="I359" s="6">
        <f t="shared" si="35"/>
        <v>0</v>
      </c>
    </row>
    <row r="360" spans="1:9" ht="47.25">
      <c r="A360" s="44" t="s">
        <v>297</v>
      </c>
      <c r="B360" s="13">
        <v>303</v>
      </c>
      <c r="C360" s="13" t="s">
        <v>19</v>
      </c>
      <c r="D360" s="34">
        <v>14</v>
      </c>
      <c r="E360" s="14" t="s">
        <v>298</v>
      </c>
      <c r="F360" s="13"/>
      <c r="G360" s="16">
        <f t="shared" ref="G360:H361" si="39">G361</f>
        <v>50</v>
      </c>
      <c r="H360" s="16">
        <f t="shared" si="39"/>
        <v>5.9939999999999998</v>
      </c>
      <c r="I360" s="6">
        <f t="shared" si="35"/>
        <v>11.988</v>
      </c>
    </row>
    <row r="361" spans="1:9" ht="47.25">
      <c r="A361" s="44" t="s">
        <v>223</v>
      </c>
      <c r="B361" s="13">
        <v>303</v>
      </c>
      <c r="C361" s="13" t="s">
        <v>19</v>
      </c>
      <c r="D361" s="34">
        <v>14</v>
      </c>
      <c r="E361" s="39" t="s">
        <v>187</v>
      </c>
      <c r="F361" s="38"/>
      <c r="G361" s="31">
        <f t="shared" si="39"/>
        <v>50</v>
      </c>
      <c r="H361" s="31">
        <f t="shared" si="39"/>
        <v>5.9939999999999998</v>
      </c>
      <c r="I361" s="6">
        <f t="shared" si="35"/>
        <v>11.988</v>
      </c>
    </row>
    <row r="362" spans="1:9" ht="31.5">
      <c r="A362" s="44" t="s">
        <v>115</v>
      </c>
      <c r="B362" s="13">
        <v>303</v>
      </c>
      <c r="C362" s="13" t="s">
        <v>19</v>
      </c>
      <c r="D362" s="34">
        <v>14</v>
      </c>
      <c r="E362" s="39" t="s">
        <v>187</v>
      </c>
      <c r="F362" s="38">
        <v>200</v>
      </c>
      <c r="G362" s="31">
        <v>50</v>
      </c>
      <c r="H362" s="31">
        <v>5.9939999999999998</v>
      </c>
      <c r="I362" s="6">
        <f t="shared" si="35"/>
        <v>11.988</v>
      </c>
    </row>
    <row r="363" spans="1:9" ht="47.25">
      <c r="A363" s="44" t="s">
        <v>299</v>
      </c>
      <c r="B363" s="13">
        <v>303</v>
      </c>
      <c r="C363" s="13" t="s">
        <v>19</v>
      </c>
      <c r="D363" s="34">
        <v>14</v>
      </c>
      <c r="E363" s="39" t="s">
        <v>300</v>
      </c>
      <c r="F363" s="38"/>
      <c r="G363" s="31">
        <f t="shared" ref="G363:H364" si="40">G364</f>
        <v>25</v>
      </c>
      <c r="H363" s="31">
        <f t="shared" si="40"/>
        <v>25</v>
      </c>
      <c r="I363" s="6">
        <f t="shared" si="35"/>
        <v>100</v>
      </c>
    </row>
    <row r="364" spans="1:9" ht="63">
      <c r="A364" s="44" t="s">
        <v>224</v>
      </c>
      <c r="B364" s="13">
        <v>303</v>
      </c>
      <c r="C364" s="13" t="s">
        <v>19</v>
      </c>
      <c r="D364" s="34">
        <v>14</v>
      </c>
      <c r="E364" s="39" t="s">
        <v>164</v>
      </c>
      <c r="F364" s="38"/>
      <c r="G364" s="31">
        <f t="shared" si="40"/>
        <v>25</v>
      </c>
      <c r="H364" s="31">
        <f t="shared" si="40"/>
        <v>25</v>
      </c>
      <c r="I364" s="6">
        <f t="shared" si="35"/>
        <v>100</v>
      </c>
    </row>
    <row r="365" spans="1:9" ht="31.5">
      <c r="A365" s="44" t="s">
        <v>115</v>
      </c>
      <c r="B365" s="13">
        <v>303</v>
      </c>
      <c r="C365" s="13" t="s">
        <v>19</v>
      </c>
      <c r="D365" s="34">
        <v>14</v>
      </c>
      <c r="E365" s="39" t="s">
        <v>164</v>
      </c>
      <c r="F365" s="38">
        <v>200</v>
      </c>
      <c r="G365" s="31">
        <v>25</v>
      </c>
      <c r="H365" s="31">
        <v>25</v>
      </c>
      <c r="I365" s="6">
        <f t="shared" si="35"/>
        <v>100</v>
      </c>
    </row>
    <row r="366" spans="1:9">
      <c r="A366" s="51" t="s">
        <v>37</v>
      </c>
      <c r="B366" s="13">
        <v>303</v>
      </c>
      <c r="C366" s="13" t="s">
        <v>20</v>
      </c>
      <c r="D366" s="13"/>
      <c r="E366" s="14"/>
      <c r="F366" s="11"/>
      <c r="G366" s="31">
        <f>G377+G367+G372+G388</f>
        <v>12655.536000000002</v>
      </c>
      <c r="H366" s="31">
        <f>H377+H367+H372+H388</f>
        <v>10487.924000000001</v>
      </c>
      <c r="I366" s="6">
        <f t="shared" si="35"/>
        <v>82.872222875427795</v>
      </c>
    </row>
    <row r="367" spans="1:9">
      <c r="A367" s="51" t="s">
        <v>69</v>
      </c>
      <c r="B367" s="13">
        <v>303</v>
      </c>
      <c r="C367" s="13" t="s">
        <v>20</v>
      </c>
      <c r="D367" s="13" t="s">
        <v>23</v>
      </c>
      <c r="E367" s="14"/>
      <c r="F367" s="11"/>
      <c r="G367" s="16">
        <f t="shared" ref="G367:H370" si="41">G368</f>
        <v>355</v>
      </c>
      <c r="H367" s="16">
        <f t="shared" si="41"/>
        <v>354.02199999999999</v>
      </c>
      <c r="I367" s="6">
        <f t="shared" si="35"/>
        <v>99.724507042253521</v>
      </c>
    </row>
    <row r="368" spans="1:9">
      <c r="A368" s="51" t="s">
        <v>207</v>
      </c>
      <c r="B368" s="13">
        <v>303</v>
      </c>
      <c r="C368" s="13" t="s">
        <v>20</v>
      </c>
      <c r="D368" s="13" t="s">
        <v>23</v>
      </c>
      <c r="E368" s="14" t="s">
        <v>208</v>
      </c>
      <c r="F368" s="11"/>
      <c r="G368" s="16">
        <f t="shared" si="41"/>
        <v>355</v>
      </c>
      <c r="H368" s="16">
        <f t="shared" si="41"/>
        <v>354.02199999999999</v>
      </c>
      <c r="I368" s="6">
        <f t="shared" si="35"/>
        <v>99.724507042253521</v>
      </c>
    </row>
    <row r="369" spans="1:9">
      <c r="A369" s="51" t="s">
        <v>301</v>
      </c>
      <c r="B369" s="13">
        <v>303</v>
      </c>
      <c r="C369" s="13" t="s">
        <v>20</v>
      </c>
      <c r="D369" s="13" t="s">
        <v>23</v>
      </c>
      <c r="E369" s="14" t="s">
        <v>302</v>
      </c>
      <c r="F369" s="11"/>
      <c r="G369" s="16">
        <f t="shared" si="41"/>
        <v>355</v>
      </c>
      <c r="H369" s="16">
        <f t="shared" si="41"/>
        <v>354.02199999999999</v>
      </c>
      <c r="I369" s="6">
        <f t="shared" si="35"/>
        <v>99.724507042253521</v>
      </c>
    </row>
    <row r="370" spans="1:9" ht="31.5">
      <c r="A370" s="51" t="s">
        <v>188</v>
      </c>
      <c r="B370" s="13">
        <v>303</v>
      </c>
      <c r="C370" s="13" t="s">
        <v>20</v>
      </c>
      <c r="D370" s="13" t="s">
        <v>23</v>
      </c>
      <c r="E370" s="14" t="s">
        <v>142</v>
      </c>
      <c r="F370" s="11"/>
      <c r="G370" s="16">
        <f t="shared" si="41"/>
        <v>355</v>
      </c>
      <c r="H370" s="16">
        <f t="shared" si="41"/>
        <v>354.02199999999999</v>
      </c>
      <c r="I370" s="6">
        <f t="shared" si="35"/>
        <v>99.724507042253521</v>
      </c>
    </row>
    <row r="371" spans="1:9" ht="31.5">
      <c r="A371" s="51" t="s">
        <v>115</v>
      </c>
      <c r="B371" s="13">
        <v>303</v>
      </c>
      <c r="C371" s="13" t="s">
        <v>20</v>
      </c>
      <c r="D371" s="13" t="s">
        <v>23</v>
      </c>
      <c r="E371" s="14" t="s">
        <v>142</v>
      </c>
      <c r="F371" s="11">
        <v>200</v>
      </c>
      <c r="G371" s="16">
        <v>355</v>
      </c>
      <c r="H371" s="16">
        <v>354.02199999999999</v>
      </c>
      <c r="I371" s="6">
        <f t="shared" si="35"/>
        <v>99.724507042253521</v>
      </c>
    </row>
    <row r="372" spans="1:9">
      <c r="A372" s="51" t="s">
        <v>206</v>
      </c>
      <c r="B372" s="13">
        <v>303</v>
      </c>
      <c r="C372" s="13" t="s">
        <v>20</v>
      </c>
      <c r="D372" s="13" t="s">
        <v>24</v>
      </c>
      <c r="E372" s="14"/>
      <c r="F372" s="11"/>
      <c r="G372" s="16">
        <f t="shared" ref="G372:H375" si="42">G373</f>
        <v>1800</v>
      </c>
      <c r="H372" s="16">
        <f t="shared" si="42"/>
        <v>1533.44</v>
      </c>
      <c r="I372" s="6">
        <f t="shared" si="35"/>
        <v>85.191111111111113</v>
      </c>
    </row>
    <row r="373" spans="1:9">
      <c r="A373" s="51" t="s">
        <v>207</v>
      </c>
      <c r="B373" s="13">
        <v>303</v>
      </c>
      <c r="C373" s="13" t="s">
        <v>20</v>
      </c>
      <c r="D373" s="13" t="s">
        <v>24</v>
      </c>
      <c r="E373" s="14" t="s">
        <v>208</v>
      </c>
      <c r="F373" s="11"/>
      <c r="G373" s="16">
        <f t="shared" si="42"/>
        <v>1800</v>
      </c>
      <c r="H373" s="16">
        <f t="shared" si="42"/>
        <v>1533.44</v>
      </c>
      <c r="I373" s="6">
        <f t="shared" si="35"/>
        <v>85.191111111111113</v>
      </c>
    </row>
    <row r="374" spans="1:9">
      <c r="A374" s="51" t="s">
        <v>209</v>
      </c>
      <c r="B374" s="13">
        <v>303</v>
      </c>
      <c r="C374" s="13" t="s">
        <v>20</v>
      </c>
      <c r="D374" s="13" t="s">
        <v>24</v>
      </c>
      <c r="E374" s="14" t="s">
        <v>210</v>
      </c>
      <c r="F374" s="11"/>
      <c r="G374" s="16">
        <f t="shared" si="42"/>
        <v>1800</v>
      </c>
      <c r="H374" s="16">
        <f t="shared" si="42"/>
        <v>1533.44</v>
      </c>
      <c r="I374" s="6">
        <f t="shared" si="35"/>
        <v>85.191111111111113</v>
      </c>
    </row>
    <row r="375" spans="1:9" ht="31.5">
      <c r="A375" s="51" t="s">
        <v>211</v>
      </c>
      <c r="B375" s="13">
        <v>303</v>
      </c>
      <c r="C375" s="13" t="s">
        <v>20</v>
      </c>
      <c r="D375" s="13" t="s">
        <v>24</v>
      </c>
      <c r="E375" s="14" t="s">
        <v>212</v>
      </c>
      <c r="F375" s="11"/>
      <c r="G375" s="16">
        <f t="shared" si="42"/>
        <v>1800</v>
      </c>
      <c r="H375" s="16">
        <f t="shared" si="42"/>
        <v>1533.44</v>
      </c>
      <c r="I375" s="6">
        <f t="shared" si="35"/>
        <v>85.191111111111113</v>
      </c>
    </row>
    <row r="376" spans="1:9" ht="47.25">
      <c r="A376" s="51" t="s">
        <v>226</v>
      </c>
      <c r="B376" s="13">
        <v>303</v>
      </c>
      <c r="C376" s="13" t="s">
        <v>20</v>
      </c>
      <c r="D376" s="13" t="s">
        <v>24</v>
      </c>
      <c r="E376" s="14" t="s">
        <v>212</v>
      </c>
      <c r="F376" s="11">
        <v>810</v>
      </c>
      <c r="G376" s="16">
        <v>1800</v>
      </c>
      <c r="H376" s="16">
        <v>1533.44</v>
      </c>
      <c r="I376" s="6">
        <f t="shared" si="35"/>
        <v>85.191111111111113</v>
      </c>
    </row>
    <row r="377" spans="1:9">
      <c r="A377" s="51" t="s">
        <v>70</v>
      </c>
      <c r="B377" s="13">
        <v>303</v>
      </c>
      <c r="C377" s="13" t="s">
        <v>20</v>
      </c>
      <c r="D377" s="13" t="s">
        <v>22</v>
      </c>
      <c r="E377" s="39"/>
      <c r="F377" s="38"/>
      <c r="G377" s="31">
        <f>G378</f>
        <v>9337.5860000000011</v>
      </c>
      <c r="H377" s="31">
        <f>H378</f>
        <v>7437.5119999999997</v>
      </c>
      <c r="I377" s="6">
        <f t="shared" si="35"/>
        <v>79.651336009114118</v>
      </c>
    </row>
    <row r="378" spans="1:9">
      <c r="A378" s="51" t="s">
        <v>207</v>
      </c>
      <c r="B378" s="13">
        <v>303</v>
      </c>
      <c r="C378" s="13" t="s">
        <v>20</v>
      </c>
      <c r="D378" s="13" t="s">
        <v>22</v>
      </c>
      <c r="E378" s="14" t="s">
        <v>208</v>
      </c>
      <c r="F378" s="38"/>
      <c r="G378" s="31">
        <f>G379</f>
        <v>9337.5860000000011</v>
      </c>
      <c r="H378" s="31">
        <f>H379</f>
        <v>7437.5119999999997</v>
      </c>
      <c r="I378" s="6">
        <f t="shared" si="35"/>
        <v>79.651336009114118</v>
      </c>
    </row>
    <row r="379" spans="1:9">
      <c r="A379" s="51" t="s">
        <v>209</v>
      </c>
      <c r="B379" s="13">
        <v>303</v>
      </c>
      <c r="C379" s="13" t="s">
        <v>20</v>
      </c>
      <c r="D379" s="13" t="s">
        <v>22</v>
      </c>
      <c r="E379" s="14" t="s">
        <v>210</v>
      </c>
      <c r="F379" s="38"/>
      <c r="G379" s="31">
        <f>G380+G384+G382+G386</f>
        <v>9337.5860000000011</v>
      </c>
      <c r="H379" s="31">
        <f>H380+H384+H382+H386</f>
        <v>7437.5119999999997</v>
      </c>
      <c r="I379" s="6">
        <f t="shared" si="35"/>
        <v>79.651336009114118</v>
      </c>
    </row>
    <row r="380" spans="1:9" ht="47.25">
      <c r="A380" s="44" t="s">
        <v>189</v>
      </c>
      <c r="B380" s="13">
        <v>303</v>
      </c>
      <c r="C380" s="13" t="s">
        <v>20</v>
      </c>
      <c r="D380" s="13" t="s">
        <v>22</v>
      </c>
      <c r="E380" s="39" t="s">
        <v>165</v>
      </c>
      <c r="F380" s="11"/>
      <c r="G380" s="16">
        <f>G381</f>
        <v>2610</v>
      </c>
      <c r="H380" s="16">
        <f>H381</f>
        <v>1319.2919999999999</v>
      </c>
      <c r="I380" s="6">
        <f t="shared" si="35"/>
        <v>50.547586206896547</v>
      </c>
    </row>
    <row r="381" spans="1:9" ht="31.5">
      <c r="A381" s="44" t="s">
        <v>115</v>
      </c>
      <c r="B381" s="13">
        <v>303</v>
      </c>
      <c r="C381" s="38" t="s">
        <v>20</v>
      </c>
      <c r="D381" s="38" t="s">
        <v>22</v>
      </c>
      <c r="E381" s="39" t="s">
        <v>165</v>
      </c>
      <c r="F381" s="41">
        <v>200</v>
      </c>
      <c r="G381" s="31">
        <v>2610</v>
      </c>
      <c r="H381" s="31">
        <v>1319.2919999999999</v>
      </c>
      <c r="I381" s="6">
        <f t="shared" si="35"/>
        <v>50.547586206896547</v>
      </c>
    </row>
    <row r="382" spans="1:9" ht="63">
      <c r="A382" s="44" t="s">
        <v>192</v>
      </c>
      <c r="B382" s="13">
        <v>303</v>
      </c>
      <c r="C382" s="38" t="s">
        <v>20</v>
      </c>
      <c r="D382" s="38" t="s">
        <v>22</v>
      </c>
      <c r="E382" s="39" t="s">
        <v>165</v>
      </c>
      <c r="F382" s="41"/>
      <c r="G382" s="31">
        <f>G383</f>
        <v>26.363</v>
      </c>
      <c r="H382" s="31">
        <f>H383</f>
        <v>13.326000000000001</v>
      </c>
      <c r="I382" s="6">
        <f t="shared" si="35"/>
        <v>50.548116678678454</v>
      </c>
    </row>
    <row r="383" spans="1:9" ht="31.5">
      <c r="A383" s="44" t="s">
        <v>115</v>
      </c>
      <c r="B383" s="13">
        <v>303</v>
      </c>
      <c r="C383" s="38" t="s">
        <v>20</v>
      </c>
      <c r="D383" s="38" t="s">
        <v>22</v>
      </c>
      <c r="E383" s="39" t="s">
        <v>165</v>
      </c>
      <c r="F383" s="41">
        <v>200</v>
      </c>
      <c r="G383" s="31">
        <v>26.363</v>
      </c>
      <c r="H383" s="31">
        <v>13.326000000000001</v>
      </c>
      <c r="I383" s="6">
        <f t="shared" si="35"/>
        <v>50.548116678678454</v>
      </c>
    </row>
    <row r="384" spans="1:9" ht="47.25">
      <c r="A384" s="51" t="s">
        <v>89</v>
      </c>
      <c r="B384" s="13">
        <v>303</v>
      </c>
      <c r="C384" s="13" t="s">
        <v>20</v>
      </c>
      <c r="D384" s="13" t="s">
        <v>22</v>
      </c>
      <c r="E384" s="14" t="s">
        <v>143</v>
      </c>
      <c r="F384" s="11"/>
      <c r="G384" s="16">
        <f>G385</f>
        <v>4843.5950000000003</v>
      </c>
      <c r="H384" s="16">
        <f>H385</f>
        <v>4251.7969999999996</v>
      </c>
      <c r="I384" s="6">
        <f t="shared" si="35"/>
        <v>87.781843857713113</v>
      </c>
    </row>
    <row r="385" spans="1:9" ht="31.5">
      <c r="A385" s="44" t="s">
        <v>115</v>
      </c>
      <c r="B385" s="13">
        <v>303</v>
      </c>
      <c r="C385" s="38" t="s">
        <v>20</v>
      </c>
      <c r="D385" s="38" t="s">
        <v>22</v>
      </c>
      <c r="E385" s="39" t="s">
        <v>143</v>
      </c>
      <c r="F385" s="41">
        <v>200</v>
      </c>
      <c r="G385" s="31">
        <v>4843.5950000000003</v>
      </c>
      <c r="H385" s="31">
        <v>4251.7969999999996</v>
      </c>
      <c r="I385" s="6">
        <f t="shared" si="35"/>
        <v>87.781843857713113</v>
      </c>
    </row>
    <row r="386" spans="1:9">
      <c r="A386" s="44" t="s">
        <v>303</v>
      </c>
      <c r="B386" s="13">
        <v>303</v>
      </c>
      <c r="C386" s="38" t="s">
        <v>20</v>
      </c>
      <c r="D386" s="38" t="s">
        <v>22</v>
      </c>
      <c r="E386" s="39" t="s">
        <v>304</v>
      </c>
      <c r="F386" s="41"/>
      <c r="G386" s="31">
        <f>G387</f>
        <v>1857.6279999999999</v>
      </c>
      <c r="H386" s="31">
        <f>H387</f>
        <v>1853.097</v>
      </c>
      <c r="I386" s="6">
        <f t="shared" si="35"/>
        <v>99.756086794557362</v>
      </c>
    </row>
    <row r="387" spans="1:9" ht="31.5">
      <c r="A387" s="44" t="s">
        <v>115</v>
      </c>
      <c r="B387" s="13">
        <v>303</v>
      </c>
      <c r="C387" s="38" t="s">
        <v>20</v>
      </c>
      <c r="D387" s="38" t="s">
        <v>22</v>
      </c>
      <c r="E387" s="39" t="s">
        <v>304</v>
      </c>
      <c r="F387" s="41">
        <v>200</v>
      </c>
      <c r="G387" s="31">
        <v>1857.6279999999999</v>
      </c>
      <c r="H387" s="31">
        <v>1853.097</v>
      </c>
      <c r="I387" s="6">
        <f t="shared" si="35"/>
        <v>99.756086794557362</v>
      </c>
    </row>
    <row r="388" spans="1:9">
      <c r="A388" s="51" t="s">
        <v>58</v>
      </c>
      <c r="B388" s="13">
        <v>303</v>
      </c>
      <c r="C388" s="13" t="s">
        <v>20</v>
      </c>
      <c r="D388" s="13">
        <v>12</v>
      </c>
      <c r="E388" s="14"/>
      <c r="F388" s="13"/>
      <c r="G388" s="16">
        <f t="shared" ref="G388:H391" si="43">G389</f>
        <v>1162.95</v>
      </c>
      <c r="H388" s="16">
        <f t="shared" si="43"/>
        <v>1162.95</v>
      </c>
      <c r="I388" s="6">
        <f t="shared" si="35"/>
        <v>100</v>
      </c>
    </row>
    <row r="389" spans="1:9">
      <c r="A389" s="51" t="s">
        <v>207</v>
      </c>
      <c r="B389" s="13">
        <v>303</v>
      </c>
      <c r="C389" s="21" t="s">
        <v>20</v>
      </c>
      <c r="D389" s="21">
        <v>12</v>
      </c>
      <c r="E389" s="14" t="s">
        <v>208</v>
      </c>
      <c r="F389" s="13"/>
      <c r="G389" s="16">
        <f t="shared" si="43"/>
        <v>1162.95</v>
      </c>
      <c r="H389" s="16">
        <f t="shared" si="43"/>
        <v>1162.95</v>
      </c>
      <c r="I389" s="6">
        <f t="shared" si="35"/>
        <v>100</v>
      </c>
    </row>
    <row r="390" spans="1:9" ht="31.5">
      <c r="A390" s="51" t="s">
        <v>289</v>
      </c>
      <c r="B390" s="13">
        <v>303</v>
      </c>
      <c r="C390" s="21" t="s">
        <v>20</v>
      </c>
      <c r="D390" s="21">
        <v>12</v>
      </c>
      <c r="E390" s="14" t="s">
        <v>290</v>
      </c>
      <c r="F390" s="13"/>
      <c r="G390" s="16">
        <f t="shared" si="43"/>
        <v>1162.95</v>
      </c>
      <c r="H390" s="16">
        <f t="shared" si="43"/>
        <v>1162.95</v>
      </c>
      <c r="I390" s="6">
        <f t="shared" si="35"/>
        <v>100</v>
      </c>
    </row>
    <row r="391" spans="1:9" ht="31.5">
      <c r="A391" s="43" t="s">
        <v>144</v>
      </c>
      <c r="B391" s="13">
        <v>303</v>
      </c>
      <c r="C391" s="21" t="s">
        <v>20</v>
      </c>
      <c r="D391" s="21">
        <v>12</v>
      </c>
      <c r="E391" s="22" t="s">
        <v>145</v>
      </c>
      <c r="F391" s="45"/>
      <c r="G391" s="30">
        <f t="shared" si="43"/>
        <v>1162.95</v>
      </c>
      <c r="H391" s="30">
        <f t="shared" si="43"/>
        <v>1162.95</v>
      </c>
      <c r="I391" s="6">
        <f t="shared" si="35"/>
        <v>100</v>
      </c>
    </row>
    <row r="392" spans="1:9" ht="31.5">
      <c r="A392" s="43" t="s">
        <v>115</v>
      </c>
      <c r="B392" s="13">
        <v>303</v>
      </c>
      <c r="C392" s="21" t="s">
        <v>20</v>
      </c>
      <c r="D392" s="21">
        <v>12</v>
      </c>
      <c r="E392" s="22" t="s">
        <v>145</v>
      </c>
      <c r="F392" s="45">
        <v>200</v>
      </c>
      <c r="G392" s="30">
        <v>1162.95</v>
      </c>
      <c r="H392" s="30">
        <v>1162.95</v>
      </c>
      <c r="I392" s="6">
        <f t="shared" si="35"/>
        <v>100</v>
      </c>
    </row>
    <row r="393" spans="1:9">
      <c r="A393" s="23" t="s">
        <v>49</v>
      </c>
      <c r="B393" s="13">
        <v>303</v>
      </c>
      <c r="C393" s="13" t="s">
        <v>23</v>
      </c>
      <c r="D393" s="13"/>
      <c r="E393" s="14"/>
      <c r="F393" s="11"/>
      <c r="G393" s="16">
        <f>G413+G394</f>
        <v>31728.117999999999</v>
      </c>
      <c r="H393" s="16">
        <f>H413+H394</f>
        <v>31315.106</v>
      </c>
      <c r="I393" s="6">
        <f t="shared" si="35"/>
        <v>98.698277660212938</v>
      </c>
    </row>
    <row r="394" spans="1:9">
      <c r="A394" s="51" t="s">
        <v>50</v>
      </c>
      <c r="B394" s="13">
        <v>303</v>
      </c>
      <c r="C394" s="15" t="s">
        <v>23</v>
      </c>
      <c r="D394" s="15" t="s">
        <v>18</v>
      </c>
      <c r="E394" s="14"/>
      <c r="F394" s="11"/>
      <c r="G394" s="16">
        <f>G395</f>
        <v>30110.307999999997</v>
      </c>
      <c r="H394" s="16">
        <f>H395</f>
        <v>29834.587</v>
      </c>
      <c r="I394" s="6">
        <f t="shared" si="35"/>
        <v>99.08429697896149</v>
      </c>
    </row>
    <row r="395" spans="1:9" ht="47.25">
      <c r="A395" s="51" t="s">
        <v>279</v>
      </c>
      <c r="B395" s="13">
        <v>303</v>
      </c>
      <c r="C395" s="15" t="s">
        <v>23</v>
      </c>
      <c r="D395" s="15" t="s">
        <v>18</v>
      </c>
      <c r="E395" s="14" t="s">
        <v>280</v>
      </c>
      <c r="F395" s="11"/>
      <c r="G395" s="16">
        <f>G396+G399+G408</f>
        <v>30110.307999999997</v>
      </c>
      <c r="H395" s="16">
        <f>H396+H399+H408</f>
        <v>29834.587</v>
      </c>
      <c r="I395" s="6">
        <f t="shared" si="35"/>
        <v>99.08429697896149</v>
      </c>
    </row>
    <row r="396" spans="1:9" ht="31.5">
      <c r="A396" s="51" t="s">
        <v>213</v>
      </c>
      <c r="B396" s="13">
        <v>303</v>
      </c>
      <c r="C396" s="15" t="s">
        <v>23</v>
      </c>
      <c r="D396" s="15" t="s">
        <v>18</v>
      </c>
      <c r="E396" s="14" t="s">
        <v>156</v>
      </c>
      <c r="F396" s="11"/>
      <c r="G396" s="16">
        <f>G398+G397</f>
        <v>14483.993999999999</v>
      </c>
      <c r="H396" s="16">
        <f>H398+H397</f>
        <v>14322.746999999999</v>
      </c>
      <c r="I396" s="6">
        <f t="shared" si="35"/>
        <v>98.886722819686341</v>
      </c>
    </row>
    <row r="397" spans="1:9" ht="31.5">
      <c r="A397" s="43" t="s">
        <v>115</v>
      </c>
      <c r="B397" s="13">
        <v>303</v>
      </c>
      <c r="C397" s="15" t="s">
        <v>23</v>
      </c>
      <c r="D397" s="15" t="s">
        <v>18</v>
      </c>
      <c r="E397" s="14" t="s">
        <v>156</v>
      </c>
      <c r="F397" s="11">
        <v>200</v>
      </c>
      <c r="G397" s="16">
        <v>7888.9939999999997</v>
      </c>
      <c r="H397" s="16">
        <v>7727.7470000000003</v>
      </c>
      <c r="I397" s="6">
        <f t="shared" si="35"/>
        <v>97.956051177120941</v>
      </c>
    </row>
    <row r="398" spans="1:9" ht="47.25">
      <c r="A398" s="51" t="s">
        <v>226</v>
      </c>
      <c r="B398" s="13">
        <v>303</v>
      </c>
      <c r="C398" s="15" t="s">
        <v>23</v>
      </c>
      <c r="D398" s="15" t="s">
        <v>18</v>
      </c>
      <c r="E398" s="14" t="s">
        <v>156</v>
      </c>
      <c r="F398" s="11">
        <v>810</v>
      </c>
      <c r="G398" s="16">
        <v>6595</v>
      </c>
      <c r="H398" s="16">
        <v>6595</v>
      </c>
      <c r="I398" s="6">
        <f t="shared" si="35"/>
        <v>100</v>
      </c>
    </row>
    <row r="399" spans="1:9" ht="63">
      <c r="A399" s="43" t="s">
        <v>281</v>
      </c>
      <c r="B399" s="13">
        <v>303</v>
      </c>
      <c r="C399" s="15" t="s">
        <v>23</v>
      </c>
      <c r="D399" s="15" t="s">
        <v>18</v>
      </c>
      <c r="E399" s="14" t="s">
        <v>282</v>
      </c>
      <c r="F399" s="11"/>
      <c r="G399" s="16">
        <f>G404+G400+G406+G402</f>
        <v>4674.5139999999992</v>
      </c>
      <c r="H399" s="16">
        <f>H404+H400+H406+H402</f>
        <v>4583.7699999999995</v>
      </c>
      <c r="I399" s="6">
        <f t="shared" ref="I399:I401" si="44">H399/G399*100</f>
        <v>98.058750064712612</v>
      </c>
    </row>
    <row r="400" spans="1:9" ht="31.5">
      <c r="A400" s="43" t="s">
        <v>283</v>
      </c>
      <c r="B400" s="13">
        <v>303</v>
      </c>
      <c r="C400" s="15" t="s">
        <v>23</v>
      </c>
      <c r="D400" s="15" t="s">
        <v>18</v>
      </c>
      <c r="E400" s="14" t="s">
        <v>284</v>
      </c>
      <c r="F400" s="11"/>
      <c r="G400" s="16">
        <f>G401</f>
        <v>62.881</v>
      </c>
      <c r="H400" s="16">
        <f>H401</f>
        <v>0</v>
      </c>
      <c r="I400" s="6">
        <f t="shared" si="44"/>
        <v>0</v>
      </c>
    </row>
    <row r="401" spans="1:9" ht="31.5">
      <c r="A401" s="43" t="s">
        <v>115</v>
      </c>
      <c r="B401" s="13">
        <v>303</v>
      </c>
      <c r="C401" s="15" t="s">
        <v>23</v>
      </c>
      <c r="D401" s="15" t="s">
        <v>18</v>
      </c>
      <c r="E401" s="14" t="s">
        <v>284</v>
      </c>
      <c r="F401" s="11">
        <v>200</v>
      </c>
      <c r="G401" s="16">
        <v>62.881</v>
      </c>
      <c r="H401" s="16">
        <v>0</v>
      </c>
      <c r="I401" s="6">
        <f t="shared" si="44"/>
        <v>0</v>
      </c>
    </row>
    <row r="402" spans="1:9" ht="78.75">
      <c r="A402" s="43" t="s">
        <v>305</v>
      </c>
      <c r="B402" s="13">
        <v>303</v>
      </c>
      <c r="C402" s="15" t="s">
        <v>23</v>
      </c>
      <c r="D402" s="15" t="s">
        <v>18</v>
      </c>
      <c r="E402" s="14" t="s">
        <v>306</v>
      </c>
      <c r="F402" s="11"/>
      <c r="G402" s="16">
        <f>G403</f>
        <v>4442.8329999999996</v>
      </c>
      <c r="H402" s="16">
        <f>H403</f>
        <v>4442.8329999999996</v>
      </c>
      <c r="I402" s="6">
        <f t="shared" ref="I402:I463" si="45">H402/G402*100</f>
        <v>100</v>
      </c>
    </row>
    <row r="403" spans="1:9" ht="31.5">
      <c r="A403" s="43" t="s">
        <v>115</v>
      </c>
      <c r="B403" s="13">
        <v>303</v>
      </c>
      <c r="C403" s="15" t="s">
        <v>23</v>
      </c>
      <c r="D403" s="15" t="s">
        <v>18</v>
      </c>
      <c r="E403" s="14" t="s">
        <v>306</v>
      </c>
      <c r="F403" s="11">
        <v>200</v>
      </c>
      <c r="G403" s="16">
        <v>4442.8329999999996</v>
      </c>
      <c r="H403" s="16">
        <v>4442.8329999999996</v>
      </c>
      <c r="I403" s="6">
        <f t="shared" si="45"/>
        <v>100</v>
      </c>
    </row>
    <row r="404" spans="1:9" ht="47.25">
      <c r="A404" s="51" t="s">
        <v>158</v>
      </c>
      <c r="B404" s="13">
        <v>303</v>
      </c>
      <c r="C404" s="15" t="s">
        <v>23</v>
      </c>
      <c r="D404" s="15" t="s">
        <v>18</v>
      </c>
      <c r="E404" s="14" t="s">
        <v>193</v>
      </c>
      <c r="F404" s="11"/>
      <c r="G404" s="16">
        <f>G405</f>
        <v>95.1</v>
      </c>
      <c r="H404" s="16">
        <f>H405</f>
        <v>95.1</v>
      </c>
      <c r="I404" s="6">
        <f t="shared" si="45"/>
        <v>100</v>
      </c>
    </row>
    <row r="405" spans="1:9" ht="31.5">
      <c r="A405" s="43" t="s">
        <v>115</v>
      </c>
      <c r="B405" s="13">
        <v>303</v>
      </c>
      <c r="C405" s="15" t="s">
        <v>23</v>
      </c>
      <c r="D405" s="15" t="s">
        <v>18</v>
      </c>
      <c r="E405" s="14" t="s">
        <v>193</v>
      </c>
      <c r="F405" s="11">
        <v>200</v>
      </c>
      <c r="G405" s="16">
        <v>95.1</v>
      </c>
      <c r="H405" s="16">
        <v>95.1</v>
      </c>
      <c r="I405" s="6">
        <f t="shared" si="45"/>
        <v>100</v>
      </c>
    </row>
    <row r="406" spans="1:9" ht="47.25">
      <c r="A406" s="51" t="s">
        <v>225</v>
      </c>
      <c r="B406" s="13">
        <v>303</v>
      </c>
      <c r="C406" s="15" t="s">
        <v>23</v>
      </c>
      <c r="D406" s="15" t="s">
        <v>18</v>
      </c>
      <c r="E406" s="14" t="s">
        <v>193</v>
      </c>
      <c r="F406" s="11"/>
      <c r="G406" s="16">
        <f>G407</f>
        <v>73.7</v>
      </c>
      <c r="H406" s="16">
        <f>H407</f>
        <v>45.837000000000003</v>
      </c>
      <c r="I406" s="6">
        <f t="shared" si="45"/>
        <v>62.194029850746269</v>
      </c>
    </row>
    <row r="407" spans="1:9" ht="31.5">
      <c r="A407" s="43" t="s">
        <v>115</v>
      </c>
      <c r="B407" s="13">
        <v>303</v>
      </c>
      <c r="C407" s="15" t="s">
        <v>23</v>
      </c>
      <c r="D407" s="15" t="s">
        <v>18</v>
      </c>
      <c r="E407" s="14" t="s">
        <v>193</v>
      </c>
      <c r="F407" s="11">
        <v>200</v>
      </c>
      <c r="G407" s="16">
        <v>73.7</v>
      </c>
      <c r="H407" s="16">
        <v>45.837000000000003</v>
      </c>
      <c r="I407" s="6">
        <f t="shared" si="45"/>
        <v>62.194029850746269</v>
      </c>
    </row>
    <row r="408" spans="1:9" ht="78.75">
      <c r="A408" s="51" t="s">
        <v>307</v>
      </c>
      <c r="B408" s="13">
        <v>303</v>
      </c>
      <c r="C408" s="15" t="s">
        <v>23</v>
      </c>
      <c r="D408" s="15" t="s">
        <v>18</v>
      </c>
      <c r="E408" s="14" t="s">
        <v>308</v>
      </c>
      <c r="F408" s="11"/>
      <c r="G408" s="16">
        <f>G411+G409</f>
        <v>10951.8</v>
      </c>
      <c r="H408" s="16">
        <f>H411+H409</f>
        <v>10928.070000000002</v>
      </c>
      <c r="I408" s="6">
        <f t="shared" si="45"/>
        <v>99.783323289322325</v>
      </c>
    </row>
    <row r="409" spans="1:9" ht="47.25">
      <c r="A409" s="51" t="s">
        <v>217</v>
      </c>
      <c r="B409" s="13">
        <v>303</v>
      </c>
      <c r="C409" s="15" t="s">
        <v>23</v>
      </c>
      <c r="D409" s="15" t="s">
        <v>18</v>
      </c>
      <c r="E409" s="14" t="s">
        <v>309</v>
      </c>
      <c r="F409" s="11"/>
      <c r="G409" s="16">
        <f>G410</f>
        <v>10818.8</v>
      </c>
      <c r="H409" s="16">
        <f>H410</f>
        <v>10818.79</v>
      </c>
      <c r="I409" s="6">
        <f t="shared" si="45"/>
        <v>99.999907568307037</v>
      </c>
    </row>
    <row r="410" spans="1:9" ht="31.5">
      <c r="A410" s="43" t="s">
        <v>115</v>
      </c>
      <c r="B410" s="13">
        <v>303</v>
      </c>
      <c r="C410" s="15" t="s">
        <v>23</v>
      </c>
      <c r="D410" s="15" t="s">
        <v>18</v>
      </c>
      <c r="E410" s="14" t="s">
        <v>309</v>
      </c>
      <c r="F410" s="11">
        <v>200</v>
      </c>
      <c r="G410" s="16">
        <v>10818.8</v>
      </c>
      <c r="H410" s="16">
        <v>10818.79</v>
      </c>
      <c r="I410" s="6">
        <f t="shared" si="45"/>
        <v>99.999907568307037</v>
      </c>
    </row>
    <row r="411" spans="1:9" ht="47.25">
      <c r="A411" s="51" t="s">
        <v>310</v>
      </c>
      <c r="B411" s="13">
        <v>303</v>
      </c>
      <c r="C411" s="15" t="s">
        <v>23</v>
      </c>
      <c r="D411" s="15" t="s">
        <v>18</v>
      </c>
      <c r="E411" s="14" t="s">
        <v>309</v>
      </c>
      <c r="F411" s="11"/>
      <c r="G411" s="16">
        <f>G412</f>
        <v>133</v>
      </c>
      <c r="H411" s="16">
        <f>H412</f>
        <v>109.28</v>
      </c>
      <c r="I411" s="6">
        <f t="shared" si="45"/>
        <v>82.165413533834581</v>
      </c>
    </row>
    <row r="412" spans="1:9" ht="31.5">
      <c r="A412" s="43" t="s">
        <v>115</v>
      </c>
      <c r="B412" s="13">
        <v>303</v>
      </c>
      <c r="C412" s="15" t="s">
        <v>23</v>
      </c>
      <c r="D412" s="15" t="s">
        <v>18</v>
      </c>
      <c r="E412" s="14" t="s">
        <v>309</v>
      </c>
      <c r="F412" s="11">
        <v>200</v>
      </c>
      <c r="G412" s="16">
        <v>133</v>
      </c>
      <c r="H412" s="16">
        <v>109.28</v>
      </c>
      <c r="I412" s="6">
        <f t="shared" si="45"/>
        <v>82.165413533834581</v>
      </c>
    </row>
    <row r="413" spans="1:9">
      <c r="A413" s="23" t="s">
        <v>169</v>
      </c>
      <c r="B413" s="13">
        <v>303</v>
      </c>
      <c r="C413" s="13" t="s">
        <v>23</v>
      </c>
      <c r="D413" s="13" t="s">
        <v>19</v>
      </c>
      <c r="E413" s="14"/>
      <c r="F413" s="11"/>
      <c r="G413" s="16">
        <f t="shared" ref="G413:H414" si="46">G414</f>
        <v>1617.81</v>
      </c>
      <c r="H413" s="16">
        <f t="shared" si="46"/>
        <v>1480.519</v>
      </c>
      <c r="I413" s="6">
        <f t="shared" si="45"/>
        <v>91.513774794320724</v>
      </c>
    </row>
    <row r="414" spans="1:9">
      <c r="A414" s="23" t="s">
        <v>261</v>
      </c>
      <c r="B414" s="13">
        <v>303</v>
      </c>
      <c r="C414" s="13" t="s">
        <v>23</v>
      </c>
      <c r="D414" s="13" t="s">
        <v>19</v>
      </c>
      <c r="E414" s="14" t="s">
        <v>262</v>
      </c>
      <c r="F414" s="11"/>
      <c r="G414" s="16">
        <f t="shared" si="46"/>
        <v>1617.81</v>
      </c>
      <c r="H414" s="16">
        <f t="shared" si="46"/>
        <v>1480.519</v>
      </c>
      <c r="I414" s="6">
        <f t="shared" si="45"/>
        <v>91.513774794320724</v>
      </c>
    </row>
    <row r="415" spans="1:9">
      <c r="A415" s="23" t="s">
        <v>263</v>
      </c>
      <c r="B415" s="13">
        <v>303</v>
      </c>
      <c r="C415" s="13" t="s">
        <v>23</v>
      </c>
      <c r="D415" s="13" t="s">
        <v>19</v>
      </c>
      <c r="E415" s="14" t="s">
        <v>264</v>
      </c>
      <c r="F415" s="11"/>
      <c r="G415" s="16">
        <f>G416</f>
        <v>1617.81</v>
      </c>
      <c r="H415" s="16">
        <f>H416</f>
        <v>1480.519</v>
      </c>
      <c r="I415" s="6">
        <f t="shared" si="45"/>
        <v>91.513774794320724</v>
      </c>
    </row>
    <row r="416" spans="1:9">
      <c r="A416" s="23" t="s">
        <v>178</v>
      </c>
      <c r="B416" s="13">
        <v>303</v>
      </c>
      <c r="C416" s="13" t="s">
        <v>23</v>
      </c>
      <c r="D416" s="13" t="s">
        <v>19</v>
      </c>
      <c r="E416" s="14" t="s">
        <v>179</v>
      </c>
      <c r="F416" s="11"/>
      <c r="G416" s="16">
        <f>G417</f>
        <v>1617.81</v>
      </c>
      <c r="H416" s="16">
        <f>H417</f>
        <v>1480.519</v>
      </c>
      <c r="I416" s="6">
        <f t="shared" si="45"/>
        <v>91.513774794320724</v>
      </c>
    </row>
    <row r="417" spans="1:9" ht="31.5">
      <c r="A417" s="23" t="s">
        <v>115</v>
      </c>
      <c r="B417" s="13">
        <v>303</v>
      </c>
      <c r="C417" s="13" t="s">
        <v>23</v>
      </c>
      <c r="D417" s="13" t="s">
        <v>19</v>
      </c>
      <c r="E417" s="14" t="s">
        <v>179</v>
      </c>
      <c r="F417" s="11">
        <v>200</v>
      </c>
      <c r="G417" s="16">
        <v>1617.81</v>
      </c>
      <c r="H417" s="16">
        <v>1480.519</v>
      </c>
      <c r="I417" s="6">
        <f t="shared" si="45"/>
        <v>91.513774794320724</v>
      </c>
    </row>
    <row r="418" spans="1:9">
      <c r="A418" s="49" t="s">
        <v>38</v>
      </c>
      <c r="B418" s="13">
        <v>303</v>
      </c>
      <c r="C418" s="13" t="s">
        <v>25</v>
      </c>
      <c r="D418" s="13"/>
      <c r="E418" s="14"/>
      <c r="F418" s="11"/>
      <c r="G418" s="16">
        <f>G434+G430+G419</f>
        <v>23137.039999999997</v>
      </c>
      <c r="H418" s="16">
        <f>H434+H430+H419</f>
        <v>20852.837</v>
      </c>
      <c r="I418" s="6">
        <f t="shared" si="45"/>
        <v>90.127505506322336</v>
      </c>
    </row>
    <row r="419" spans="1:9">
      <c r="A419" s="49" t="s">
        <v>10</v>
      </c>
      <c r="B419" s="13">
        <v>303</v>
      </c>
      <c r="C419" s="13" t="s">
        <v>25</v>
      </c>
      <c r="D419" s="13" t="s">
        <v>18</v>
      </c>
      <c r="E419" s="14"/>
      <c r="F419" s="11"/>
      <c r="G419" s="16">
        <f>G420</f>
        <v>21840.239999999998</v>
      </c>
      <c r="H419" s="16">
        <f>H420</f>
        <v>20137.764999999999</v>
      </c>
      <c r="I419" s="6">
        <f t="shared" si="45"/>
        <v>92.204870459298988</v>
      </c>
    </row>
    <row r="420" spans="1:9">
      <c r="A420" s="50" t="s">
        <v>249</v>
      </c>
      <c r="B420" s="13">
        <v>303</v>
      </c>
      <c r="C420" s="13" t="s">
        <v>25</v>
      </c>
      <c r="D420" s="13" t="s">
        <v>18</v>
      </c>
      <c r="E420" s="14" t="s">
        <v>250</v>
      </c>
      <c r="F420" s="11"/>
      <c r="G420" s="16">
        <f>G421</f>
        <v>21840.239999999998</v>
      </c>
      <c r="H420" s="16">
        <f>H421</f>
        <v>20137.764999999999</v>
      </c>
      <c r="I420" s="6">
        <f t="shared" si="45"/>
        <v>92.204870459298988</v>
      </c>
    </row>
    <row r="421" spans="1:9">
      <c r="A421" s="50" t="s">
        <v>251</v>
      </c>
      <c r="B421" s="13">
        <v>303</v>
      </c>
      <c r="C421" s="13" t="s">
        <v>25</v>
      </c>
      <c r="D421" s="13" t="s">
        <v>18</v>
      </c>
      <c r="E421" s="14" t="s">
        <v>252</v>
      </c>
      <c r="F421" s="11"/>
      <c r="G421" s="16">
        <f>G426+G422+G424+G428</f>
        <v>21840.239999999998</v>
      </c>
      <c r="H421" s="16">
        <f>H426+H422+H424+H428</f>
        <v>20137.764999999999</v>
      </c>
      <c r="I421" s="6">
        <f t="shared" si="45"/>
        <v>92.204870459298988</v>
      </c>
    </row>
    <row r="422" spans="1:9" ht="110.25">
      <c r="A422" s="50" t="s">
        <v>311</v>
      </c>
      <c r="B422" s="13">
        <v>303</v>
      </c>
      <c r="C422" s="13" t="s">
        <v>25</v>
      </c>
      <c r="D422" s="13" t="s">
        <v>18</v>
      </c>
      <c r="E422" s="14" t="s">
        <v>227</v>
      </c>
      <c r="F422" s="13"/>
      <c r="G422" s="16">
        <f>G423</f>
        <v>7273.2</v>
      </c>
      <c r="H422" s="16">
        <f>H423</f>
        <v>7273.1790000000001</v>
      </c>
      <c r="I422" s="6">
        <f t="shared" si="45"/>
        <v>99.999711268767527</v>
      </c>
    </row>
    <row r="423" spans="1:9" ht="31.5">
      <c r="A423" s="23" t="s">
        <v>115</v>
      </c>
      <c r="B423" s="13">
        <v>303</v>
      </c>
      <c r="C423" s="13" t="s">
        <v>25</v>
      </c>
      <c r="D423" s="13" t="s">
        <v>18</v>
      </c>
      <c r="E423" s="14" t="s">
        <v>227</v>
      </c>
      <c r="F423" s="13">
        <v>200</v>
      </c>
      <c r="G423" s="16">
        <v>7273.2</v>
      </c>
      <c r="H423" s="16">
        <v>7273.1790000000001</v>
      </c>
      <c r="I423" s="6">
        <f t="shared" si="45"/>
        <v>99.999711268767527</v>
      </c>
    </row>
    <row r="424" spans="1:9" ht="110.25">
      <c r="A424" s="50" t="s">
        <v>312</v>
      </c>
      <c r="B424" s="13">
        <v>303</v>
      </c>
      <c r="C424" s="13" t="s">
        <v>25</v>
      </c>
      <c r="D424" s="13" t="s">
        <v>18</v>
      </c>
      <c r="E424" s="14" t="s">
        <v>227</v>
      </c>
      <c r="F424" s="13"/>
      <c r="G424" s="16">
        <f>G425</f>
        <v>382.798</v>
      </c>
      <c r="H424" s="16">
        <f>H425</f>
        <v>382.798</v>
      </c>
      <c r="I424" s="6">
        <f t="shared" si="45"/>
        <v>100</v>
      </c>
    </row>
    <row r="425" spans="1:9" ht="31.5">
      <c r="A425" s="50" t="s">
        <v>115</v>
      </c>
      <c r="B425" s="13">
        <v>303</v>
      </c>
      <c r="C425" s="13" t="s">
        <v>25</v>
      </c>
      <c r="D425" s="13" t="s">
        <v>18</v>
      </c>
      <c r="E425" s="14" t="s">
        <v>227</v>
      </c>
      <c r="F425" s="13">
        <v>200</v>
      </c>
      <c r="G425" s="16">
        <v>382.798</v>
      </c>
      <c r="H425" s="16">
        <v>382.798</v>
      </c>
      <c r="I425" s="6">
        <f t="shared" si="45"/>
        <v>100</v>
      </c>
    </row>
    <row r="426" spans="1:9" ht="78.75">
      <c r="A426" s="50" t="s">
        <v>313</v>
      </c>
      <c r="B426" s="13">
        <v>303</v>
      </c>
      <c r="C426" s="13" t="s">
        <v>25</v>
      </c>
      <c r="D426" s="13" t="s">
        <v>18</v>
      </c>
      <c r="E426" s="14" t="s">
        <v>314</v>
      </c>
      <c r="F426" s="13"/>
      <c r="G426" s="16">
        <f>G427</f>
        <v>14042.4</v>
      </c>
      <c r="H426" s="16">
        <f>H427</f>
        <v>12356.971</v>
      </c>
      <c r="I426" s="6">
        <f t="shared" si="45"/>
        <v>87.997571640175465</v>
      </c>
    </row>
    <row r="427" spans="1:9" ht="31.5">
      <c r="A427" s="50" t="s">
        <v>115</v>
      </c>
      <c r="B427" s="13">
        <v>303</v>
      </c>
      <c r="C427" s="13" t="s">
        <v>25</v>
      </c>
      <c r="D427" s="13" t="s">
        <v>18</v>
      </c>
      <c r="E427" s="14" t="s">
        <v>314</v>
      </c>
      <c r="F427" s="13">
        <v>200</v>
      </c>
      <c r="G427" s="16">
        <v>14042.4</v>
      </c>
      <c r="H427" s="16">
        <v>12356.971</v>
      </c>
      <c r="I427" s="6">
        <f t="shared" si="45"/>
        <v>87.997571640175465</v>
      </c>
    </row>
    <row r="428" spans="1:9" ht="94.5">
      <c r="A428" s="50" t="s">
        <v>315</v>
      </c>
      <c r="B428" s="13">
        <v>303</v>
      </c>
      <c r="C428" s="13" t="s">
        <v>25</v>
      </c>
      <c r="D428" s="13" t="s">
        <v>18</v>
      </c>
      <c r="E428" s="14" t="s">
        <v>314</v>
      </c>
      <c r="F428" s="13"/>
      <c r="G428" s="16">
        <f>G429</f>
        <v>141.84200000000001</v>
      </c>
      <c r="H428" s="16">
        <f>H429</f>
        <v>124.81699999999999</v>
      </c>
      <c r="I428" s="6">
        <f t="shared" si="45"/>
        <v>87.997208161193427</v>
      </c>
    </row>
    <row r="429" spans="1:9" ht="31.5">
      <c r="A429" s="50" t="s">
        <v>115</v>
      </c>
      <c r="B429" s="13">
        <v>303</v>
      </c>
      <c r="C429" s="13" t="s">
        <v>25</v>
      </c>
      <c r="D429" s="13" t="s">
        <v>18</v>
      </c>
      <c r="E429" s="14" t="s">
        <v>314</v>
      </c>
      <c r="F429" s="13">
        <v>200</v>
      </c>
      <c r="G429" s="16">
        <v>141.84200000000001</v>
      </c>
      <c r="H429" s="16">
        <v>124.81699999999999</v>
      </c>
      <c r="I429" s="6">
        <f t="shared" si="45"/>
        <v>87.997208161193427</v>
      </c>
    </row>
    <row r="430" spans="1:9">
      <c r="A430" s="23" t="s">
        <v>150</v>
      </c>
      <c r="B430" s="13">
        <v>303</v>
      </c>
      <c r="C430" s="13" t="s">
        <v>25</v>
      </c>
      <c r="D430" s="13" t="s">
        <v>19</v>
      </c>
      <c r="E430" s="14"/>
      <c r="F430" s="11"/>
      <c r="G430" s="16">
        <f t="shared" ref="G430:H432" si="47">G431</f>
        <v>842.8</v>
      </c>
      <c r="H430" s="16">
        <f t="shared" si="47"/>
        <v>261.072</v>
      </c>
      <c r="I430" s="6">
        <f t="shared" si="45"/>
        <v>30.976744186046513</v>
      </c>
    </row>
    <row r="431" spans="1:9" ht="31.5">
      <c r="A431" s="49" t="s">
        <v>316</v>
      </c>
      <c r="B431" s="13">
        <v>303</v>
      </c>
      <c r="C431" s="13" t="s">
        <v>25</v>
      </c>
      <c r="D431" s="13" t="s">
        <v>19</v>
      </c>
      <c r="E431" s="14" t="s">
        <v>243</v>
      </c>
      <c r="F431" s="11"/>
      <c r="G431" s="16">
        <f t="shared" si="47"/>
        <v>842.8</v>
      </c>
      <c r="H431" s="16">
        <f t="shared" si="47"/>
        <v>261.072</v>
      </c>
      <c r="I431" s="6">
        <f t="shared" si="45"/>
        <v>30.976744186046513</v>
      </c>
    </row>
    <row r="432" spans="1:9" ht="63">
      <c r="A432" s="23" t="s">
        <v>229</v>
      </c>
      <c r="B432" s="13">
        <v>303</v>
      </c>
      <c r="C432" s="13" t="s">
        <v>25</v>
      </c>
      <c r="D432" s="13" t="s">
        <v>19</v>
      </c>
      <c r="E432" s="14" t="s">
        <v>228</v>
      </c>
      <c r="F432" s="13"/>
      <c r="G432" s="16">
        <f t="shared" si="47"/>
        <v>842.8</v>
      </c>
      <c r="H432" s="16">
        <f t="shared" si="47"/>
        <v>261.072</v>
      </c>
      <c r="I432" s="6">
        <f t="shared" si="45"/>
        <v>30.976744186046513</v>
      </c>
    </row>
    <row r="433" spans="1:9" ht="31.5">
      <c r="A433" s="23" t="s">
        <v>115</v>
      </c>
      <c r="B433" s="13">
        <v>303</v>
      </c>
      <c r="C433" s="13" t="s">
        <v>25</v>
      </c>
      <c r="D433" s="13" t="s">
        <v>19</v>
      </c>
      <c r="E433" s="14" t="s">
        <v>228</v>
      </c>
      <c r="F433" s="13">
        <v>200</v>
      </c>
      <c r="G433" s="16">
        <v>842.8</v>
      </c>
      <c r="H433" s="16">
        <v>261.072</v>
      </c>
      <c r="I433" s="6">
        <f t="shared" si="45"/>
        <v>30.976744186046513</v>
      </c>
    </row>
    <row r="434" spans="1:9">
      <c r="A434" s="53" t="s">
        <v>11</v>
      </c>
      <c r="B434" s="13">
        <v>303</v>
      </c>
      <c r="C434" s="13" t="s">
        <v>25</v>
      </c>
      <c r="D434" s="13" t="s">
        <v>22</v>
      </c>
      <c r="E434" s="14"/>
      <c r="F434" s="11"/>
      <c r="G434" s="16">
        <f t="shared" ref="G434:H436" si="48">G435</f>
        <v>454</v>
      </c>
      <c r="H434" s="16">
        <f t="shared" si="48"/>
        <v>454</v>
      </c>
      <c r="I434" s="6">
        <f t="shared" si="45"/>
        <v>100</v>
      </c>
    </row>
    <row r="435" spans="1:9" ht="47.25">
      <c r="A435" s="49" t="s">
        <v>240</v>
      </c>
      <c r="B435" s="13">
        <v>303</v>
      </c>
      <c r="C435" s="13" t="s">
        <v>25</v>
      </c>
      <c r="D435" s="13" t="s">
        <v>22</v>
      </c>
      <c r="E435" s="15" t="s">
        <v>241</v>
      </c>
      <c r="F435" s="11"/>
      <c r="G435" s="16">
        <f t="shared" si="48"/>
        <v>454</v>
      </c>
      <c r="H435" s="16">
        <f t="shared" si="48"/>
        <v>454</v>
      </c>
      <c r="I435" s="6">
        <f t="shared" si="45"/>
        <v>100</v>
      </c>
    </row>
    <row r="436" spans="1:9">
      <c r="A436" s="49" t="s">
        <v>257</v>
      </c>
      <c r="B436" s="13">
        <v>303</v>
      </c>
      <c r="C436" s="13" t="s">
        <v>25</v>
      </c>
      <c r="D436" s="13" t="s">
        <v>22</v>
      </c>
      <c r="E436" s="15" t="s">
        <v>258</v>
      </c>
      <c r="F436" s="11"/>
      <c r="G436" s="16">
        <f t="shared" si="48"/>
        <v>454</v>
      </c>
      <c r="H436" s="16">
        <f t="shared" si="48"/>
        <v>454</v>
      </c>
      <c r="I436" s="6">
        <f t="shared" si="45"/>
        <v>100</v>
      </c>
    </row>
    <row r="437" spans="1:9" ht="31.5">
      <c r="A437" s="49" t="s">
        <v>108</v>
      </c>
      <c r="B437" s="13">
        <v>303</v>
      </c>
      <c r="C437" s="13" t="s">
        <v>25</v>
      </c>
      <c r="D437" s="13" t="s">
        <v>22</v>
      </c>
      <c r="E437" s="14" t="s">
        <v>146</v>
      </c>
      <c r="F437" s="13"/>
      <c r="G437" s="16">
        <f>G438+G439</f>
        <v>454</v>
      </c>
      <c r="H437" s="16">
        <f>H438+H439</f>
        <v>454</v>
      </c>
      <c r="I437" s="6">
        <f t="shared" si="45"/>
        <v>100</v>
      </c>
    </row>
    <row r="438" spans="1:9" ht="63">
      <c r="A438" s="23" t="s">
        <v>74</v>
      </c>
      <c r="B438" s="13">
        <v>303</v>
      </c>
      <c r="C438" s="32" t="s">
        <v>25</v>
      </c>
      <c r="D438" s="32" t="s">
        <v>22</v>
      </c>
      <c r="E438" s="14" t="s">
        <v>146</v>
      </c>
      <c r="F438" s="32">
        <v>100</v>
      </c>
      <c r="G438" s="33">
        <v>410.32900000000001</v>
      </c>
      <c r="H438" s="33">
        <v>410.32900000000001</v>
      </c>
      <c r="I438" s="6">
        <f t="shared" si="45"/>
        <v>100</v>
      </c>
    </row>
    <row r="439" spans="1:9" ht="31.5">
      <c r="A439" s="23" t="s">
        <v>115</v>
      </c>
      <c r="B439" s="13">
        <v>303</v>
      </c>
      <c r="C439" s="32" t="s">
        <v>25</v>
      </c>
      <c r="D439" s="32" t="s">
        <v>22</v>
      </c>
      <c r="E439" s="14" t="s">
        <v>146</v>
      </c>
      <c r="F439" s="32">
        <v>200</v>
      </c>
      <c r="G439" s="33">
        <v>43.670999999999999</v>
      </c>
      <c r="H439" s="33">
        <v>43.670999999999999</v>
      </c>
      <c r="I439" s="6">
        <f t="shared" si="45"/>
        <v>100</v>
      </c>
    </row>
    <row r="440" spans="1:9">
      <c r="A440" s="51" t="s">
        <v>78</v>
      </c>
      <c r="B440" s="13">
        <v>303</v>
      </c>
      <c r="C440" s="38" t="s">
        <v>24</v>
      </c>
      <c r="D440" s="32"/>
      <c r="E440" s="14"/>
      <c r="F440" s="32"/>
      <c r="G440" s="33">
        <f>G441</f>
        <v>2793.6660000000002</v>
      </c>
      <c r="H440" s="33">
        <f>H441</f>
        <v>70</v>
      </c>
      <c r="I440" s="6">
        <f t="shared" si="45"/>
        <v>2.5056681793743416</v>
      </c>
    </row>
    <row r="441" spans="1:9">
      <c r="A441" s="23" t="s">
        <v>51</v>
      </c>
      <c r="B441" s="13">
        <v>303</v>
      </c>
      <c r="C441" s="38" t="s">
        <v>24</v>
      </c>
      <c r="D441" s="13" t="s">
        <v>17</v>
      </c>
      <c r="E441" s="14"/>
      <c r="F441" s="32"/>
      <c r="G441" s="33">
        <f>G442+G445+G447</f>
        <v>2793.6660000000002</v>
      </c>
      <c r="H441" s="33">
        <f>H442+H445+H447</f>
        <v>70</v>
      </c>
      <c r="I441" s="6">
        <f t="shared" si="45"/>
        <v>2.5056681793743416</v>
      </c>
    </row>
    <row r="442" spans="1:9" ht="31.5">
      <c r="A442" s="50" t="s">
        <v>242</v>
      </c>
      <c r="B442" s="13">
        <v>303</v>
      </c>
      <c r="C442" s="13" t="s">
        <v>24</v>
      </c>
      <c r="D442" s="13" t="s">
        <v>17</v>
      </c>
      <c r="E442" s="14" t="s">
        <v>243</v>
      </c>
      <c r="F442" s="13"/>
      <c r="G442" s="16">
        <f>G443</f>
        <v>80</v>
      </c>
      <c r="H442" s="16">
        <f>H443</f>
        <v>70</v>
      </c>
      <c r="I442" s="6">
        <f t="shared" si="45"/>
        <v>87.5</v>
      </c>
    </row>
    <row r="443" spans="1:9" ht="31.5">
      <c r="A443" s="50" t="s">
        <v>238</v>
      </c>
      <c r="B443" s="13">
        <v>303</v>
      </c>
      <c r="C443" s="13" t="s">
        <v>24</v>
      </c>
      <c r="D443" s="13" t="s">
        <v>17</v>
      </c>
      <c r="E443" s="14" t="s">
        <v>197</v>
      </c>
      <c r="F443" s="13"/>
      <c r="G443" s="16">
        <f>G444</f>
        <v>80</v>
      </c>
      <c r="H443" s="16">
        <f>H444</f>
        <v>70</v>
      </c>
      <c r="I443" s="6">
        <f t="shared" si="45"/>
        <v>87.5</v>
      </c>
    </row>
    <row r="444" spans="1:9" ht="31.5">
      <c r="A444" s="23" t="s">
        <v>115</v>
      </c>
      <c r="B444" s="13">
        <v>303</v>
      </c>
      <c r="C444" s="13" t="s">
        <v>24</v>
      </c>
      <c r="D444" s="13" t="s">
        <v>17</v>
      </c>
      <c r="E444" s="14" t="s">
        <v>197</v>
      </c>
      <c r="F444" s="13">
        <v>200</v>
      </c>
      <c r="G444" s="16">
        <v>80</v>
      </c>
      <c r="H444" s="16">
        <v>70</v>
      </c>
      <c r="I444" s="6">
        <f t="shared" si="45"/>
        <v>87.5</v>
      </c>
    </row>
    <row r="445" spans="1:9" ht="47.25">
      <c r="A445" s="23" t="s">
        <v>317</v>
      </c>
      <c r="B445" s="13">
        <v>303</v>
      </c>
      <c r="C445" s="13" t="s">
        <v>24</v>
      </c>
      <c r="D445" s="13" t="s">
        <v>17</v>
      </c>
      <c r="E445" s="14" t="s">
        <v>318</v>
      </c>
      <c r="F445" s="13"/>
      <c r="G445" s="16">
        <f>G446</f>
        <v>2666.6660000000002</v>
      </c>
      <c r="H445" s="16">
        <f>H446</f>
        <v>0</v>
      </c>
      <c r="I445" s="6">
        <f t="shared" si="45"/>
        <v>0</v>
      </c>
    </row>
    <row r="446" spans="1:9" ht="31.5">
      <c r="A446" s="23" t="s">
        <v>115</v>
      </c>
      <c r="B446" s="13">
        <v>303</v>
      </c>
      <c r="C446" s="13" t="s">
        <v>24</v>
      </c>
      <c r="D446" s="13" t="s">
        <v>17</v>
      </c>
      <c r="E446" s="14" t="s">
        <v>318</v>
      </c>
      <c r="F446" s="13">
        <v>200</v>
      </c>
      <c r="G446" s="16">
        <v>2666.6660000000002</v>
      </c>
      <c r="H446" s="16">
        <v>0</v>
      </c>
      <c r="I446" s="6">
        <f t="shared" si="45"/>
        <v>0</v>
      </c>
    </row>
    <row r="447" spans="1:9" ht="47.25">
      <c r="A447" s="23" t="s">
        <v>319</v>
      </c>
      <c r="B447" s="13">
        <v>303</v>
      </c>
      <c r="C447" s="13" t="s">
        <v>24</v>
      </c>
      <c r="D447" s="13" t="s">
        <v>17</v>
      </c>
      <c r="E447" s="14" t="s">
        <v>318</v>
      </c>
      <c r="F447" s="13"/>
      <c r="G447" s="16">
        <f>G448</f>
        <v>47</v>
      </c>
      <c r="H447" s="16">
        <f>H448</f>
        <v>0</v>
      </c>
      <c r="I447" s="6">
        <f t="shared" si="45"/>
        <v>0</v>
      </c>
    </row>
    <row r="448" spans="1:9" ht="31.5">
      <c r="A448" s="23" t="s">
        <v>115</v>
      </c>
      <c r="B448" s="13">
        <v>303</v>
      </c>
      <c r="C448" s="13" t="s">
        <v>24</v>
      </c>
      <c r="D448" s="13" t="s">
        <v>17</v>
      </c>
      <c r="E448" s="14" t="s">
        <v>318</v>
      </c>
      <c r="F448" s="13">
        <v>200</v>
      </c>
      <c r="G448" s="16">
        <v>47</v>
      </c>
      <c r="H448" s="16">
        <v>0</v>
      </c>
      <c r="I448" s="6">
        <f t="shared" si="45"/>
        <v>0</v>
      </c>
    </row>
    <row r="449" spans="1:9">
      <c r="A449" s="49" t="s">
        <v>39</v>
      </c>
      <c r="B449" s="13">
        <v>303</v>
      </c>
      <c r="C449" s="13">
        <v>10</v>
      </c>
      <c r="D449" s="13"/>
      <c r="E449" s="15"/>
      <c r="F449" s="11"/>
      <c r="G449" s="16">
        <f>G450+G455</f>
        <v>12405.204</v>
      </c>
      <c r="H449" s="16">
        <f>H450+H455</f>
        <v>11026.823</v>
      </c>
      <c r="I449" s="6">
        <f t="shared" si="45"/>
        <v>88.888687360562557</v>
      </c>
    </row>
    <row r="450" spans="1:9">
      <c r="A450" s="51" t="s">
        <v>14</v>
      </c>
      <c r="B450" s="13">
        <v>303</v>
      </c>
      <c r="C450" s="13">
        <v>10</v>
      </c>
      <c r="D450" s="13" t="s">
        <v>17</v>
      </c>
      <c r="E450" s="15"/>
      <c r="F450" s="11"/>
      <c r="G450" s="16">
        <f t="shared" ref="G450:H453" si="49">G451</f>
        <v>1237.223</v>
      </c>
      <c r="H450" s="16">
        <f t="shared" si="49"/>
        <v>1237.223</v>
      </c>
      <c r="I450" s="6">
        <f t="shared" si="45"/>
        <v>100</v>
      </c>
    </row>
    <row r="451" spans="1:9">
      <c r="A451" s="49" t="s">
        <v>249</v>
      </c>
      <c r="B451" s="13">
        <v>303</v>
      </c>
      <c r="C451" s="13">
        <v>10</v>
      </c>
      <c r="D451" s="13" t="s">
        <v>17</v>
      </c>
      <c r="E451" s="15" t="s">
        <v>250</v>
      </c>
      <c r="F451" s="11"/>
      <c r="G451" s="16">
        <f t="shared" si="49"/>
        <v>1237.223</v>
      </c>
      <c r="H451" s="16">
        <f t="shared" si="49"/>
        <v>1237.223</v>
      </c>
      <c r="I451" s="6">
        <f t="shared" si="45"/>
        <v>100</v>
      </c>
    </row>
    <row r="452" spans="1:9">
      <c r="A452" s="49" t="s">
        <v>255</v>
      </c>
      <c r="B452" s="13">
        <v>303</v>
      </c>
      <c r="C452" s="13">
        <v>10</v>
      </c>
      <c r="D452" s="13" t="s">
        <v>17</v>
      </c>
      <c r="E452" s="15" t="s">
        <v>256</v>
      </c>
      <c r="F452" s="11"/>
      <c r="G452" s="16">
        <f t="shared" si="49"/>
        <v>1237.223</v>
      </c>
      <c r="H452" s="16">
        <f t="shared" si="49"/>
        <v>1237.223</v>
      </c>
      <c r="I452" s="6">
        <f t="shared" si="45"/>
        <v>100</v>
      </c>
    </row>
    <row r="453" spans="1:9">
      <c r="A453" s="49" t="s">
        <v>97</v>
      </c>
      <c r="B453" s="13">
        <v>303</v>
      </c>
      <c r="C453" s="13">
        <v>10</v>
      </c>
      <c r="D453" s="13" t="s">
        <v>17</v>
      </c>
      <c r="E453" s="14" t="s">
        <v>147</v>
      </c>
      <c r="F453" s="11"/>
      <c r="G453" s="16">
        <f t="shared" si="49"/>
        <v>1237.223</v>
      </c>
      <c r="H453" s="16">
        <f t="shared" si="49"/>
        <v>1237.223</v>
      </c>
      <c r="I453" s="6">
        <f t="shared" si="45"/>
        <v>100</v>
      </c>
    </row>
    <row r="454" spans="1:9">
      <c r="A454" s="49" t="s">
        <v>66</v>
      </c>
      <c r="B454" s="13">
        <v>303</v>
      </c>
      <c r="C454" s="13">
        <v>10</v>
      </c>
      <c r="D454" s="13" t="s">
        <v>17</v>
      </c>
      <c r="E454" s="14" t="s">
        <v>147</v>
      </c>
      <c r="F454" s="11">
        <v>300</v>
      </c>
      <c r="G454" s="16">
        <v>1237.223</v>
      </c>
      <c r="H454" s="16">
        <v>1237.223</v>
      </c>
      <c r="I454" s="6">
        <f t="shared" si="45"/>
        <v>100</v>
      </c>
    </row>
    <row r="455" spans="1:9">
      <c r="A455" s="51" t="s">
        <v>42</v>
      </c>
      <c r="B455" s="13">
        <v>303</v>
      </c>
      <c r="C455" s="13">
        <v>10</v>
      </c>
      <c r="D455" s="13" t="s">
        <v>19</v>
      </c>
      <c r="E455" s="14"/>
      <c r="F455" s="11"/>
      <c r="G455" s="16">
        <f>G456+G464+G461</f>
        <v>11167.981</v>
      </c>
      <c r="H455" s="16">
        <f>H456+H464+H461</f>
        <v>9789.6</v>
      </c>
      <c r="I455" s="6">
        <f t="shared" si="45"/>
        <v>87.657742254396751</v>
      </c>
    </row>
    <row r="456" spans="1:9" ht="31.5">
      <c r="A456" s="49" t="s">
        <v>320</v>
      </c>
      <c r="B456" s="13">
        <v>303</v>
      </c>
      <c r="C456" s="13">
        <v>10</v>
      </c>
      <c r="D456" s="13" t="s">
        <v>19</v>
      </c>
      <c r="E456" s="14" t="s">
        <v>321</v>
      </c>
      <c r="F456" s="11"/>
      <c r="G456" s="16">
        <f>G459+G457</f>
        <v>2663.5340000000001</v>
      </c>
      <c r="H456" s="16">
        <f>H459+H457</f>
        <v>2663.5340000000001</v>
      </c>
      <c r="I456" s="6">
        <f t="shared" si="45"/>
        <v>100</v>
      </c>
    </row>
    <row r="457" spans="1:9" ht="31.5">
      <c r="A457" s="49" t="s">
        <v>322</v>
      </c>
      <c r="B457" s="13">
        <v>303</v>
      </c>
      <c r="C457" s="13">
        <v>10</v>
      </c>
      <c r="D457" s="13" t="s">
        <v>19</v>
      </c>
      <c r="E457" s="14" t="s">
        <v>323</v>
      </c>
      <c r="F457" s="11"/>
      <c r="G457" s="16">
        <f>G458</f>
        <v>1616.4</v>
      </c>
      <c r="H457" s="16">
        <f>H458</f>
        <v>1616.4</v>
      </c>
      <c r="I457" s="6">
        <f t="shared" si="45"/>
        <v>100</v>
      </c>
    </row>
    <row r="458" spans="1:9">
      <c r="A458" s="49" t="s">
        <v>66</v>
      </c>
      <c r="B458" s="13">
        <v>303</v>
      </c>
      <c r="C458" s="13">
        <v>10</v>
      </c>
      <c r="D458" s="13" t="s">
        <v>19</v>
      </c>
      <c r="E458" s="14" t="s">
        <v>323</v>
      </c>
      <c r="F458" s="11">
        <v>300</v>
      </c>
      <c r="G458" s="16">
        <v>1616.4</v>
      </c>
      <c r="H458" s="16">
        <v>1616.4</v>
      </c>
      <c r="I458" s="6">
        <f t="shared" si="45"/>
        <v>100</v>
      </c>
    </row>
    <row r="459" spans="1:9" ht="47.25">
      <c r="A459" s="51" t="s">
        <v>230</v>
      </c>
      <c r="B459" s="13">
        <v>303</v>
      </c>
      <c r="C459" s="13">
        <v>10</v>
      </c>
      <c r="D459" s="13" t="s">
        <v>19</v>
      </c>
      <c r="E459" s="14" t="s">
        <v>231</v>
      </c>
      <c r="F459" s="11"/>
      <c r="G459" s="16">
        <f>G460</f>
        <v>1047.134</v>
      </c>
      <c r="H459" s="16">
        <f>H460</f>
        <v>1047.134</v>
      </c>
      <c r="I459" s="6">
        <f t="shared" si="45"/>
        <v>100</v>
      </c>
    </row>
    <row r="460" spans="1:9">
      <c r="A460" s="51" t="s">
        <v>66</v>
      </c>
      <c r="B460" s="13">
        <v>303</v>
      </c>
      <c r="C460" s="13">
        <v>10</v>
      </c>
      <c r="D460" s="13" t="s">
        <v>19</v>
      </c>
      <c r="E460" s="14" t="s">
        <v>231</v>
      </c>
      <c r="F460" s="11">
        <v>300</v>
      </c>
      <c r="G460" s="16">
        <v>1047.134</v>
      </c>
      <c r="H460" s="16">
        <v>1047.134</v>
      </c>
      <c r="I460" s="6">
        <f t="shared" si="45"/>
        <v>100</v>
      </c>
    </row>
    <row r="461" spans="1:9" ht="63">
      <c r="A461" s="49" t="s">
        <v>190</v>
      </c>
      <c r="B461" s="13">
        <v>303</v>
      </c>
      <c r="C461" s="13">
        <v>10</v>
      </c>
      <c r="D461" s="13" t="s">
        <v>19</v>
      </c>
      <c r="E461" s="14" t="s">
        <v>191</v>
      </c>
      <c r="F461" s="11"/>
      <c r="G461" s="16">
        <f>G463+G462</f>
        <v>5994.192</v>
      </c>
      <c r="H461" s="16">
        <f>H463+H462</f>
        <v>5994.192</v>
      </c>
      <c r="I461" s="6">
        <f t="shared" si="45"/>
        <v>100</v>
      </c>
    </row>
    <row r="462" spans="1:9" ht="31.5">
      <c r="A462" s="23" t="s">
        <v>115</v>
      </c>
      <c r="B462" s="13">
        <v>303</v>
      </c>
      <c r="C462" s="13" t="s">
        <v>57</v>
      </c>
      <c r="D462" s="13" t="s">
        <v>19</v>
      </c>
      <c r="E462" s="14" t="s">
        <v>191</v>
      </c>
      <c r="F462" s="13">
        <v>200</v>
      </c>
      <c r="G462" s="16">
        <v>66</v>
      </c>
      <c r="H462" s="16">
        <v>66</v>
      </c>
      <c r="I462" s="6">
        <f t="shared" ref="I462" si="50">H462/G462*100</f>
        <v>100</v>
      </c>
    </row>
    <row r="463" spans="1:9">
      <c r="A463" s="49" t="s">
        <v>66</v>
      </c>
      <c r="B463" s="13">
        <v>303</v>
      </c>
      <c r="C463" s="13" t="s">
        <v>57</v>
      </c>
      <c r="D463" s="13" t="s">
        <v>19</v>
      </c>
      <c r="E463" s="14" t="s">
        <v>191</v>
      </c>
      <c r="F463" s="13">
        <v>300</v>
      </c>
      <c r="G463" s="16">
        <v>5928.192</v>
      </c>
      <c r="H463" s="16">
        <v>5928.192</v>
      </c>
      <c r="I463" s="6">
        <f t="shared" si="45"/>
        <v>100</v>
      </c>
    </row>
    <row r="464" spans="1:9">
      <c r="A464" s="51" t="s">
        <v>249</v>
      </c>
      <c r="B464" s="13">
        <v>303</v>
      </c>
      <c r="C464" s="13">
        <v>10</v>
      </c>
      <c r="D464" s="13" t="s">
        <v>19</v>
      </c>
      <c r="E464" s="15" t="s">
        <v>250</v>
      </c>
      <c r="F464" s="11"/>
      <c r="G464" s="16">
        <f>G465</f>
        <v>2510.2550000000001</v>
      </c>
      <c r="H464" s="16">
        <f>H465</f>
        <v>1131.874</v>
      </c>
      <c r="I464" s="6">
        <f t="shared" ref="I464:I477" si="51">H464/G464*100</f>
        <v>45.090000816650097</v>
      </c>
    </row>
    <row r="465" spans="1:9">
      <c r="A465" s="49" t="s">
        <v>324</v>
      </c>
      <c r="B465" s="13">
        <v>303</v>
      </c>
      <c r="C465" s="13">
        <v>10</v>
      </c>
      <c r="D465" s="13" t="s">
        <v>19</v>
      </c>
      <c r="E465" s="14" t="s">
        <v>325</v>
      </c>
      <c r="F465" s="11"/>
      <c r="G465" s="16">
        <f>G468+G466</f>
        <v>2510.2550000000001</v>
      </c>
      <c r="H465" s="16">
        <f>H468+H466</f>
        <v>1131.874</v>
      </c>
      <c r="I465" s="6">
        <f t="shared" si="51"/>
        <v>45.090000816650097</v>
      </c>
    </row>
    <row r="466" spans="1:9" ht="31.5">
      <c r="A466" s="49" t="s">
        <v>232</v>
      </c>
      <c r="B466" s="13">
        <v>303</v>
      </c>
      <c r="C466" s="13" t="s">
        <v>57</v>
      </c>
      <c r="D466" s="13" t="s">
        <v>19</v>
      </c>
      <c r="E466" s="14" t="s">
        <v>233</v>
      </c>
      <c r="F466" s="13"/>
      <c r="G466" s="16">
        <f>G467</f>
        <v>1.2549999999999999</v>
      </c>
      <c r="H466" s="16">
        <f>H467</f>
        <v>1.2549999999999999</v>
      </c>
      <c r="I466" s="6">
        <f t="shared" si="51"/>
        <v>100</v>
      </c>
    </row>
    <row r="467" spans="1:9">
      <c r="A467" s="49" t="s">
        <v>66</v>
      </c>
      <c r="B467" s="13">
        <v>303</v>
      </c>
      <c r="C467" s="13" t="s">
        <v>57</v>
      </c>
      <c r="D467" s="13" t="s">
        <v>19</v>
      </c>
      <c r="E467" s="14" t="s">
        <v>233</v>
      </c>
      <c r="F467" s="13">
        <v>300</v>
      </c>
      <c r="G467" s="16">
        <v>1.2549999999999999</v>
      </c>
      <c r="H467" s="16">
        <v>1.2549999999999999</v>
      </c>
      <c r="I467" s="6">
        <f t="shared" si="51"/>
        <v>100</v>
      </c>
    </row>
    <row r="468" spans="1:9" ht="47.25">
      <c r="A468" s="49" t="s">
        <v>326</v>
      </c>
      <c r="B468" s="13">
        <v>303</v>
      </c>
      <c r="C468" s="13" t="s">
        <v>57</v>
      </c>
      <c r="D468" s="13" t="s">
        <v>19</v>
      </c>
      <c r="E468" s="14" t="s">
        <v>327</v>
      </c>
      <c r="F468" s="13"/>
      <c r="G468" s="16">
        <f>G469</f>
        <v>2509</v>
      </c>
      <c r="H468" s="16">
        <f>H469</f>
        <v>1130.6189999999999</v>
      </c>
      <c r="I468" s="6">
        <f t="shared" si="51"/>
        <v>45.06253487445197</v>
      </c>
    </row>
    <row r="469" spans="1:9">
      <c r="A469" s="49" t="s">
        <v>66</v>
      </c>
      <c r="B469" s="13">
        <v>303</v>
      </c>
      <c r="C469" s="13" t="s">
        <v>57</v>
      </c>
      <c r="D469" s="13" t="s">
        <v>19</v>
      </c>
      <c r="E469" s="14" t="s">
        <v>327</v>
      </c>
      <c r="F469" s="13">
        <v>300</v>
      </c>
      <c r="G469" s="16">
        <v>2509</v>
      </c>
      <c r="H469" s="16">
        <v>1130.6189999999999</v>
      </c>
      <c r="I469" s="6">
        <f t="shared" si="51"/>
        <v>45.06253487445197</v>
      </c>
    </row>
    <row r="470" spans="1:9" ht="31.5">
      <c r="A470" s="49" t="s">
        <v>194</v>
      </c>
      <c r="B470" s="13">
        <v>305</v>
      </c>
      <c r="C470" s="13"/>
      <c r="D470" s="13"/>
      <c r="E470" s="14"/>
      <c r="F470" s="11"/>
      <c r="G470" s="16">
        <f>G471</f>
        <v>1343.999</v>
      </c>
      <c r="H470" s="16">
        <f>H471</f>
        <v>1303.672</v>
      </c>
      <c r="I470" s="6">
        <f t="shared" si="51"/>
        <v>96.99947693413462</v>
      </c>
    </row>
    <row r="471" spans="1:9">
      <c r="A471" s="49" t="s">
        <v>35</v>
      </c>
      <c r="B471" s="13">
        <v>305</v>
      </c>
      <c r="C471" s="13" t="s">
        <v>17</v>
      </c>
      <c r="D471" s="13"/>
      <c r="E471" s="15"/>
      <c r="F471" s="11"/>
      <c r="G471" s="16">
        <f>G472+G481+G478</f>
        <v>1343.999</v>
      </c>
      <c r="H471" s="16">
        <f>H472+H481+H478</f>
        <v>1303.672</v>
      </c>
      <c r="I471" s="6">
        <f t="shared" si="51"/>
        <v>96.99947693413462</v>
      </c>
    </row>
    <row r="472" spans="1:9">
      <c r="A472" s="49" t="s">
        <v>7</v>
      </c>
      <c r="B472" s="13">
        <v>305</v>
      </c>
      <c r="C472" s="13" t="s">
        <v>17</v>
      </c>
      <c r="D472" s="13" t="s">
        <v>21</v>
      </c>
      <c r="E472" s="15"/>
      <c r="F472" s="11"/>
      <c r="G472" s="16">
        <f t="shared" ref="G472:H473" si="52">G473</f>
        <v>1343.999</v>
      </c>
      <c r="H472" s="16">
        <f t="shared" si="52"/>
        <v>1303.672</v>
      </c>
      <c r="I472" s="6">
        <f t="shared" si="51"/>
        <v>96.99947693413462</v>
      </c>
    </row>
    <row r="473" spans="1:9" ht="31.5">
      <c r="A473" s="49" t="s">
        <v>76</v>
      </c>
      <c r="B473" s="13">
        <v>305</v>
      </c>
      <c r="C473" s="13" t="s">
        <v>17</v>
      </c>
      <c r="D473" s="13" t="s">
        <v>21</v>
      </c>
      <c r="E473" s="14" t="s">
        <v>116</v>
      </c>
      <c r="F473" s="11"/>
      <c r="G473" s="16">
        <f t="shared" si="52"/>
        <v>1343.999</v>
      </c>
      <c r="H473" s="16">
        <f t="shared" si="52"/>
        <v>1303.672</v>
      </c>
      <c r="I473" s="6">
        <f t="shared" si="51"/>
        <v>96.99947693413462</v>
      </c>
    </row>
    <row r="474" spans="1:9" ht="31.5">
      <c r="A474" s="49" t="s">
        <v>195</v>
      </c>
      <c r="B474" s="13">
        <v>305</v>
      </c>
      <c r="C474" s="13" t="s">
        <v>17</v>
      </c>
      <c r="D474" s="13" t="s">
        <v>21</v>
      </c>
      <c r="E474" s="14" t="s">
        <v>196</v>
      </c>
      <c r="F474" s="11"/>
      <c r="G474" s="16">
        <f>G475+G476</f>
        <v>1343.999</v>
      </c>
      <c r="H474" s="16">
        <f>H475+H476</f>
        <v>1303.672</v>
      </c>
      <c r="I474" s="6">
        <f t="shared" si="51"/>
        <v>96.99947693413462</v>
      </c>
    </row>
    <row r="475" spans="1:9" ht="63">
      <c r="A475" s="23" t="s">
        <v>74</v>
      </c>
      <c r="B475" s="13">
        <v>305</v>
      </c>
      <c r="C475" s="13" t="s">
        <v>17</v>
      </c>
      <c r="D475" s="13" t="s">
        <v>21</v>
      </c>
      <c r="E475" s="14" t="s">
        <v>196</v>
      </c>
      <c r="F475" s="11">
        <v>100</v>
      </c>
      <c r="G475" s="16">
        <v>1157.1849999999999</v>
      </c>
      <c r="H475" s="16">
        <v>1116.8420000000001</v>
      </c>
      <c r="I475" s="6">
        <f t="shared" si="51"/>
        <v>96.513694871606532</v>
      </c>
    </row>
    <row r="476" spans="1:9" ht="31.5">
      <c r="A476" s="23" t="s">
        <v>115</v>
      </c>
      <c r="B476" s="13">
        <v>305</v>
      </c>
      <c r="C476" s="13" t="s">
        <v>17</v>
      </c>
      <c r="D476" s="13" t="s">
        <v>21</v>
      </c>
      <c r="E476" s="14" t="s">
        <v>196</v>
      </c>
      <c r="F476" s="11">
        <v>200</v>
      </c>
      <c r="G476" s="16">
        <v>186.81399999999999</v>
      </c>
      <c r="H476" s="16">
        <v>186.83</v>
      </c>
      <c r="I476" s="6">
        <f t="shared" si="51"/>
        <v>100.00856466860087</v>
      </c>
    </row>
    <row r="477" spans="1:9">
      <c r="A477" s="49" t="s">
        <v>54</v>
      </c>
      <c r="B477" s="12"/>
      <c r="C477" s="12"/>
      <c r="D477" s="12"/>
      <c r="E477" s="12"/>
      <c r="F477" s="12"/>
      <c r="G477" s="16">
        <f>G11+G45+G92+G203+G302+G470+G283</f>
        <v>615439.59900000005</v>
      </c>
      <c r="H477" s="16">
        <f>H11+H45+H92+H203+H302+H470+H283</f>
        <v>586108.4709999999</v>
      </c>
      <c r="I477" s="6">
        <f t="shared" si="51"/>
        <v>95.234117523854664</v>
      </c>
    </row>
  </sheetData>
  <mergeCells count="1">
    <mergeCell ref="A7:I7"/>
  </mergeCells>
  <pageMargins left="0.78740157480314965" right="0.39370078740157483" top="0.78740157480314965" bottom="0.78740157480314965" header="0.31496062992125984" footer="0.31496062992125984"/>
  <pageSetup paperSize="9" scale="70" fitToHeight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4"/>
  <sheetViews>
    <sheetView zoomScale="90" zoomScaleNormal="90" workbookViewId="0">
      <selection activeCell="F6" sqref="F6"/>
    </sheetView>
  </sheetViews>
  <sheetFormatPr defaultColWidth="9.140625" defaultRowHeight="15.75"/>
  <cols>
    <col min="1" max="1" width="68.5703125" style="5" customWidth="1"/>
    <col min="2" max="2" width="3.140625" style="1" customWidth="1"/>
    <col min="3" max="3" width="3.85546875" style="1" customWidth="1"/>
    <col min="4" max="4" width="17.28515625" style="1" customWidth="1"/>
    <col min="5" max="5" width="6.28515625" style="1" customWidth="1"/>
    <col min="6" max="6" width="11.5703125" style="1" customWidth="1"/>
    <col min="7" max="7" width="10.5703125" style="1" customWidth="1"/>
    <col min="8" max="8" width="9.85546875" style="1" customWidth="1"/>
    <col min="9" max="16384" width="9.140625" style="1"/>
  </cols>
  <sheetData>
    <row r="1" spans="1:9">
      <c r="B1" s="8"/>
      <c r="C1" s="8"/>
      <c r="D1" s="8"/>
      <c r="E1" s="8"/>
      <c r="F1" s="10" t="s">
        <v>105</v>
      </c>
      <c r="G1" s="8"/>
      <c r="H1" s="8"/>
    </row>
    <row r="2" spans="1:9">
      <c r="B2" s="8"/>
      <c r="C2" s="8"/>
      <c r="D2" s="8"/>
      <c r="E2" s="8"/>
      <c r="F2" s="10" t="s">
        <v>0</v>
      </c>
      <c r="G2" s="8"/>
      <c r="H2" s="8"/>
    </row>
    <row r="3" spans="1:9">
      <c r="B3" s="8"/>
      <c r="C3" s="8"/>
      <c r="D3" s="8"/>
      <c r="E3" s="8"/>
      <c r="F3" s="10" t="s">
        <v>1</v>
      </c>
      <c r="G3" s="8"/>
      <c r="H3" s="8"/>
    </row>
    <row r="4" spans="1:9">
      <c r="B4" s="8"/>
      <c r="C4" s="8"/>
      <c r="D4" s="8"/>
      <c r="E4" s="8"/>
      <c r="F4" s="10" t="s">
        <v>2</v>
      </c>
      <c r="G4" s="8"/>
      <c r="H4" s="8"/>
    </row>
    <row r="5" spans="1:9">
      <c r="B5" s="8"/>
      <c r="C5" s="8"/>
      <c r="D5" s="8"/>
      <c r="E5" s="8"/>
      <c r="F5" s="10" t="s">
        <v>331</v>
      </c>
      <c r="G5" s="8"/>
      <c r="H5" s="8"/>
    </row>
    <row r="6" spans="1:9">
      <c r="A6" s="4"/>
      <c r="B6" s="2"/>
      <c r="C6" s="2"/>
      <c r="D6" s="2"/>
      <c r="E6" s="2"/>
      <c r="F6" s="2"/>
      <c r="G6" s="2"/>
      <c r="H6" s="2"/>
    </row>
    <row r="7" spans="1:9">
      <c r="A7" s="78" t="s">
        <v>330</v>
      </c>
      <c r="B7" s="78"/>
      <c r="C7" s="78"/>
      <c r="D7" s="78"/>
      <c r="E7" s="78"/>
      <c r="F7" s="78"/>
      <c r="G7" s="78"/>
      <c r="H7" s="78"/>
    </row>
    <row r="8" spans="1:9">
      <c r="A8" s="4"/>
      <c r="B8" s="2"/>
      <c r="C8" s="2"/>
      <c r="D8" s="2"/>
      <c r="E8" s="2"/>
      <c r="F8" s="2"/>
      <c r="G8" s="2"/>
      <c r="H8" s="25" t="s">
        <v>68</v>
      </c>
    </row>
    <row r="9" spans="1:9" ht="47.25">
      <c r="A9" s="3" t="s">
        <v>3</v>
      </c>
      <c r="B9" s="3" t="s">
        <v>4</v>
      </c>
      <c r="C9" s="3" t="s">
        <v>5</v>
      </c>
      <c r="D9" s="3" t="s">
        <v>27</v>
      </c>
      <c r="E9" s="3" t="s">
        <v>28</v>
      </c>
      <c r="F9" s="3" t="s">
        <v>62</v>
      </c>
      <c r="G9" s="3" t="s">
        <v>63</v>
      </c>
      <c r="H9" s="3" t="s">
        <v>67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9" ht="31.5">
      <c r="A11" s="66" t="s">
        <v>35</v>
      </c>
      <c r="B11" s="13" t="s">
        <v>17</v>
      </c>
      <c r="C11" s="11"/>
      <c r="D11" s="11"/>
      <c r="E11" s="11"/>
      <c r="F11" s="16">
        <f>F12+F17+F30+F40+F45+F25</f>
        <v>51043.661</v>
      </c>
      <c r="G11" s="16">
        <f>G12+G17+G30+G40+G45+G25</f>
        <v>47829.153000000006</v>
      </c>
      <c r="H11" s="40">
        <f>G11/F11*100</f>
        <v>93.70243447075633</v>
      </c>
    </row>
    <row r="12" spans="1:9" ht="31.5">
      <c r="A12" s="66" t="str">
        <f>[1]Лист2!A301</f>
        <v>Функционирование высшего должностного лица муниципального образования</v>
      </c>
      <c r="B12" s="13" t="str">
        <f>[1]Лист2!C301</f>
        <v>01</v>
      </c>
      <c r="C12" s="13" t="str">
        <f>[1]Лист2!D301</f>
        <v>02</v>
      </c>
      <c r="D12" s="13"/>
      <c r="E12" s="13"/>
      <c r="F12" s="26">
        <f>F15</f>
        <v>1492</v>
      </c>
      <c r="G12" s="26">
        <f>G15</f>
        <v>1007.4640000000001</v>
      </c>
      <c r="H12" s="40">
        <f t="shared" ref="H12:H76" si="0">G12/F12*100</f>
        <v>67.524396782841819</v>
      </c>
    </row>
    <row r="13" spans="1:9" ht="31.5">
      <c r="A13" s="66" t="str">
        <f>[1]Лист2!A302</f>
        <v>Руководство и управление в сфере установленных функций органов государственной власти субъектов Российской Федерации</v>
      </c>
      <c r="B13" s="13" t="str">
        <f>[1]Лист2!C302</f>
        <v>01</v>
      </c>
      <c r="C13" s="13" t="str">
        <f>[1]Лист2!D302</f>
        <v>02</v>
      </c>
      <c r="D13" s="15" t="str">
        <f>[1]Лист2!E302</f>
        <v>01 0 00 00000</v>
      </c>
      <c r="E13" s="13"/>
      <c r="F13" s="26">
        <f t="shared" ref="F13:G15" si="1">F14</f>
        <v>1492</v>
      </c>
      <c r="G13" s="26">
        <f t="shared" si="1"/>
        <v>1007.4640000000001</v>
      </c>
      <c r="H13" s="40">
        <f t="shared" si="0"/>
        <v>67.524396782841819</v>
      </c>
      <c r="I13" s="47"/>
    </row>
    <row r="14" spans="1:9" ht="31.5">
      <c r="A14" s="66" t="str">
        <f>[1]Лист2!A303</f>
        <v>Расходы на обеспечение деятельности органов местного самоуправления</v>
      </c>
      <c r="B14" s="13" t="str">
        <f>[1]Лист2!C303</f>
        <v>01</v>
      </c>
      <c r="C14" s="13" t="str">
        <f>[1]Лист2!D303</f>
        <v>02</v>
      </c>
      <c r="D14" s="15" t="str">
        <f>[1]Лист2!E303</f>
        <v>01 2 00 00000</v>
      </c>
      <c r="E14" s="13"/>
      <c r="F14" s="26">
        <f t="shared" si="1"/>
        <v>1492</v>
      </c>
      <c r="G14" s="26">
        <f t="shared" si="1"/>
        <v>1007.4640000000001</v>
      </c>
      <c r="H14" s="40">
        <f t="shared" si="0"/>
        <v>67.524396782841819</v>
      </c>
    </row>
    <row r="15" spans="1:9" ht="31.5">
      <c r="A15" s="66" t="str">
        <f>[1]Лист2!A304</f>
        <v>Глава муниципального образования</v>
      </c>
      <c r="B15" s="13" t="str">
        <f>[1]Лист2!C304</f>
        <v>01</v>
      </c>
      <c r="C15" s="13" t="str">
        <f>[1]Лист2!D304</f>
        <v>02</v>
      </c>
      <c r="D15" s="15" t="str">
        <f>[1]Лист2!E304</f>
        <v>01 2 00 10120</v>
      </c>
      <c r="E15" s="13"/>
      <c r="F15" s="26">
        <f t="shared" si="1"/>
        <v>1492</v>
      </c>
      <c r="G15" s="26">
        <f t="shared" si="1"/>
        <v>1007.4640000000001</v>
      </c>
      <c r="H15" s="40">
        <f t="shared" si="0"/>
        <v>67.524396782841819</v>
      </c>
    </row>
    <row r="16" spans="1:9" ht="63">
      <c r="A16" s="66" t="str">
        <f>[1]Лист2!A305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13" t="str">
        <f>[1]Лист2!C305</f>
        <v>01</v>
      </c>
      <c r="C16" s="13" t="str">
        <f>[1]Лист2!D305</f>
        <v>02</v>
      </c>
      <c r="D16" s="15" t="str">
        <f>[1]Лист2!E305</f>
        <v>01 2 00 10120</v>
      </c>
      <c r="E16" s="15">
        <f>[1]Лист2!F305</f>
        <v>100</v>
      </c>
      <c r="F16" s="26">
        <f>Лист2!G308</f>
        <v>1492</v>
      </c>
      <c r="G16" s="26">
        <f>Лист2!H308</f>
        <v>1007.4640000000001</v>
      </c>
      <c r="H16" s="40">
        <f t="shared" si="0"/>
        <v>67.524396782841819</v>
      </c>
    </row>
    <row r="17" spans="1:8" ht="47.25">
      <c r="A17" s="67" t="s">
        <v>100</v>
      </c>
      <c r="B17" s="13" t="s">
        <v>17</v>
      </c>
      <c r="C17" s="13" t="s">
        <v>20</v>
      </c>
      <c r="D17" s="11"/>
      <c r="E17" s="11"/>
      <c r="F17" s="16">
        <f t="shared" ref="F17:G19" si="2">F18</f>
        <v>22509.388999999999</v>
      </c>
      <c r="G17" s="16">
        <f t="shared" si="2"/>
        <v>21156.429</v>
      </c>
      <c r="H17" s="40">
        <f t="shared" si="0"/>
        <v>93.98935262081082</v>
      </c>
    </row>
    <row r="18" spans="1:8" ht="31.5">
      <c r="A18" s="67" t="str">
        <f>[1]Лист2!A307</f>
        <v>Руководство и управление в сфере установленных функций органов государственной власти субъектов Российской Федерации</v>
      </c>
      <c r="B18" s="13" t="str">
        <f>[1]Лист2!C307</f>
        <v>01</v>
      </c>
      <c r="C18" s="13" t="str">
        <f>[1]Лист2!D307</f>
        <v>04</v>
      </c>
      <c r="D18" s="13" t="str">
        <f>[1]Лист2!E307</f>
        <v>01 0 00 00000</v>
      </c>
      <c r="E18" s="11"/>
      <c r="F18" s="16">
        <f t="shared" si="2"/>
        <v>22509.388999999999</v>
      </c>
      <c r="G18" s="16">
        <f t="shared" si="2"/>
        <v>21156.429</v>
      </c>
      <c r="H18" s="40">
        <f t="shared" si="0"/>
        <v>93.98935262081082</v>
      </c>
    </row>
    <row r="19" spans="1:8" ht="31.5">
      <c r="A19" s="68" t="s">
        <v>76</v>
      </c>
      <c r="B19" s="13" t="s">
        <v>17</v>
      </c>
      <c r="C19" s="13" t="s">
        <v>20</v>
      </c>
      <c r="D19" s="14" t="s">
        <v>116</v>
      </c>
      <c r="E19" s="11"/>
      <c r="F19" s="16">
        <f t="shared" si="2"/>
        <v>22509.388999999999</v>
      </c>
      <c r="G19" s="16">
        <f t="shared" si="2"/>
        <v>21156.429</v>
      </c>
      <c r="H19" s="40">
        <f t="shared" si="0"/>
        <v>93.98935262081082</v>
      </c>
    </row>
    <row r="20" spans="1:8" ht="31.5">
      <c r="A20" s="68" t="s">
        <v>77</v>
      </c>
      <c r="B20" s="13" t="s">
        <v>17</v>
      </c>
      <c r="C20" s="13" t="s">
        <v>20</v>
      </c>
      <c r="D20" s="14" t="s">
        <v>117</v>
      </c>
      <c r="E20" s="11"/>
      <c r="F20" s="16">
        <f>F21+F22+F24+F23</f>
        <v>22509.388999999999</v>
      </c>
      <c r="G20" s="16">
        <f>G21+G22+G24+G23</f>
        <v>21156.429</v>
      </c>
      <c r="H20" s="40">
        <f t="shared" si="0"/>
        <v>93.98935262081082</v>
      </c>
    </row>
    <row r="21" spans="1:8" ht="63">
      <c r="A21" s="69" t="s">
        <v>74</v>
      </c>
      <c r="B21" s="13" t="s">
        <v>17</v>
      </c>
      <c r="C21" s="13" t="s">
        <v>20</v>
      </c>
      <c r="D21" s="14" t="s">
        <v>117</v>
      </c>
      <c r="E21" s="11">
        <v>100</v>
      </c>
      <c r="F21" s="16">
        <f>Лист2!G313</f>
        <v>17467.117999999999</v>
      </c>
      <c r="G21" s="16">
        <f>Лист2!H313</f>
        <v>16568.552</v>
      </c>
      <c r="H21" s="40">
        <f t="shared" si="0"/>
        <v>94.855671095827034</v>
      </c>
    </row>
    <row r="22" spans="1:8" ht="31.5">
      <c r="A22" s="69" t="s">
        <v>115</v>
      </c>
      <c r="B22" s="13" t="s">
        <v>17</v>
      </c>
      <c r="C22" s="13" t="s">
        <v>20</v>
      </c>
      <c r="D22" s="14" t="s">
        <v>117</v>
      </c>
      <c r="E22" s="11">
        <v>200</v>
      </c>
      <c r="F22" s="16">
        <f>Лист2!G289+Лист2!G314</f>
        <v>4894.5519999999997</v>
      </c>
      <c r="G22" s="16">
        <f>Лист2!H289+Лист2!H314</f>
        <v>4451.393</v>
      </c>
      <c r="H22" s="40">
        <f t="shared" si="0"/>
        <v>90.94587206346975</v>
      </c>
    </row>
    <row r="23" spans="1:8" ht="31.5">
      <c r="A23" s="69" t="str">
        <f>[1]Лист2!A312</f>
        <v>Социальное обеспечение и иные выплаты населению</v>
      </c>
      <c r="B23" s="13" t="str">
        <f>[1]Лист2!C312</f>
        <v>01</v>
      </c>
      <c r="C23" s="13" t="str">
        <f>[1]Лист2!D312</f>
        <v>04</v>
      </c>
      <c r="D23" s="13" t="str">
        <f>[1]Лист2!E312</f>
        <v>01 2 00 10110</v>
      </c>
      <c r="E23" s="13">
        <f>[1]Лист2!F312</f>
        <v>300</v>
      </c>
      <c r="F23" s="16">
        <f>Лист2!G315</f>
        <v>3.968</v>
      </c>
      <c r="G23" s="16">
        <f>Лист2!H315</f>
        <v>3.968</v>
      </c>
      <c r="H23" s="40">
        <f t="shared" si="0"/>
        <v>100</v>
      </c>
    </row>
    <row r="24" spans="1:8" ht="31.5">
      <c r="A24" s="70" t="s">
        <v>75</v>
      </c>
      <c r="B24" s="13" t="s">
        <v>17</v>
      </c>
      <c r="C24" s="13" t="s">
        <v>20</v>
      </c>
      <c r="D24" s="14" t="s">
        <v>117</v>
      </c>
      <c r="E24" s="11">
        <v>850</v>
      </c>
      <c r="F24" s="16">
        <f>Лист2!G316+Лист2!G290</f>
        <v>143.751</v>
      </c>
      <c r="G24" s="16">
        <f>Лист2!H316+Лист2!H290</f>
        <v>132.51600000000002</v>
      </c>
      <c r="H24" s="40">
        <f t="shared" si="0"/>
        <v>92.184402195462994</v>
      </c>
    </row>
    <row r="25" spans="1:8" ht="31.5">
      <c r="A25" s="70" t="str">
        <f>[1]Лист2!A314</f>
        <v>Судебная система</v>
      </c>
      <c r="B25" s="13" t="str">
        <f>[1]Лист2!C314</f>
        <v>01</v>
      </c>
      <c r="C25" s="13" t="str">
        <f>[1]Лист2!D314</f>
        <v>05</v>
      </c>
      <c r="D25" s="13"/>
      <c r="E25" s="13"/>
      <c r="F25" s="26">
        <f t="shared" ref="F25:G27" si="3">F26</f>
        <v>2</v>
      </c>
      <c r="G25" s="26">
        <f t="shared" si="3"/>
        <v>0</v>
      </c>
      <c r="H25" s="40">
        <f t="shared" si="0"/>
        <v>0</v>
      </c>
    </row>
    <row r="26" spans="1:8" ht="31.5">
      <c r="A26" s="70" t="str">
        <f>[1]Лист2!A315</f>
        <v>Руководство и управление в сфере установленных функций органов государственной власти субъектов Российской Федерации</v>
      </c>
      <c r="B26" s="13" t="str">
        <f>[1]Лист2!C315</f>
        <v>01</v>
      </c>
      <c r="C26" s="13" t="str">
        <f>[1]Лист2!D315</f>
        <v>05</v>
      </c>
      <c r="D26" s="13" t="str">
        <f>[1]Лист2!E315</f>
        <v>01 0 00 00000</v>
      </c>
      <c r="E26" s="13"/>
      <c r="F26" s="26">
        <f t="shared" si="3"/>
        <v>2</v>
      </c>
      <c r="G26" s="26">
        <f t="shared" si="3"/>
        <v>0</v>
      </c>
      <c r="H26" s="40">
        <f t="shared" si="0"/>
        <v>0</v>
      </c>
    </row>
    <row r="27" spans="1:8" ht="31.5">
      <c r="A27" s="70" t="str">
        <f>[1]Лист2!A316</f>
        <v>Руководство и управление в сфере установленных функций</v>
      </c>
      <c r="B27" s="13" t="str">
        <f>[1]Лист2!C316</f>
        <v>01</v>
      </c>
      <c r="C27" s="13" t="str">
        <f>[1]Лист2!D316</f>
        <v>05</v>
      </c>
      <c r="D27" s="13" t="str">
        <f>[1]Лист2!E316</f>
        <v>01 4 00 00000</v>
      </c>
      <c r="E27" s="13"/>
      <c r="F27" s="26">
        <f t="shared" si="3"/>
        <v>2</v>
      </c>
      <c r="G27" s="26">
        <f t="shared" si="3"/>
        <v>0</v>
      </c>
      <c r="H27" s="40">
        <f t="shared" si="0"/>
        <v>0</v>
      </c>
    </row>
    <row r="28" spans="1:8" ht="47.25">
      <c r="A28" s="70" t="str">
        <f>[1]Лист2!A317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13" t="str">
        <f>[1]Лист2!C317</f>
        <v>01</v>
      </c>
      <c r="C28" s="13" t="str">
        <f>[1]Лист2!D317</f>
        <v>05</v>
      </c>
      <c r="D28" s="13" t="str">
        <f>[1]Лист2!E317</f>
        <v>01 4 00 51200</v>
      </c>
      <c r="E28" s="13"/>
      <c r="F28" s="26">
        <f>[1]Лист2!G317</f>
        <v>2</v>
      </c>
      <c r="G28" s="26">
        <f>G29</f>
        <v>0</v>
      </c>
      <c r="H28" s="40">
        <f t="shared" si="0"/>
        <v>0</v>
      </c>
    </row>
    <row r="29" spans="1:8" ht="31.5">
      <c r="A29" s="70" t="str">
        <f>[1]Лист2!A318</f>
        <v>Закупка товаров, работ и услуг для обеспечения государственных (муниципальных) нужд</v>
      </c>
      <c r="B29" s="13" t="str">
        <f>[1]Лист2!C318</f>
        <v>01</v>
      </c>
      <c r="C29" s="13" t="str">
        <f>[1]Лист2!D318</f>
        <v>05</v>
      </c>
      <c r="D29" s="13" t="str">
        <f>[1]Лист2!E318</f>
        <v>01 4 00 51200</v>
      </c>
      <c r="E29" s="13">
        <f>[1]Лист2!F318</f>
        <v>200</v>
      </c>
      <c r="F29" s="26">
        <f>[1]Лист2!G318</f>
        <v>2</v>
      </c>
      <c r="G29" s="26">
        <v>0</v>
      </c>
      <c r="H29" s="40">
        <v>0</v>
      </c>
    </row>
    <row r="30" spans="1:8" ht="31.5">
      <c r="A30" s="67" t="s">
        <v>101</v>
      </c>
      <c r="B30" s="13" t="s">
        <v>17</v>
      </c>
      <c r="C30" s="13" t="s">
        <v>21</v>
      </c>
      <c r="D30" s="13"/>
      <c r="E30" s="11"/>
      <c r="F30" s="16">
        <f t="shared" ref="F30:G31" si="4">F31</f>
        <v>10098.24</v>
      </c>
      <c r="G30" s="16">
        <f t="shared" si="4"/>
        <v>9728.1489999999994</v>
      </c>
      <c r="H30" s="40">
        <f t="shared" si="0"/>
        <v>96.33509403618848</v>
      </c>
    </row>
    <row r="31" spans="1:8" ht="31.5">
      <c r="A31" s="67" t="str">
        <f>[1]Лист2!A204</f>
        <v>Руководство и управление в сфере установленных функций органов государственной власти субъектов Российской Федерации</v>
      </c>
      <c r="B31" s="13" t="str">
        <f>[1]Лист2!C204</f>
        <v>01</v>
      </c>
      <c r="C31" s="13" t="str">
        <f>[1]Лист2!D204</f>
        <v>06</v>
      </c>
      <c r="D31" s="13" t="str">
        <f>[1]Лист2!E204</f>
        <v>01 0 00 00000</v>
      </c>
      <c r="E31" s="11"/>
      <c r="F31" s="16">
        <f t="shared" si="4"/>
        <v>10098.24</v>
      </c>
      <c r="G31" s="16">
        <f t="shared" si="4"/>
        <v>9728.1489999999994</v>
      </c>
      <c r="H31" s="40">
        <f t="shared" si="0"/>
        <v>96.33509403618848</v>
      </c>
    </row>
    <row r="32" spans="1:8" ht="31.5">
      <c r="A32" s="68" t="s">
        <v>76</v>
      </c>
      <c r="B32" s="13" t="s">
        <v>17</v>
      </c>
      <c r="C32" s="13" t="s">
        <v>21</v>
      </c>
      <c r="D32" s="14" t="s">
        <v>116</v>
      </c>
      <c r="E32" s="11"/>
      <c r="F32" s="16">
        <f>F33+F37</f>
        <v>10098.24</v>
      </c>
      <c r="G32" s="16">
        <f>G33+G37</f>
        <v>9728.1489999999994</v>
      </c>
      <c r="H32" s="40">
        <f t="shared" si="0"/>
        <v>96.33509403618848</v>
      </c>
    </row>
    <row r="33" spans="1:8" ht="31.5">
      <c r="A33" s="68" t="s">
        <v>77</v>
      </c>
      <c r="B33" s="13" t="s">
        <v>17</v>
      </c>
      <c r="C33" s="13" t="s">
        <v>21</v>
      </c>
      <c r="D33" s="14" t="s">
        <v>117</v>
      </c>
      <c r="E33" s="11"/>
      <c r="F33" s="16">
        <f>F34+F35+F36</f>
        <v>8754.241</v>
      </c>
      <c r="G33" s="16">
        <f>G34+G35+G36</f>
        <v>8424.476999999999</v>
      </c>
      <c r="H33" s="40">
        <f t="shared" si="0"/>
        <v>96.233094336790586</v>
      </c>
    </row>
    <row r="34" spans="1:8" ht="63">
      <c r="A34" s="69" t="s">
        <v>74</v>
      </c>
      <c r="B34" s="13" t="s">
        <v>17</v>
      </c>
      <c r="C34" s="13" t="s">
        <v>21</v>
      </c>
      <c r="D34" s="14" t="s">
        <v>117</v>
      </c>
      <c r="E34" s="11">
        <v>100</v>
      </c>
      <c r="F34" s="16">
        <f>Лист2!G209</f>
        <v>8080.049</v>
      </c>
      <c r="G34" s="16">
        <f>Лист2!H209</f>
        <v>7801.24</v>
      </c>
      <c r="H34" s="40">
        <f t="shared" si="0"/>
        <v>96.549414489936879</v>
      </c>
    </row>
    <row r="35" spans="1:8" ht="31.5">
      <c r="A35" s="69" t="s">
        <v>115</v>
      </c>
      <c r="B35" s="13" t="s">
        <v>17</v>
      </c>
      <c r="C35" s="13" t="s">
        <v>21</v>
      </c>
      <c r="D35" s="14" t="s">
        <v>117</v>
      </c>
      <c r="E35" s="11">
        <v>200</v>
      </c>
      <c r="F35" s="16">
        <f>Лист2!G210</f>
        <v>674.19200000000001</v>
      </c>
      <c r="G35" s="16">
        <f>Лист2!H210</f>
        <v>623.23699999999997</v>
      </c>
      <c r="H35" s="40">
        <f t="shared" si="0"/>
        <v>92.442063981773742</v>
      </c>
    </row>
    <row r="36" spans="1:8" ht="31.5">
      <c r="A36" s="70" t="s">
        <v>75</v>
      </c>
      <c r="B36" s="13" t="s">
        <v>17</v>
      </c>
      <c r="C36" s="13" t="s">
        <v>21</v>
      </c>
      <c r="D36" s="14" t="s">
        <v>117</v>
      </c>
      <c r="E36" s="11">
        <v>850</v>
      </c>
      <c r="F36" s="16">
        <f>Лист2!G211</f>
        <v>0</v>
      </c>
      <c r="G36" s="16">
        <f>Лист2!H211</f>
        <v>0</v>
      </c>
      <c r="H36" s="40">
        <v>0</v>
      </c>
    </row>
    <row r="37" spans="1:8" ht="31.5">
      <c r="A37" s="70" t="str">
        <f>[1]Лист2!A472</f>
        <v>Руководитель контрольно-счетной палаты муниципального образования и его заместители</v>
      </c>
      <c r="B37" s="13" t="str">
        <f>[1]Лист2!C472</f>
        <v>01</v>
      </c>
      <c r="C37" s="13" t="str">
        <f>[1]Лист2!D472</f>
        <v>06</v>
      </c>
      <c r="D37" s="13" t="str">
        <f>[1]Лист2!E472</f>
        <v>01 2 00 10160</v>
      </c>
      <c r="E37" s="13"/>
      <c r="F37" s="26">
        <f>F38+F39</f>
        <v>1343.999</v>
      </c>
      <c r="G37" s="26">
        <f>G38+G39</f>
        <v>1303.672</v>
      </c>
      <c r="H37" s="40">
        <f t="shared" si="0"/>
        <v>96.99947693413462</v>
      </c>
    </row>
    <row r="38" spans="1:8" ht="63">
      <c r="A38" s="70" t="str">
        <f>[1]Лист2!A473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13" t="str">
        <f>[1]Лист2!C473</f>
        <v>01</v>
      </c>
      <c r="C38" s="13" t="str">
        <f>[1]Лист2!D473</f>
        <v>06</v>
      </c>
      <c r="D38" s="13" t="str">
        <f>[1]Лист2!E473</f>
        <v>01 2 00 10160</v>
      </c>
      <c r="E38" s="13">
        <f>[1]Лист2!F473</f>
        <v>100</v>
      </c>
      <c r="F38" s="26">
        <f>Лист2!G475</f>
        <v>1157.1849999999999</v>
      </c>
      <c r="G38" s="26">
        <f>Лист2!H475</f>
        <v>1116.8420000000001</v>
      </c>
      <c r="H38" s="40">
        <f t="shared" si="0"/>
        <v>96.513694871606532</v>
      </c>
    </row>
    <row r="39" spans="1:8" ht="31.5">
      <c r="A39" s="70" t="str">
        <f>[1]Лист2!A474</f>
        <v>Закупка товаров, работ и услуг для обеспечения государственных (муниципальных) нужд</v>
      </c>
      <c r="B39" s="13" t="str">
        <f>[1]Лист2!C474</f>
        <v>01</v>
      </c>
      <c r="C39" s="13" t="str">
        <f>[1]Лист2!D474</f>
        <v>06</v>
      </c>
      <c r="D39" s="13" t="str">
        <f>[1]Лист2!E474</f>
        <v>01 2 00 10160</v>
      </c>
      <c r="E39" s="13">
        <f>[1]Лист2!F474</f>
        <v>200</v>
      </c>
      <c r="F39" s="26">
        <f>Лист2!G476</f>
        <v>186.81399999999999</v>
      </c>
      <c r="G39" s="26">
        <f>Лист2!H476</f>
        <v>186.83</v>
      </c>
      <c r="H39" s="40">
        <f t="shared" si="0"/>
        <v>100.00856466860087</v>
      </c>
    </row>
    <row r="40" spans="1:8" ht="31.5">
      <c r="A40" s="66" t="str">
        <f>[1]Лист2!A210</f>
        <v>Резервные фонды</v>
      </c>
      <c r="B40" s="13" t="str">
        <f>[1]Лист2!C210</f>
        <v>01</v>
      </c>
      <c r="C40" s="13">
        <f>[1]Лист2!D210</f>
        <v>11</v>
      </c>
      <c r="D40" s="13"/>
      <c r="E40" s="13"/>
      <c r="F40" s="26">
        <f t="shared" ref="F40:G43" si="5">F41</f>
        <v>442.20400000000001</v>
      </c>
      <c r="G40" s="26">
        <f t="shared" si="5"/>
        <v>0</v>
      </c>
      <c r="H40" s="40">
        <f t="shared" si="0"/>
        <v>0</v>
      </c>
    </row>
    <row r="41" spans="1:8" ht="31.5">
      <c r="A41" s="66" t="str">
        <f>[1]Лист2!A211</f>
        <v>Иные расходы органов государственной власти субъектов Российской Федерации</v>
      </c>
      <c r="B41" s="13" t="str">
        <f>[1]Лист2!C211</f>
        <v>01</v>
      </c>
      <c r="C41" s="13">
        <f>[1]Лист2!D211</f>
        <v>11</v>
      </c>
      <c r="D41" s="13" t="str">
        <f>[1]Лист2!E211</f>
        <v>99 0 00 00000</v>
      </c>
      <c r="E41" s="13"/>
      <c r="F41" s="26">
        <f t="shared" si="5"/>
        <v>442.20400000000001</v>
      </c>
      <c r="G41" s="26">
        <f t="shared" si="5"/>
        <v>0</v>
      </c>
      <c r="H41" s="40">
        <f t="shared" si="0"/>
        <v>0</v>
      </c>
    </row>
    <row r="42" spans="1:8" ht="31.5">
      <c r="A42" s="66" t="str">
        <f>[1]Лист2!A212</f>
        <v>Резервные фонды</v>
      </c>
      <c r="B42" s="13" t="str">
        <f>[1]Лист2!C212</f>
        <v>01</v>
      </c>
      <c r="C42" s="13">
        <f>[1]Лист2!D212</f>
        <v>11</v>
      </c>
      <c r="D42" s="13" t="str">
        <f>[1]Лист2!E212</f>
        <v>99 1 00 00000</v>
      </c>
      <c r="E42" s="13"/>
      <c r="F42" s="26">
        <f t="shared" si="5"/>
        <v>442.20400000000001</v>
      </c>
      <c r="G42" s="26">
        <f t="shared" si="5"/>
        <v>0</v>
      </c>
      <c r="H42" s="40">
        <f t="shared" si="0"/>
        <v>0</v>
      </c>
    </row>
    <row r="43" spans="1:8" ht="31.5">
      <c r="A43" s="66" t="str">
        <f>[1]Лист2!A213</f>
        <v>Резервные фонды местных администраций</v>
      </c>
      <c r="B43" s="13" t="str">
        <f>[1]Лист2!C213</f>
        <v>01</v>
      </c>
      <c r="C43" s="13">
        <f>[1]Лист2!D213</f>
        <v>11</v>
      </c>
      <c r="D43" s="13" t="str">
        <f>[1]Лист2!E213</f>
        <v>99 1 00 14100</v>
      </c>
      <c r="E43" s="13"/>
      <c r="F43" s="26">
        <f t="shared" si="5"/>
        <v>442.20400000000001</v>
      </c>
      <c r="G43" s="26">
        <f t="shared" si="5"/>
        <v>0</v>
      </c>
      <c r="H43" s="40">
        <v>0</v>
      </c>
    </row>
    <row r="44" spans="1:8" ht="31.5">
      <c r="A44" s="66" t="str">
        <f>[1]Лист2!A214</f>
        <v>Резервные средства</v>
      </c>
      <c r="B44" s="13" t="str">
        <f>[1]Лист2!C214</f>
        <v>01</v>
      </c>
      <c r="C44" s="13">
        <f>[1]Лист2!D214</f>
        <v>11</v>
      </c>
      <c r="D44" s="13" t="str">
        <f>[1]Лист2!E214</f>
        <v>99 1 00 14100</v>
      </c>
      <c r="E44" s="13">
        <f>[1]Лист2!F214</f>
        <v>870</v>
      </c>
      <c r="F44" s="26">
        <f>Лист2!G216</f>
        <v>442.20400000000001</v>
      </c>
      <c r="G44" s="26">
        <v>0</v>
      </c>
      <c r="H44" s="40">
        <f t="shared" si="0"/>
        <v>0</v>
      </c>
    </row>
    <row r="45" spans="1:8" ht="31.5">
      <c r="A45" s="70" t="s">
        <v>8</v>
      </c>
      <c r="B45" s="13" t="s">
        <v>17</v>
      </c>
      <c r="C45" s="13">
        <v>13</v>
      </c>
      <c r="D45" s="14"/>
      <c r="E45" s="11"/>
      <c r="F45" s="16">
        <f>F46+F51+F61</f>
        <v>16499.828000000001</v>
      </c>
      <c r="G45" s="16">
        <f>G46+G51+G61</f>
        <v>15937.111000000001</v>
      </c>
      <c r="H45" s="40">
        <f t="shared" si="0"/>
        <v>96.589558388123791</v>
      </c>
    </row>
    <row r="46" spans="1:8" ht="31.5">
      <c r="A46" s="70" t="str">
        <f>[1]Лист2!A320</f>
        <v>Руководство и управление в сфере установленных функций органов государственной власти субъектов Российской Федерации</v>
      </c>
      <c r="B46" s="13" t="str">
        <f>[1]Лист2!C320</f>
        <v>01</v>
      </c>
      <c r="C46" s="13" t="str">
        <f>[1]Лист2!D320</f>
        <v>13</v>
      </c>
      <c r="D46" s="13" t="str">
        <f>[1]Лист2!E320</f>
        <v>01 0 00 00000</v>
      </c>
      <c r="E46" s="13"/>
      <c r="F46" s="26">
        <f>F47</f>
        <v>304.99799999999999</v>
      </c>
      <c r="G46" s="26">
        <f>G47</f>
        <v>304.99799999999999</v>
      </c>
      <c r="H46" s="40">
        <f t="shared" si="0"/>
        <v>100</v>
      </c>
    </row>
    <row r="47" spans="1:8" ht="31.5">
      <c r="A47" s="70" t="str">
        <f>[1]Лист2!A321</f>
        <v>Руководство и управление в сфере установленных функций</v>
      </c>
      <c r="B47" s="13" t="str">
        <f>[1]Лист2!C321</f>
        <v>01</v>
      </c>
      <c r="C47" s="13" t="str">
        <f>[1]Лист2!D321</f>
        <v>13</v>
      </c>
      <c r="D47" s="13" t="str">
        <f>[1]Лист2!E321</f>
        <v>01 4 00 00000</v>
      </c>
      <c r="E47" s="13"/>
      <c r="F47" s="26">
        <f>F48</f>
        <v>304.99799999999999</v>
      </c>
      <c r="G47" s="26">
        <f>G48</f>
        <v>304.99799999999999</v>
      </c>
      <c r="H47" s="40">
        <f t="shared" si="0"/>
        <v>100</v>
      </c>
    </row>
    <row r="48" spans="1:8" ht="31.5">
      <c r="A48" s="68" t="s">
        <v>52</v>
      </c>
      <c r="B48" s="13" t="str">
        <f>[1]Лист2!C322</f>
        <v>01</v>
      </c>
      <c r="C48" s="13" t="str">
        <f>[1]Лист2!D322</f>
        <v>13</v>
      </c>
      <c r="D48" s="13" t="str">
        <f>[1]Лист2!E322</f>
        <v>01 4 00 70060</v>
      </c>
      <c r="E48" s="13"/>
      <c r="F48" s="26">
        <f>F49+F50</f>
        <v>304.99799999999999</v>
      </c>
      <c r="G48" s="26">
        <f>G49+G50</f>
        <v>304.99799999999999</v>
      </c>
      <c r="H48" s="40">
        <f t="shared" si="0"/>
        <v>100</v>
      </c>
    </row>
    <row r="49" spans="1:8" ht="63">
      <c r="A49" s="69" t="s">
        <v>74</v>
      </c>
      <c r="B49" s="13" t="str">
        <f>[1]Лист2!C323</f>
        <v>01</v>
      </c>
      <c r="C49" s="13" t="str">
        <f>[1]Лист2!D323</f>
        <v>13</v>
      </c>
      <c r="D49" s="13" t="str">
        <f>[1]Лист2!E323</f>
        <v>01 4 00 70060</v>
      </c>
      <c r="E49" s="13">
        <f>[1]Лист2!F323</f>
        <v>100</v>
      </c>
      <c r="F49" s="26">
        <f>Лист2!G326</f>
        <v>302.262</v>
      </c>
      <c r="G49" s="26">
        <f>Лист2!H326</f>
        <v>302.262</v>
      </c>
      <c r="H49" s="40">
        <f t="shared" si="0"/>
        <v>100</v>
      </c>
    </row>
    <row r="50" spans="1:8" ht="31.5">
      <c r="A50" s="69" t="s">
        <v>115</v>
      </c>
      <c r="B50" s="13" t="str">
        <f>[1]Лист2!C324</f>
        <v>01</v>
      </c>
      <c r="C50" s="13" t="str">
        <f>[1]Лист2!D324</f>
        <v>13</v>
      </c>
      <c r="D50" s="13" t="str">
        <f>[1]Лист2!E324</f>
        <v>01 4 00 70060</v>
      </c>
      <c r="E50" s="13">
        <f>[1]Лист2!F324</f>
        <v>200</v>
      </c>
      <c r="F50" s="26">
        <f>Лист2!G327</f>
        <v>2.7360000000000002</v>
      </c>
      <c r="G50" s="26">
        <f>Лист2!H327</f>
        <v>2.7360000000000002</v>
      </c>
      <c r="H50" s="40">
        <f t="shared" si="0"/>
        <v>100</v>
      </c>
    </row>
    <row r="51" spans="1:8" ht="31.5">
      <c r="A51" s="69" t="str">
        <f>[1]Лист2!A325</f>
        <v>Расходы на обеспечение деятельности (оказание услуг) подведомственных учреждений</v>
      </c>
      <c r="B51" s="13" t="str">
        <f>[1]Лист2!C325</f>
        <v>01</v>
      </c>
      <c r="C51" s="13">
        <f>[1]Лист2!D325</f>
        <v>13</v>
      </c>
      <c r="D51" s="13" t="str">
        <f>[1]Лист2!E325</f>
        <v>02 0 00 00000</v>
      </c>
      <c r="E51" s="13"/>
      <c r="F51" s="26">
        <f>F52</f>
        <v>8576.0630000000001</v>
      </c>
      <c r="G51" s="26">
        <f>G52</f>
        <v>8291.3770000000004</v>
      </c>
      <c r="H51" s="40">
        <f t="shared" si="0"/>
        <v>96.680458154283627</v>
      </c>
    </row>
    <row r="52" spans="1:8" ht="31.5">
      <c r="A52" s="69" t="str">
        <f>[1]Лист2!A326</f>
        <v>Расходы на обеспечение деятельности (оказание услуг) иных подведомственных учреждений</v>
      </c>
      <c r="B52" s="13" t="str">
        <f>[1]Лист2!C326</f>
        <v>01</v>
      </c>
      <c r="C52" s="13">
        <f>[1]Лист2!D326</f>
        <v>13</v>
      </c>
      <c r="D52" s="13" t="str">
        <f>[1]Лист2!E326</f>
        <v>02 5 00 00000</v>
      </c>
      <c r="E52" s="13"/>
      <c r="F52" s="26">
        <f>F53+F56+F59</f>
        <v>8576.0630000000001</v>
      </c>
      <c r="G52" s="26">
        <f>G53+G56+G59</f>
        <v>8291.3770000000004</v>
      </c>
      <c r="H52" s="40">
        <f t="shared" si="0"/>
        <v>96.680458154283627</v>
      </c>
    </row>
    <row r="53" spans="1:8" ht="31.5">
      <c r="A53" s="69" t="str">
        <f>[1]Лист2!A327</f>
        <v>Учреждения по обеспечению хозяйственного обслуживания</v>
      </c>
      <c r="B53" s="13" t="str">
        <f>[1]Лист2!C327</f>
        <v>01</v>
      </c>
      <c r="C53" s="13" t="str">
        <f>[1]Лист2!D327</f>
        <v>13</v>
      </c>
      <c r="D53" s="13" t="str">
        <f>[1]Лист2!E327</f>
        <v>02 5 00 10810</v>
      </c>
      <c r="E53" s="13"/>
      <c r="F53" s="26">
        <f>F54+F55</f>
        <v>3345.5050000000001</v>
      </c>
      <c r="G53" s="26">
        <f>G54+G55</f>
        <v>3250.5230000000001</v>
      </c>
      <c r="H53" s="40">
        <f t="shared" si="0"/>
        <v>97.160906948278353</v>
      </c>
    </row>
    <row r="54" spans="1:8" ht="63">
      <c r="A54" s="69" t="str">
        <f>[1]Лист2!A328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13" t="str">
        <f>[1]Лист2!C328</f>
        <v>01</v>
      </c>
      <c r="C54" s="13" t="str">
        <f>[1]Лист2!D328</f>
        <v>13</v>
      </c>
      <c r="D54" s="13" t="str">
        <f>[1]Лист2!E328</f>
        <v>02 5 00 10810</v>
      </c>
      <c r="E54" s="13">
        <f>[1]Лист2!F328</f>
        <v>100</v>
      </c>
      <c r="F54" s="26">
        <f>Лист2!G331</f>
        <v>2514.4050000000002</v>
      </c>
      <c r="G54" s="26">
        <f>Лист2!H331</f>
        <v>2448.683</v>
      </c>
      <c r="H54" s="40">
        <f t="shared" si="0"/>
        <v>97.386180826080121</v>
      </c>
    </row>
    <row r="55" spans="1:8" ht="31.5">
      <c r="A55" s="69" t="str">
        <f>Лист2!A332</f>
        <v>Закупка товаров, работ и услуг для обеспечения государственных (муниципальных) нужд</v>
      </c>
      <c r="B55" s="13" t="str">
        <f>Лист2!C332</f>
        <v>01</v>
      </c>
      <c r="C55" s="13" t="str">
        <f>Лист2!D332</f>
        <v>13</v>
      </c>
      <c r="D55" s="13" t="str">
        <f>Лист2!E332</f>
        <v>02 5 00 10810</v>
      </c>
      <c r="E55" s="13">
        <f>Лист2!F332</f>
        <v>200</v>
      </c>
      <c r="F55" s="13">
        <f>Лист2!G332</f>
        <v>831.1</v>
      </c>
      <c r="G55" s="13">
        <f>Лист2!H332</f>
        <v>801.84</v>
      </c>
      <c r="H55" s="40">
        <f t="shared" si="0"/>
        <v>96.479364697389002</v>
      </c>
    </row>
    <row r="56" spans="1:8" ht="63">
      <c r="A56" s="70" t="str">
        <f>[1]Лист2!A218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6" s="13" t="s">
        <v>17</v>
      </c>
      <c r="C56" s="13">
        <v>13</v>
      </c>
      <c r="D56" s="14" t="s">
        <v>121</v>
      </c>
      <c r="E56" s="11"/>
      <c r="F56" s="16">
        <f>F57+F58</f>
        <v>4530.558</v>
      </c>
      <c r="G56" s="16">
        <f>G57+G58</f>
        <v>4340.8540000000003</v>
      </c>
      <c r="H56" s="40">
        <f t="shared" si="0"/>
        <v>95.812789506281575</v>
      </c>
    </row>
    <row r="57" spans="1:8" ht="63">
      <c r="A57" s="70" t="str">
        <f>[1]Лист2!A219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7" s="13" t="s">
        <v>17</v>
      </c>
      <c r="C57" s="13">
        <v>13</v>
      </c>
      <c r="D57" s="14" t="s">
        <v>121</v>
      </c>
      <c r="E57" s="11">
        <v>100</v>
      </c>
      <c r="F57" s="16">
        <f>Лист2!G221</f>
        <v>3869.8</v>
      </c>
      <c r="G57" s="16">
        <f>Лист2!H221</f>
        <v>3689.7649999999999</v>
      </c>
      <c r="H57" s="40">
        <f t="shared" si="0"/>
        <v>95.347692387203466</v>
      </c>
    </row>
    <row r="58" spans="1:8" ht="31.5">
      <c r="A58" s="70" t="str">
        <f>[1]Лист2!A220</f>
        <v>Закупка товаров, работ и услуг для обеспечения государственных (муниципальных) нужд</v>
      </c>
      <c r="B58" s="13" t="s">
        <v>17</v>
      </c>
      <c r="C58" s="13">
        <v>13</v>
      </c>
      <c r="D58" s="14" t="s">
        <v>121</v>
      </c>
      <c r="E58" s="11">
        <v>200</v>
      </c>
      <c r="F58" s="16">
        <f>Лист2!G222</f>
        <v>660.75800000000004</v>
      </c>
      <c r="G58" s="16">
        <f>Лист2!H222</f>
        <v>651.08900000000006</v>
      </c>
      <c r="H58" s="40">
        <f t="shared" si="0"/>
        <v>98.536680600159215</v>
      </c>
    </row>
    <row r="59" spans="1:8" ht="47.25">
      <c r="A59" s="70" t="str">
        <f>[1]Лист2!A330</f>
        <v>Субсидия на софинансирование части расходов местных бюджетов по оплате труда работников муниципальных учреждений</v>
      </c>
      <c r="B59" s="13" t="str">
        <f>[1]Лист2!C330</f>
        <v>01</v>
      </c>
      <c r="C59" s="13">
        <f>[1]Лист2!D330</f>
        <v>13</v>
      </c>
      <c r="D59" s="13" t="str">
        <f>[1]Лист2!E330</f>
        <v>02 5 00 S0430</v>
      </c>
      <c r="E59" s="13"/>
      <c r="F59" s="26">
        <f>F60</f>
        <v>700</v>
      </c>
      <c r="G59" s="26">
        <f>G60</f>
        <v>700</v>
      </c>
      <c r="H59" s="40">
        <f t="shared" si="0"/>
        <v>100</v>
      </c>
    </row>
    <row r="60" spans="1:8" ht="63">
      <c r="A60" s="70" t="str">
        <f>[1]Лист2!A331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0" s="13" t="str">
        <f>[1]Лист2!C331</f>
        <v>01</v>
      </c>
      <c r="C60" s="13">
        <f>[1]Лист2!D331</f>
        <v>13</v>
      </c>
      <c r="D60" s="13" t="str">
        <f>[1]Лист2!E331</f>
        <v>02 5 00 S0430</v>
      </c>
      <c r="E60" s="13">
        <f>[1]Лист2!F331</f>
        <v>100</v>
      </c>
      <c r="F60" s="26">
        <f>Лист2!G334</f>
        <v>700</v>
      </c>
      <c r="G60" s="26">
        <f>Лист2!H334</f>
        <v>700</v>
      </c>
      <c r="H60" s="40">
        <f t="shared" si="0"/>
        <v>100</v>
      </c>
    </row>
    <row r="61" spans="1:8" ht="31.5">
      <c r="A61" s="70" t="str">
        <f>[1]Лист2!A289</f>
        <v>Иные расходы органов государственной власти субъектов Российской Федерации</v>
      </c>
      <c r="B61" s="13" t="str">
        <f>[1]Лист2!C289</f>
        <v>01</v>
      </c>
      <c r="C61" s="13">
        <f>[1]Лист2!D289</f>
        <v>13</v>
      </c>
      <c r="D61" s="13" t="str">
        <f>[1]Лист2!E289</f>
        <v>99 0 00 00000</v>
      </c>
      <c r="E61" s="13"/>
      <c r="F61" s="26">
        <f>F65+F62</f>
        <v>7618.7669999999998</v>
      </c>
      <c r="G61" s="26">
        <f>G65+G62</f>
        <v>7340.7359999999999</v>
      </c>
      <c r="H61" s="40">
        <f t="shared" si="0"/>
        <v>96.350708717040433</v>
      </c>
    </row>
    <row r="62" spans="1:8" ht="31.5">
      <c r="A62" s="70" t="str">
        <f>[1]Лист2!A333</f>
        <v>Резервные фонды</v>
      </c>
      <c r="B62" s="13" t="str">
        <f>[1]Лист2!C333</f>
        <v>01</v>
      </c>
      <c r="C62" s="13">
        <f>[1]Лист2!D333</f>
        <v>13</v>
      </c>
      <c r="D62" s="13" t="str">
        <f>[1]Лист2!E333</f>
        <v>99 1 00 00000</v>
      </c>
      <c r="E62" s="13"/>
      <c r="F62" s="26">
        <f>F63</f>
        <v>4702.24</v>
      </c>
      <c r="G62" s="26">
        <f>G63</f>
        <v>4702.24</v>
      </c>
      <c r="H62" s="40">
        <f t="shared" si="0"/>
        <v>100</v>
      </c>
    </row>
    <row r="63" spans="1:8" ht="31.5">
      <c r="A63" s="70" t="str">
        <f>[1]Лист2!A334</f>
        <v>Резервные фонды местных администраций</v>
      </c>
      <c r="B63" s="13" t="str">
        <f>[1]Лист2!C334</f>
        <v>01</v>
      </c>
      <c r="C63" s="13" t="str">
        <f>[1]Лист2!D334</f>
        <v>13</v>
      </c>
      <c r="D63" s="13" t="str">
        <f>[1]Лист2!E334</f>
        <v>99 1 00 14100</v>
      </c>
      <c r="E63" s="13"/>
      <c r="F63" s="26">
        <f>F64</f>
        <v>4702.24</v>
      </c>
      <c r="G63" s="26">
        <f>G64</f>
        <v>4702.24</v>
      </c>
      <c r="H63" s="40">
        <f t="shared" si="0"/>
        <v>100</v>
      </c>
    </row>
    <row r="64" spans="1:8" ht="31.5">
      <c r="A64" s="70" t="str">
        <f>[1]Лист2!A335</f>
        <v>Закупка товаров, работ и услуг для обеспечения государственных (муниципальных) нужд</v>
      </c>
      <c r="B64" s="13" t="str">
        <f>[1]Лист2!C335</f>
        <v>01</v>
      </c>
      <c r="C64" s="13" t="str">
        <f>[1]Лист2!D335</f>
        <v>13</v>
      </c>
      <c r="D64" s="13" t="str">
        <f>[1]Лист2!E335</f>
        <v>99 1 00 14100</v>
      </c>
      <c r="E64" s="13">
        <f>[1]Лист2!F335</f>
        <v>200</v>
      </c>
      <c r="F64" s="26">
        <f>Лист2!G338</f>
        <v>4702.24</v>
      </c>
      <c r="G64" s="26">
        <f>Лист2!H338</f>
        <v>4702.24</v>
      </c>
      <c r="H64" s="40">
        <f t="shared" si="0"/>
        <v>100</v>
      </c>
    </row>
    <row r="65" spans="1:8" ht="31.5">
      <c r="A65" s="70" t="str">
        <f>[1]Лист2!A290</f>
        <v>Расходы на выполнение других обязательств государства</v>
      </c>
      <c r="B65" s="13" t="str">
        <f>[1]Лист2!C290</f>
        <v>01</v>
      </c>
      <c r="C65" s="13">
        <f>[1]Лист2!D290</f>
        <v>13</v>
      </c>
      <c r="D65" s="13" t="str">
        <f>[1]Лист2!E290</f>
        <v>99 9 00 00000</v>
      </c>
      <c r="E65" s="13"/>
      <c r="F65" s="26">
        <f>F66+F69</f>
        <v>2916.527</v>
      </c>
      <c r="G65" s="26">
        <f>G66+G69</f>
        <v>2638.4960000000001</v>
      </c>
      <c r="H65" s="40">
        <f t="shared" si="0"/>
        <v>90.467052079408148</v>
      </c>
    </row>
    <row r="66" spans="1:8" ht="31.5">
      <c r="A66" s="70" t="str">
        <f>[1]Лист2!A337</f>
        <v>Прочие выплаты по обязательствам государства</v>
      </c>
      <c r="B66" s="13" t="str">
        <f>[1]Лист2!C337</f>
        <v>01</v>
      </c>
      <c r="C66" s="13">
        <f>[1]Лист2!D337</f>
        <v>13</v>
      </c>
      <c r="D66" s="13" t="str">
        <f>[1]Лист2!E337</f>
        <v>99 9 00 14710</v>
      </c>
      <c r="E66" s="13"/>
      <c r="F66" s="60">
        <f>F67+F68</f>
        <v>1981.527</v>
      </c>
      <c r="G66" s="60">
        <f>G67+G68</f>
        <v>1703.4960000000001</v>
      </c>
      <c r="H66" s="40">
        <f t="shared" si="0"/>
        <v>85.968851294986138</v>
      </c>
    </row>
    <row r="67" spans="1:8" ht="31.5">
      <c r="A67" s="70" t="str">
        <f>[1]Лист2!A338</f>
        <v>Закупка товаров, работ и услуг для обеспечения государственных (муниципальных) нужд</v>
      </c>
      <c r="B67" s="13" t="str">
        <f>[1]Лист2!C338</f>
        <v>01</v>
      </c>
      <c r="C67" s="13">
        <f>[1]Лист2!D338</f>
        <v>13</v>
      </c>
      <c r="D67" s="13" t="str">
        <f>[1]Лист2!E338</f>
        <v>99 9 00 14710</v>
      </c>
      <c r="E67" s="13">
        <f>[1]Лист2!F338</f>
        <v>200</v>
      </c>
      <c r="F67" s="60">
        <f>Лист2!G341</f>
        <v>1618.527</v>
      </c>
      <c r="G67" s="60">
        <f>Лист2!H341</f>
        <v>1433.4960000000001</v>
      </c>
      <c r="H67" s="40">
        <f t="shared" si="0"/>
        <v>88.567938625676305</v>
      </c>
    </row>
    <row r="68" spans="1:8" ht="31.5">
      <c r="A68" s="70" t="str">
        <f>[1]Лист2!A339</f>
        <v>Уплата налогов, сборов и иных платежей</v>
      </c>
      <c r="B68" s="13" t="str">
        <f>[1]Лист2!C339</f>
        <v>01</v>
      </c>
      <c r="C68" s="13">
        <f>[1]Лист2!D339</f>
        <v>13</v>
      </c>
      <c r="D68" s="13" t="str">
        <f>[1]Лист2!E339</f>
        <v>99 9 00 14710</v>
      </c>
      <c r="E68" s="13">
        <f>[1]Лист2!F339</f>
        <v>850</v>
      </c>
      <c r="F68" s="60">
        <f>Лист2!G342</f>
        <v>363</v>
      </c>
      <c r="G68" s="60">
        <f>Лист2!H342</f>
        <v>270</v>
      </c>
      <c r="H68" s="40">
        <f t="shared" si="0"/>
        <v>74.380165289256198</v>
      </c>
    </row>
    <row r="69" spans="1:8" ht="31.5">
      <c r="A69" s="70" t="str">
        <f>[1]Лист2!A291</f>
        <v>Информационные услуги в части размещения печатных материалов в газете "Наши вести"</v>
      </c>
      <c r="B69" s="13" t="str">
        <f>[1]Лист2!C291</f>
        <v>01</v>
      </c>
      <c r="C69" s="13">
        <f>[1]Лист2!D291</f>
        <v>13</v>
      </c>
      <c r="D69" s="13" t="str">
        <f>[1]Лист2!E291</f>
        <v>99 9 00 98710</v>
      </c>
      <c r="E69" s="13"/>
      <c r="F69" s="26">
        <f>[1]Лист2!G291</f>
        <v>935</v>
      </c>
      <c r="G69" s="26">
        <f>G70</f>
        <v>935</v>
      </c>
      <c r="H69" s="40">
        <f t="shared" si="0"/>
        <v>100</v>
      </c>
    </row>
    <row r="70" spans="1:8" ht="31.5">
      <c r="A70" s="70" t="str">
        <f>[1]Лист2!A292</f>
        <v>Закупка товаров, работ и услуг для обеспечения государственных (муниципальных) нужд</v>
      </c>
      <c r="B70" s="13" t="str">
        <f>[1]Лист2!C292</f>
        <v>01</v>
      </c>
      <c r="C70" s="13">
        <f>[1]Лист2!D292</f>
        <v>13</v>
      </c>
      <c r="D70" s="13" t="str">
        <f>[1]Лист2!E292</f>
        <v>99 9 00 98710</v>
      </c>
      <c r="E70" s="13">
        <f>[1]Лист2!F292</f>
        <v>200</v>
      </c>
      <c r="F70" s="26">
        <f>Лист2!G295</f>
        <v>935</v>
      </c>
      <c r="G70" s="26">
        <f>Лист2!H295</f>
        <v>935</v>
      </c>
      <c r="H70" s="40">
        <f t="shared" si="0"/>
        <v>100</v>
      </c>
    </row>
    <row r="71" spans="1:8" ht="31.5">
      <c r="A71" s="66" t="str">
        <f>[1]Лист1!A18</f>
        <v>Национальная оборона</v>
      </c>
      <c r="B71" s="11" t="str">
        <f>[1]Лист1!B18</f>
        <v>02</v>
      </c>
      <c r="C71" s="13"/>
      <c r="D71" s="13"/>
      <c r="E71" s="13"/>
      <c r="F71" s="26">
        <f t="shared" ref="F71:G75" si="6">F72</f>
        <v>1027.7</v>
      </c>
      <c r="G71" s="26">
        <f t="shared" si="6"/>
        <v>1027.7</v>
      </c>
      <c r="H71" s="40">
        <f t="shared" si="0"/>
        <v>100</v>
      </c>
    </row>
    <row r="72" spans="1:8" ht="31.5">
      <c r="A72" s="66" t="s">
        <v>43</v>
      </c>
      <c r="B72" s="13" t="s">
        <v>18</v>
      </c>
      <c r="C72" s="13" t="s">
        <v>19</v>
      </c>
      <c r="D72" s="13"/>
      <c r="E72" s="13"/>
      <c r="F72" s="16">
        <f t="shared" si="6"/>
        <v>1027.7</v>
      </c>
      <c r="G72" s="16">
        <f t="shared" si="6"/>
        <v>1027.7</v>
      </c>
      <c r="H72" s="40">
        <f t="shared" si="0"/>
        <v>100</v>
      </c>
    </row>
    <row r="73" spans="1:8" ht="31.5">
      <c r="A73" s="66" t="str">
        <f>[1]Лист2!A223</f>
        <v>Руководство и управление в сфере установленных функций органов государственной власти субъектов Российской Федерации</v>
      </c>
      <c r="B73" s="13" t="str">
        <f>[1]Лист2!C223</f>
        <v>02</v>
      </c>
      <c r="C73" s="13" t="str">
        <f>[1]Лист2!D223</f>
        <v>03</v>
      </c>
      <c r="D73" s="13" t="str">
        <f>[1]Лист2!E223</f>
        <v>01 0 00 00000</v>
      </c>
      <c r="E73" s="13"/>
      <c r="F73" s="26">
        <f t="shared" si="6"/>
        <v>1027.7</v>
      </c>
      <c r="G73" s="26">
        <f t="shared" si="6"/>
        <v>1027.7</v>
      </c>
      <c r="H73" s="40">
        <f t="shared" si="0"/>
        <v>100</v>
      </c>
    </row>
    <row r="74" spans="1:8" ht="31.5">
      <c r="A74" s="66" t="str">
        <f>[1]Лист2!A224</f>
        <v>Руководство и управление в сфере установленных функций</v>
      </c>
      <c r="B74" s="13" t="str">
        <f>[1]Лист2!C224</f>
        <v>02</v>
      </c>
      <c r="C74" s="13" t="str">
        <f>[1]Лист2!D224</f>
        <v>03</v>
      </c>
      <c r="D74" s="13" t="str">
        <f>[1]Лист2!E224</f>
        <v>01 4 00 00000</v>
      </c>
      <c r="E74" s="13"/>
      <c r="F74" s="26">
        <f t="shared" si="6"/>
        <v>1027.7</v>
      </c>
      <c r="G74" s="26">
        <f t="shared" si="6"/>
        <v>1027.7</v>
      </c>
      <c r="H74" s="40">
        <f t="shared" si="0"/>
        <v>100</v>
      </c>
    </row>
    <row r="75" spans="1:8" ht="31.5">
      <c r="A75" s="66" t="str">
        <f>[1]Лист2!A225</f>
        <v>Осуществление первичного воинского учета на территориях, где отсутствуют военные комиссариаты</v>
      </c>
      <c r="B75" s="13" t="str">
        <f>[1]Лист2!C225</f>
        <v>02</v>
      </c>
      <c r="C75" s="13" t="str">
        <f>[1]Лист2!D225</f>
        <v>03</v>
      </c>
      <c r="D75" s="13" t="str">
        <f>[1]Лист2!E225</f>
        <v>01 4 00 51180</v>
      </c>
      <c r="E75" s="13"/>
      <c r="F75" s="26">
        <f t="shared" si="6"/>
        <v>1027.7</v>
      </c>
      <c r="G75" s="26">
        <f t="shared" si="6"/>
        <v>1027.7</v>
      </c>
      <c r="H75" s="40">
        <f t="shared" si="0"/>
        <v>100</v>
      </c>
    </row>
    <row r="76" spans="1:8" ht="31.5">
      <c r="A76" s="66" t="str">
        <f>[1]Лист2!A226</f>
        <v>Субвенции</v>
      </c>
      <c r="B76" s="13" t="str">
        <f>[1]Лист2!C226</f>
        <v>02</v>
      </c>
      <c r="C76" s="13" t="str">
        <f>[1]Лист2!D226</f>
        <v>03</v>
      </c>
      <c r="D76" s="13" t="str">
        <f>[1]Лист2!E226</f>
        <v>01 4 00 51180</v>
      </c>
      <c r="E76" s="13">
        <f>[1]Лист2!F226</f>
        <v>530</v>
      </c>
      <c r="F76" s="26">
        <f>Лист2!G228</f>
        <v>1027.7</v>
      </c>
      <c r="G76" s="26">
        <f>Лист2!H228</f>
        <v>1027.7</v>
      </c>
      <c r="H76" s="40">
        <f t="shared" si="0"/>
        <v>100</v>
      </c>
    </row>
    <row r="77" spans="1:8" ht="31.5">
      <c r="A77" s="66" t="s">
        <v>36</v>
      </c>
      <c r="B77" s="13" t="s">
        <v>19</v>
      </c>
      <c r="C77" s="11"/>
      <c r="D77" s="11"/>
      <c r="E77" s="11"/>
      <c r="F77" s="16">
        <f>F78+F93</f>
        <v>8931.3250000000007</v>
      </c>
      <c r="G77" s="16">
        <f>G78+G93</f>
        <v>4579.2439999999997</v>
      </c>
      <c r="H77" s="40">
        <f t="shared" ref="H77:H144" si="7">G77/F77*100</f>
        <v>51.271720601366532</v>
      </c>
    </row>
    <row r="78" spans="1:8" ht="31.5">
      <c r="A78" s="66" t="str">
        <f>[1]Лист2!A341</f>
        <v>Защита населения и территории от чрезвычайных ситуаций природного и техногенного характера, пожарная безопасность</v>
      </c>
      <c r="B78" s="13" t="str">
        <f>[1]Лист2!C341</f>
        <v>03</v>
      </c>
      <c r="C78" s="13" t="str">
        <f>[1]Лист2!D341</f>
        <v>10</v>
      </c>
      <c r="D78" s="13"/>
      <c r="E78" s="13"/>
      <c r="F78" s="26">
        <f>F79+F85+F89</f>
        <v>8831.3250000000007</v>
      </c>
      <c r="G78" s="26">
        <f>G79+G85+G89</f>
        <v>4543.25</v>
      </c>
      <c r="H78" s="40">
        <f t="shared" si="7"/>
        <v>51.444715260733808</v>
      </c>
    </row>
    <row r="79" spans="1:8" ht="31.5">
      <c r="A79" s="66" t="str">
        <f>[1]Лист2!A342</f>
        <v>Расходы на обеспечение деятельности (оказание услуг) подведомственных учреждений</v>
      </c>
      <c r="B79" s="13" t="str">
        <f>[1]Лист2!C342</f>
        <v>03</v>
      </c>
      <c r="C79" s="13" t="str">
        <f>[1]Лист2!D342</f>
        <v>10</v>
      </c>
      <c r="D79" s="13" t="str">
        <f>[1]Лист2!E342</f>
        <v>02 0 00 00000</v>
      </c>
      <c r="E79" s="13"/>
      <c r="F79" s="26">
        <f>F80</f>
        <v>3214.5949999999998</v>
      </c>
      <c r="G79" s="26">
        <f>G80</f>
        <v>2821.029</v>
      </c>
      <c r="H79" s="40">
        <f t="shared" si="7"/>
        <v>87.756902502492537</v>
      </c>
    </row>
    <row r="80" spans="1:8" ht="31.5">
      <c r="A80" s="66" t="str">
        <f>[1]Лист2!A343</f>
        <v>Расходы на обеспечение деятельности (оказание услуг) иных подведомственных учреждений</v>
      </c>
      <c r="B80" s="13" t="str">
        <f>[1]Лист2!C343</f>
        <v>03</v>
      </c>
      <c r="C80" s="13" t="str">
        <f>[1]Лист2!D343</f>
        <v>10</v>
      </c>
      <c r="D80" s="13" t="str">
        <f>[1]Лист2!E343</f>
        <v>02 5 00 00000</v>
      </c>
      <c r="E80" s="13"/>
      <c r="F80" s="26">
        <f>F81+F83</f>
        <v>3214.5949999999998</v>
      </c>
      <c r="G80" s="26">
        <f>G81+G83</f>
        <v>2821.029</v>
      </c>
      <c r="H80" s="40">
        <f t="shared" si="7"/>
        <v>87.756902502492537</v>
      </c>
    </row>
    <row r="81" spans="1:8" ht="31.5">
      <c r="A81" s="66" t="str">
        <f>[1]Лист2!A344</f>
        <v>Учреждения по обеспечению национальной безопасности и правоохранительной деятельности</v>
      </c>
      <c r="B81" s="13" t="str">
        <f>[1]Лист2!C344</f>
        <v>03</v>
      </c>
      <c r="C81" s="13" t="str">
        <f>[1]Лист2!D344</f>
        <v>10</v>
      </c>
      <c r="D81" s="13" t="str">
        <f>[1]Лист2!E344</f>
        <v>02 5 00 10860</v>
      </c>
      <c r="E81" s="13"/>
      <c r="F81" s="26">
        <f>F82</f>
        <v>2614.5949999999998</v>
      </c>
      <c r="G81" s="26">
        <f>G82</f>
        <v>2221.029</v>
      </c>
      <c r="H81" s="40">
        <f t="shared" si="7"/>
        <v>84.947343661255388</v>
      </c>
    </row>
    <row r="82" spans="1:8" ht="63">
      <c r="A82" s="66" t="str">
        <f>[1]Лист2!A345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13" t="str">
        <f>[1]Лист2!C345</f>
        <v>03</v>
      </c>
      <c r="C82" s="13" t="str">
        <f>[1]Лист2!D345</f>
        <v>10</v>
      </c>
      <c r="D82" s="13" t="str">
        <f>[1]Лист2!E345</f>
        <v>02 5 00 10860</v>
      </c>
      <c r="E82" s="13">
        <f>[1]Лист2!F345</f>
        <v>100</v>
      </c>
      <c r="F82" s="26">
        <f>Лист2!G348</f>
        <v>2614.5949999999998</v>
      </c>
      <c r="G82" s="26">
        <f>Лист2!H348</f>
        <v>2221.029</v>
      </c>
      <c r="H82" s="40">
        <f t="shared" si="7"/>
        <v>84.947343661255388</v>
      </c>
    </row>
    <row r="83" spans="1:8" ht="47.25">
      <c r="A83" s="66" t="str">
        <f>[1]Лист2!A346</f>
        <v>Субсидия на софинансирование части расходов местных бюджетов по оплате труда работников муниципальных учреждений</v>
      </c>
      <c r="B83" s="13" t="str">
        <f>[1]Лист2!C346</f>
        <v>03</v>
      </c>
      <c r="C83" s="13" t="str">
        <f>[1]Лист2!D346</f>
        <v>10</v>
      </c>
      <c r="D83" s="13" t="str">
        <f>[1]Лист2!E346</f>
        <v>02 5 00 S0430</v>
      </c>
      <c r="E83" s="13"/>
      <c r="F83" s="26">
        <f>Лист2!G349</f>
        <v>600</v>
      </c>
      <c r="G83" s="26">
        <f>Лист2!H349</f>
        <v>600</v>
      </c>
      <c r="H83" s="40">
        <f t="shared" si="7"/>
        <v>100</v>
      </c>
    </row>
    <row r="84" spans="1:8" ht="63">
      <c r="A84" s="66" t="str">
        <f>[1]Лист2!A347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4" s="13" t="str">
        <f>[1]Лист2!C347</f>
        <v>03</v>
      </c>
      <c r="C84" s="13" t="str">
        <f>[1]Лист2!D347</f>
        <v>10</v>
      </c>
      <c r="D84" s="13" t="str">
        <f>[1]Лист2!E347</f>
        <v>02 5 00 S0430</v>
      </c>
      <c r="E84" s="13">
        <f>[1]Лист2!F347</f>
        <v>100</v>
      </c>
      <c r="F84" s="26">
        <f>Лист2!G350</f>
        <v>600</v>
      </c>
      <c r="G84" s="26">
        <f>Лист2!H350</f>
        <v>600</v>
      </c>
      <c r="H84" s="40">
        <f t="shared" si="7"/>
        <v>100</v>
      </c>
    </row>
    <row r="85" spans="1:8" ht="31.5">
      <c r="A85" s="66" t="str">
        <f>[1]Лист2!A348</f>
        <v>Предупреждение и ликвидация чрезвычайных ситуаций и последствий стихийных бедствий</v>
      </c>
      <c r="B85" s="13" t="str">
        <f>[1]Лист2!C348</f>
        <v>03</v>
      </c>
      <c r="C85" s="13" t="str">
        <f>[1]Лист2!D348</f>
        <v>10</v>
      </c>
      <c r="D85" s="13" t="str">
        <f>[1]Лист2!E348</f>
        <v>94 0 00 00000</v>
      </c>
      <c r="E85" s="13"/>
      <c r="F85" s="26">
        <f>Лист2!G351</f>
        <v>4076.73</v>
      </c>
      <c r="G85" s="26">
        <f>Лист2!H351</f>
        <v>182.221</v>
      </c>
      <c r="H85" s="40">
        <f t="shared" si="7"/>
        <v>4.4697833803072555</v>
      </c>
    </row>
    <row r="86" spans="1:8" ht="47.25">
      <c r="A86" s="66" t="str">
        <f>[1]Лист2!A349</f>
        <v>Финансирование иных мероприятий по предупреждению и ликвидации чрезвычайных ситуаций и последствий стихийных бедствий</v>
      </c>
      <c r="B86" s="13" t="str">
        <f>[1]Лист2!C349</f>
        <v>03</v>
      </c>
      <c r="C86" s="13" t="str">
        <f>[1]Лист2!D349</f>
        <v>10</v>
      </c>
      <c r="D86" s="13" t="str">
        <f>[1]Лист2!E349</f>
        <v>94 2 00 00000</v>
      </c>
      <c r="E86" s="13"/>
      <c r="F86" s="26">
        <f>Лист2!G352</f>
        <v>4076.73</v>
      </c>
      <c r="G86" s="26">
        <f>Лист2!H352</f>
        <v>182.221</v>
      </c>
      <c r="H86" s="40">
        <f t="shared" si="7"/>
        <v>4.4697833803072555</v>
      </c>
    </row>
    <row r="87" spans="1:8" ht="47.25">
      <c r="A87" s="66" t="str">
        <f>[1]Лист2!A350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7" s="13" t="str">
        <f>[1]Лист2!C350</f>
        <v>03</v>
      </c>
      <c r="C87" s="13" t="str">
        <f>[1]Лист2!D350</f>
        <v>10</v>
      </c>
      <c r="D87" s="13" t="str">
        <f>[1]Лист2!E350</f>
        <v>94 2 00 12010</v>
      </c>
      <c r="E87" s="13"/>
      <c r="F87" s="26">
        <f>Лист2!G353</f>
        <v>4076.73</v>
      </c>
      <c r="G87" s="26">
        <f>Лист2!H353</f>
        <v>182.221</v>
      </c>
      <c r="H87" s="40">
        <f t="shared" si="7"/>
        <v>4.4697833803072555</v>
      </c>
    </row>
    <row r="88" spans="1:8" ht="31.5">
      <c r="A88" s="66" t="str">
        <f>[1]Лист2!A351</f>
        <v>Закупка товаров, работ и услуг для обеспечения государственных (муниципальных) нужд</v>
      </c>
      <c r="B88" s="13" t="str">
        <f>[1]Лист2!C351</f>
        <v>03</v>
      </c>
      <c r="C88" s="13" t="str">
        <f>[1]Лист2!D351</f>
        <v>10</v>
      </c>
      <c r="D88" s="13" t="str">
        <f>[1]Лист2!E351</f>
        <v>94 2 00 12010</v>
      </c>
      <c r="E88" s="13">
        <f>[1]Лист2!F351</f>
        <v>200</v>
      </c>
      <c r="F88" s="26">
        <f>Лист2!G354</f>
        <v>4076.73</v>
      </c>
      <c r="G88" s="26">
        <f>Лист2!H354</f>
        <v>182.221</v>
      </c>
      <c r="H88" s="40">
        <f t="shared" si="7"/>
        <v>4.4697833803072555</v>
      </c>
    </row>
    <row r="89" spans="1:8" ht="31.5">
      <c r="A89" s="66" t="str">
        <f>[1]Лист2!A229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89" s="13" t="str">
        <f>[1]Лист2!C229</f>
        <v>03</v>
      </c>
      <c r="C89" s="13">
        <f>[1]Лист2!D229</f>
        <v>10</v>
      </c>
      <c r="D89" s="13" t="str">
        <f>[1]Лист2!E229</f>
        <v>98 0 00 00000</v>
      </c>
      <c r="E89" s="13"/>
      <c r="F89" s="26">
        <f t="shared" ref="F89:G91" si="8">F90</f>
        <v>1540</v>
      </c>
      <c r="G89" s="26">
        <f t="shared" si="8"/>
        <v>1540</v>
      </c>
      <c r="H89" s="40">
        <f t="shared" si="7"/>
        <v>100</v>
      </c>
    </row>
    <row r="90" spans="1:8" ht="31.5">
      <c r="A90" s="66" t="str">
        <f>[1]Лист2!A230</f>
        <v>Прочие межбюджетные трансферты общего характера</v>
      </c>
      <c r="B90" s="13" t="str">
        <f>[1]Лист2!C230</f>
        <v>03</v>
      </c>
      <c r="C90" s="13">
        <f>[1]Лист2!D230</f>
        <v>10</v>
      </c>
      <c r="D90" s="13" t="str">
        <f>[1]Лист2!E230</f>
        <v>98 5 00 00000</v>
      </c>
      <c r="E90" s="13"/>
      <c r="F90" s="26">
        <f t="shared" si="8"/>
        <v>1540</v>
      </c>
      <c r="G90" s="26">
        <f t="shared" si="8"/>
        <v>1540</v>
      </c>
      <c r="H90" s="40">
        <f t="shared" si="7"/>
        <v>100</v>
      </c>
    </row>
    <row r="91" spans="1:8" ht="78.75">
      <c r="A91" s="66" t="str">
        <f>[1]Лист2!A231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1" s="13" t="str">
        <f>[1]Лист2!C231</f>
        <v>03</v>
      </c>
      <c r="C91" s="13">
        <f>[1]Лист2!D231</f>
        <v>10</v>
      </c>
      <c r="D91" s="13" t="str">
        <f>[1]Лист2!E231</f>
        <v>98 5 00 60510</v>
      </c>
      <c r="E91" s="13"/>
      <c r="F91" s="26">
        <f t="shared" si="8"/>
        <v>1540</v>
      </c>
      <c r="G91" s="26">
        <f t="shared" si="8"/>
        <v>1540</v>
      </c>
      <c r="H91" s="40">
        <f t="shared" si="7"/>
        <v>100</v>
      </c>
    </row>
    <row r="92" spans="1:8" ht="31.5">
      <c r="A92" s="66" t="str">
        <f>[1]Лист2!A232</f>
        <v>Иные межбюджетные трансферты</v>
      </c>
      <c r="B92" s="13" t="str">
        <f>[1]Лист2!C232</f>
        <v>03</v>
      </c>
      <c r="C92" s="13">
        <f>[1]Лист2!D232</f>
        <v>10</v>
      </c>
      <c r="D92" s="13" t="str">
        <f>[1]Лист2!E232</f>
        <v>98 5 00 60510</v>
      </c>
      <c r="E92" s="13">
        <f>[1]Лист2!F232</f>
        <v>540</v>
      </c>
      <c r="F92" s="26">
        <f>Лист2!G234</f>
        <v>1540</v>
      </c>
      <c r="G92" s="26">
        <f>Лист2!H234</f>
        <v>1540</v>
      </c>
      <c r="H92" s="40">
        <f t="shared" si="7"/>
        <v>100</v>
      </c>
    </row>
    <row r="93" spans="1:8" ht="31.5">
      <c r="A93" s="66" t="str">
        <f>[1]Лист2!A352</f>
        <v>Другие вопросы в области национальной безопасности и правоохранительной деятельности</v>
      </c>
      <c r="B93" s="13" t="str">
        <f>[1]Лист2!C352</f>
        <v>03</v>
      </c>
      <c r="C93" s="13">
        <f>[1]Лист2!D352</f>
        <v>14</v>
      </c>
      <c r="D93" s="13"/>
      <c r="E93" s="13"/>
      <c r="F93" s="26">
        <f>Лист2!G355</f>
        <v>100</v>
      </c>
      <c r="G93" s="26">
        <f>Лист2!H355</f>
        <v>35.994</v>
      </c>
      <c r="H93" s="40">
        <f t="shared" si="7"/>
        <v>35.994</v>
      </c>
    </row>
    <row r="94" spans="1:8" ht="31.5">
      <c r="A94" s="66" t="str">
        <f>[1]Лист2!A353</f>
        <v>Государственная программа Алтайского края "Обеспечение прав граждан и их безопасности"</v>
      </c>
      <c r="B94" s="13" t="str">
        <f>[1]Лист2!C353</f>
        <v>03</v>
      </c>
      <c r="C94" s="13">
        <f>[1]Лист2!D353</f>
        <v>14</v>
      </c>
      <c r="D94" s="13" t="str">
        <f>[1]Лист2!E353</f>
        <v>10 0 00 00000</v>
      </c>
      <c r="E94" s="13"/>
      <c r="F94" s="26">
        <f>Лист2!G356</f>
        <v>25</v>
      </c>
      <c r="G94" s="26">
        <f>Лист2!H356</f>
        <v>5</v>
      </c>
      <c r="H94" s="40">
        <f t="shared" si="7"/>
        <v>20</v>
      </c>
    </row>
    <row r="95" spans="1:8" ht="31.5">
      <c r="A95" s="66" t="str">
        <f>[1]Лист2!A354</f>
        <v>МП "Профилактика преступлений и иных правонарушений в Волчихинском районе Алтайского ркая на 2022-2024 годы"</v>
      </c>
      <c r="B95" s="13" t="str">
        <f>[1]Лист2!C354</f>
        <v>03</v>
      </c>
      <c r="C95" s="13">
        <f>[1]Лист2!D354</f>
        <v>14</v>
      </c>
      <c r="D95" s="13" t="str">
        <f>[1]Лист2!E354</f>
        <v>10 0 00 60990</v>
      </c>
      <c r="E95" s="13"/>
      <c r="F95" s="26">
        <f>Лист2!G357</f>
        <v>25</v>
      </c>
      <c r="G95" s="26">
        <f>Лист2!H357</f>
        <v>5</v>
      </c>
      <c r="H95" s="40">
        <f t="shared" si="7"/>
        <v>20</v>
      </c>
    </row>
    <row r="96" spans="1:8" ht="63">
      <c r="A96" s="66" t="str">
        <f>Лист2!A358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6" s="13" t="str">
        <f>Лист2!C358</f>
        <v>03</v>
      </c>
      <c r="C96" s="13">
        <f>Лист2!D358</f>
        <v>14</v>
      </c>
      <c r="D96" s="13" t="str">
        <f>Лист2!E358</f>
        <v>10 0 00 60990</v>
      </c>
      <c r="E96" s="13">
        <f>Лист2!F358</f>
        <v>100</v>
      </c>
      <c r="F96" s="26">
        <f>Лист2!G358</f>
        <v>5</v>
      </c>
      <c r="G96" s="26">
        <f>Лист2!H358</f>
        <v>5</v>
      </c>
      <c r="H96" s="13">
        <f>Лист2!I358</f>
        <v>100</v>
      </c>
    </row>
    <row r="97" spans="1:8" ht="31.5">
      <c r="A97" s="66" t="str">
        <f>[1]Лист2!A355</f>
        <v>Закупка товаров, работ и услуг для обеспечения государственных (муниципальных) нужд</v>
      </c>
      <c r="B97" s="13" t="str">
        <f>[1]Лист2!C355</f>
        <v>03</v>
      </c>
      <c r="C97" s="13">
        <f>[1]Лист2!D355</f>
        <v>14</v>
      </c>
      <c r="D97" s="13" t="str">
        <f>[1]Лист2!E355</f>
        <v>10 0 00 60990</v>
      </c>
      <c r="E97" s="13">
        <f>[1]Лист2!F355</f>
        <v>200</v>
      </c>
      <c r="F97" s="26">
        <f>Лист2!G359</f>
        <v>20</v>
      </c>
      <c r="G97" s="26">
        <f>Лист2!H359</f>
        <v>0</v>
      </c>
      <c r="H97" s="40">
        <f t="shared" si="7"/>
        <v>0</v>
      </c>
    </row>
    <row r="98" spans="1:8" ht="31.5">
      <c r="A98" s="66" t="str">
        <f>[1]Лист2!A356</f>
        <v>Государственная программа Алтайского края "Противодействие экстремизму и идеологии терроризма в Алтайском крае"</v>
      </c>
      <c r="B98" s="13" t="str">
        <f>[1]Лист2!C356</f>
        <v>03</v>
      </c>
      <c r="C98" s="13">
        <f>[1]Лист2!D356</f>
        <v>14</v>
      </c>
      <c r="D98" s="13" t="str">
        <f>[1]Лист2!E356</f>
        <v>40 0 00 00000</v>
      </c>
      <c r="E98" s="13"/>
      <c r="F98" s="26">
        <f>Лист2!G360</f>
        <v>50</v>
      </c>
      <c r="G98" s="26">
        <f>Лист2!H360</f>
        <v>5.9939999999999998</v>
      </c>
      <c r="H98" s="40">
        <f t="shared" si="7"/>
        <v>11.988</v>
      </c>
    </row>
    <row r="99" spans="1:8" ht="47.25">
      <c r="A99" s="66" t="str">
        <f>[1]Лист2!A357</f>
        <v>МП "Профилактика терроризма и экстремизма на территории муниципального образования Волчихинский район на 2022-2024 годы"</v>
      </c>
      <c r="B99" s="13" t="str">
        <f>[1]Лист2!C357</f>
        <v>03</v>
      </c>
      <c r="C99" s="13">
        <f>[1]Лист2!D357</f>
        <v>14</v>
      </c>
      <c r="D99" s="13" t="str">
        <f>[1]Лист2!E357</f>
        <v>40 0 00 60990</v>
      </c>
      <c r="E99" s="13"/>
      <c r="F99" s="26">
        <f>Лист2!G361</f>
        <v>50</v>
      </c>
      <c r="G99" s="26">
        <f>Лист2!H361</f>
        <v>5.9939999999999998</v>
      </c>
      <c r="H99" s="40">
        <f t="shared" si="7"/>
        <v>11.988</v>
      </c>
    </row>
    <row r="100" spans="1:8" ht="31.5">
      <c r="A100" s="66" t="str">
        <f>[1]Лист2!A358</f>
        <v>Закупка товаров, работ и услуг для обеспечения государственных (муниципальных) нужд</v>
      </c>
      <c r="B100" s="13" t="str">
        <f>[1]Лист2!C358</f>
        <v>03</v>
      </c>
      <c r="C100" s="13">
        <f>[1]Лист2!D358</f>
        <v>14</v>
      </c>
      <c r="D100" s="13" t="str">
        <f>[1]Лист2!E358</f>
        <v>40 0 00 60990</v>
      </c>
      <c r="E100" s="13">
        <f>[1]Лист2!F358</f>
        <v>200</v>
      </c>
      <c r="F100" s="26">
        <f>Лист2!G362</f>
        <v>50</v>
      </c>
      <c r="G100" s="26">
        <f>Лист2!H362</f>
        <v>5.9939999999999998</v>
      </c>
      <c r="H100" s="40">
        <f t="shared" si="7"/>
        <v>11.988</v>
      </c>
    </row>
    <row r="101" spans="1:8" ht="47.25">
      <c r="A101" s="66" t="str">
        <f>[1]Лист2!A359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101" s="13" t="str">
        <f>[1]Лист2!C359</f>
        <v>03</v>
      </c>
      <c r="C101" s="13">
        <f>[1]Лист2!D359</f>
        <v>14</v>
      </c>
      <c r="D101" s="13" t="str">
        <f>[1]Лист2!E359</f>
        <v>67 0 00 00000</v>
      </c>
      <c r="E101" s="13"/>
      <c r="F101" s="26">
        <f>Лист2!G363</f>
        <v>25</v>
      </c>
      <c r="G101" s="26">
        <f>Лист2!H363</f>
        <v>25</v>
      </c>
      <c r="H101" s="40">
        <f t="shared" si="7"/>
        <v>100</v>
      </c>
    </row>
    <row r="102" spans="1:8" ht="63">
      <c r="A102" s="66" t="str">
        <f>[1]Лист2!A360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102" s="13" t="str">
        <f>[1]Лист2!C360</f>
        <v>03</v>
      </c>
      <c r="C102" s="13">
        <f>[1]Лист2!D360</f>
        <v>14</v>
      </c>
      <c r="D102" s="13" t="str">
        <f>[1]Лист2!E360</f>
        <v>67 0 00 60990</v>
      </c>
      <c r="E102" s="13"/>
      <c r="F102" s="26">
        <f>Лист2!G364</f>
        <v>25</v>
      </c>
      <c r="G102" s="26">
        <f>Лист2!H364</f>
        <v>25</v>
      </c>
      <c r="H102" s="40">
        <f t="shared" si="7"/>
        <v>100</v>
      </c>
    </row>
    <row r="103" spans="1:8" ht="31.5">
      <c r="A103" s="66" t="str">
        <f>[1]Лист2!A361</f>
        <v>Закупка товаров, работ и услуг для обеспечения государственных (муниципальных) нужд</v>
      </c>
      <c r="B103" s="13" t="str">
        <f>[1]Лист2!C361</f>
        <v>03</v>
      </c>
      <c r="C103" s="13">
        <f>[1]Лист2!D361</f>
        <v>14</v>
      </c>
      <c r="D103" s="13" t="str">
        <f>[1]Лист2!E361</f>
        <v>67 0 00 60990</v>
      </c>
      <c r="E103" s="13">
        <f>[1]Лист2!F361</f>
        <v>200</v>
      </c>
      <c r="F103" s="26">
        <f>Лист2!G365</f>
        <v>25</v>
      </c>
      <c r="G103" s="26">
        <f>Лист2!H365</f>
        <v>25</v>
      </c>
      <c r="H103" s="40">
        <f t="shared" si="7"/>
        <v>100</v>
      </c>
    </row>
    <row r="104" spans="1:8" ht="31.5">
      <c r="A104" s="66" t="s">
        <v>37</v>
      </c>
      <c r="B104" s="13" t="s">
        <v>20</v>
      </c>
      <c r="C104" s="13"/>
      <c r="D104" s="11"/>
      <c r="E104" s="13"/>
      <c r="F104" s="26">
        <f>F105+F110+F115+F130</f>
        <v>16475.436000000002</v>
      </c>
      <c r="G104" s="26">
        <f>G105+G110+G115+G130</f>
        <v>14257.523999999999</v>
      </c>
      <c r="H104" s="40">
        <f t="shared" si="7"/>
        <v>86.538067945515976</v>
      </c>
    </row>
    <row r="105" spans="1:8" ht="31.5">
      <c r="A105" s="66" t="str">
        <f>[1]Лист2!A363</f>
        <v>Сельское хозяйство и рыболовство</v>
      </c>
      <c r="B105" s="13" t="str">
        <f>[1]Лист2!C363</f>
        <v>04</v>
      </c>
      <c r="C105" s="13" t="str">
        <f>[1]Лист2!D363</f>
        <v>05</v>
      </c>
      <c r="D105" s="13"/>
      <c r="E105" s="13"/>
      <c r="F105" s="26">
        <f>Лист2!G367</f>
        <v>355</v>
      </c>
      <c r="G105" s="26">
        <f>Лист2!H367</f>
        <v>354.02199999999999</v>
      </c>
      <c r="H105" s="40">
        <f t="shared" si="7"/>
        <v>99.724507042253521</v>
      </c>
    </row>
    <row r="106" spans="1:8" ht="31.5">
      <c r="A106" s="66" t="str">
        <f>[1]Лист2!A364</f>
        <v>Иные вопросы в области национальной экономики</v>
      </c>
      <c r="B106" s="13" t="str">
        <f>[1]Лист2!C364</f>
        <v>04</v>
      </c>
      <c r="C106" s="13" t="str">
        <f>[1]Лист2!D364</f>
        <v>05</v>
      </c>
      <c r="D106" s="13" t="str">
        <f>[1]Лист2!E364</f>
        <v>91 0 00 00000</v>
      </c>
      <c r="E106" s="13"/>
      <c r="F106" s="26">
        <f>Лист2!G368</f>
        <v>355</v>
      </c>
      <c r="G106" s="26">
        <f>Лист2!H368</f>
        <v>354.02199999999999</v>
      </c>
      <c r="H106" s="40">
        <f t="shared" si="7"/>
        <v>99.724507042253521</v>
      </c>
    </row>
    <row r="107" spans="1:8" ht="31.5">
      <c r="A107" s="66" t="str">
        <f>[1]Лист2!A365</f>
        <v>Мероприятия в области сельского хозяйства</v>
      </c>
      <c r="B107" s="13" t="str">
        <f>[1]Лист2!C365</f>
        <v>04</v>
      </c>
      <c r="C107" s="13" t="str">
        <f>[1]Лист2!D365</f>
        <v>05</v>
      </c>
      <c r="D107" s="13" t="str">
        <f>[1]Лист2!E365</f>
        <v>91 4 00 00000</v>
      </c>
      <c r="E107" s="13"/>
      <c r="F107" s="26">
        <f>Лист2!G369</f>
        <v>355</v>
      </c>
      <c r="G107" s="26">
        <f>Лист2!H369</f>
        <v>354.02199999999999</v>
      </c>
      <c r="H107" s="40">
        <f t="shared" si="7"/>
        <v>99.724507042253521</v>
      </c>
    </row>
    <row r="108" spans="1:8" ht="31.5">
      <c r="A108" s="66" t="str">
        <f>[1]Лист2!A366</f>
        <v>Субвенция на исполнение государственных полномочий по обращению с животными без владельцев</v>
      </c>
      <c r="B108" s="13" t="str">
        <f>[1]Лист2!C366</f>
        <v>04</v>
      </c>
      <c r="C108" s="13" t="str">
        <f>[1]Лист2!D366</f>
        <v>05</v>
      </c>
      <c r="D108" s="13" t="str">
        <f>[1]Лист2!E366</f>
        <v>91 4 00 70400</v>
      </c>
      <c r="E108" s="13"/>
      <c r="F108" s="26">
        <f>Лист2!G370</f>
        <v>355</v>
      </c>
      <c r="G108" s="26">
        <f>Лист2!H370</f>
        <v>354.02199999999999</v>
      </c>
      <c r="H108" s="40">
        <f t="shared" si="7"/>
        <v>99.724507042253521</v>
      </c>
    </row>
    <row r="109" spans="1:8" ht="31.5">
      <c r="A109" s="66" t="str">
        <f>[1]Лист2!A367</f>
        <v>Закупка товаров, работ и услуг для обеспечения государственных (муниципальных) нужд</v>
      </c>
      <c r="B109" s="13" t="str">
        <f>[1]Лист2!C367</f>
        <v>04</v>
      </c>
      <c r="C109" s="13" t="str">
        <f>[1]Лист2!D367</f>
        <v>05</v>
      </c>
      <c r="D109" s="13" t="str">
        <f>[1]Лист2!E367</f>
        <v>91 4 00 70400</v>
      </c>
      <c r="E109" s="13">
        <f>[1]Лист2!F367</f>
        <v>200</v>
      </c>
      <c r="F109" s="26">
        <f>Лист2!G371</f>
        <v>355</v>
      </c>
      <c r="G109" s="26">
        <f>Лист2!H371</f>
        <v>354.02199999999999</v>
      </c>
      <c r="H109" s="40">
        <f t="shared" si="7"/>
        <v>99.724507042253521</v>
      </c>
    </row>
    <row r="110" spans="1:8" ht="31.5">
      <c r="A110" s="66" t="str">
        <f>[1]Лист2!A368</f>
        <v>Транспорт</v>
      </c>
      <c r="B110" s="13" t="str">
        <f>[1]Лист2!C368</f>
        <v>04</v>
      </c>
      <c r="C110" s="13" t="str">
        <f>[1]Лист2!D368</f>
        <v>08</v>
      </c>
      <c r="D110" s="13"/>
      <c r="E110" s="13"/>
      <c r="F110" s="26">
        <f>Лист2!G372</f>
        <v>1800</v>
      </c>
      <c r="G110" s="26">
        <f>Лист2!H372</f>
        <v>1533.44</v>
      </c>
      <c r="H110" s="40">
        <f t="shared" si="7"/>
        <v>85.191111111111113</v>
      </c>
    </row>
    <row r="111" spans="1:8" ht="31.5">
      <c r="A111" s="66" t="str">
        <f>[1]Лист2!A369</f>
        <v>Иные вопросы в области национальной экономики</v>
      </c>
      <c r="B111" s="13" t="str">
        <f>[1]Лист2!C369</f>
        <v>04</v>
      </c>
      <c r="C111" s="13" t="str">
        <f>[1]Лист2!D369</f>
        <v>08</v>
      </c>
      <c r="D111" s="13" t="str">
        <f>[1]Лист2!E369</f>
        <v>91 0 00 00000</v>
      </c>
      <c r="E111" s="13"/>
      <c r="F111" s="26">
        <f>Лист2!G373</f>
        <v>1800</v>
      </c>
      <c r="G111" s="26">
        <f>Лист2!H373</f>
        <v>1533.44</v>
      </c>
      <c r="H111" s="40">
        <f t="shared" si="7"/>
        <v>85.191111111111113</v>
      </c>
    </row>
    <row r="112" spans="1:8" ht="31.5">
      <c r="A112" s="66" t="str">
        <f>[1]Лист2!A370</f>
        <v>Мероприятия в сфере транспорта и дорожного хозяйства</v>
      </c>
      <c r="B112" s="13" t="str">
        <f>[1]Лист2!C370</f>
        <v>04</v>
      </c>
      <c r="C112" s="13" t="str">
        <f>[1]Лист2!D370</f>
        <v>08</v>
      </c>
      <c r="D112" s="13" t="str">
        <f>[1]Лист2!E370</f>
        <v>91 2 00 00000</v>
      </c>
      <c r="E112" s="13"/>
      <c r="F112" s="26">
        <f>Лист2!G374</f>
        <v>1800</v>
      </c>
      <c r="G112" s="26">
        <f>Лист2!H374</f>
        <v>1533.44</v>
      </c>
      <c r="H112" s="40">
        <f t="shared" si="7"/>
        <v>85.191111111111113</v>
      </c>
    </row>
    <row r="113" spans="1:8" ht="31.5">
      <c r="A113" s="66" t="str">
        <f>[1]Лист2!A371</f>
        <v>Расходы на осуществление маршрутов регулярных перевозок на территории Волчихинского района</v>
      </c>
      <c r="B113" s="13" t="str">
        <f>[1]Лист2!C371</f>
        <v>04</v>
      </c>
      <c r="C113" s="13" t="str">
        <f>[1]Лист2!D371</f>
        <v>08</v>
      </c>
      <c r="D113" s="13" t="str">
        <f>[1]Лист2!E371</f>
        <v>91 2 00 60990</v>
      </c>
      <c r="E113" s="13"/>
      <c r="F113" s="26">
        <f>Лист2!G375</f>
        <v>1800</v>
      </c>
      <c r="G113" s="26">
        <f>Лист2!H375</f>
        <v>1533.44</v>
      </c>
      <c r="H113" s="40">
        <f t="shared" si="7"/>
        <v>85.191111111111113</v>
      </c>
    </row>
    <row r="114" spans="1:8" ht="47.25">
      <c r="A114" s="66" t="str">
        <f>[1]Лист2!A372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4" s="13" t="str">
        <f>[1]Лист2!C372</f>
        <v>04</v>
      </c>
      <c r="C114" s="13" t="str">
        <f>[1]Лист2!D372</f>
        <v>08</v>
      </c>
      <c r="D114" s="13" t="str">
        <f>[1]Лист2!E372</f>
        <v>91 2 00 60990</v>
      </c>
      <c r="E114" s="13">
        <f>[1]Лист2!F372</f>
        <v>810</v>
      </c>
      <c r="F114" s="26">
        <f>Лист2!G376</f>
        <v>1800</v>
      </c>
      <c r="G114" s="26">
        <f>Лист2!H376</f>
        <v>1533.44</v>
      </c>
      <c r="H114" s="40">
        <f t="shared" si="7"/>
        <v>85.191111111111113</v>
      </c>
    </row>
    <row r="115" spans="1:8" ht="31.5">
      <c r="A115" s="66" t="str">
        <f>[1]Лист2!A373</f>
        <v>Дорожное хозяйство (дорожные фонды)</v>
      </c>
      <c r="B115" s="13" t="str">
        <f>[1]Лист2!C373</f>
        <v>04</v>
      </c>
      <c r="C115" s="13" t="str">
        <f>[1]Лист2!D373</f>
        <v>09</v>
      </c>
      <c r="D115" s="13"/>
      <c r="E115" s="13"/>
      <c r="F115" s="26">
        <f>F116+F126</f>
        <v>13005.186000000002</v>
      </c>
      <c r="G115" s="26">
        <f>G116+G126</f>
        <v>11105.111999999999</v>
      </c>
      <c r="H115" s="40">
        <f t="shared" si="7"/>
        <v>85.389874470076762</v>
      </c>
    </row>
    <row r="116" spans="1:8" ht="31.5">
      <c r="A116" s="66" t="str">
        <f>[1]Лист2!A374</f>
        <v>Иные вопросы в области национальной экономики</v>
      </c>
      <c r="B116" s="13" t="str">
        <f>[1]Лист2!C374</f>
        <v>04</v>
      </c>
      <c r="C116" s="13" t="str">
        <f>[1]Лист2!D374</f>
        <v>09</v>
      </c>
      <c r="D116" s="13" t="str">
        <f>[1]Лист2!E374</f>
        <v>91 0 00 00000</v>
      </c>
      <c r="E116" s="13"/>
      <c r="F116" s="26">
        <f>F117</f>
        <v>9337.5860000000011</v>
      </c>
      <c r="G116" s="26">
        <f>G117</f>
        <v>7437.5119999999988</v>
      </c>
      <c r="H116" s="40">
        <f t="shared" si="7"/>
        <v>79.651336009114118</v>
      </c>
    </row>
    <row r="117" spans="1:8" ht="31.5">
      <c r="A117" s="66" t="str">
        <f>[1]Лист2!A375</f>
        <v>Мероприятия в сфере транспорта и дорожного хозяйства</v>
      </c>
      <c r="B117" s="13" t="str">
        <f>[1]Лист2!C375</f>
        <v>04</v>
      </c>
      <c r="C117" s="13" t="str">
        <f>[1]Лист2!D375</f>
        <v>09</v>
      </c>
      <c r="D117" s="13" t="str">
        <f>[1]Лист2!E375</f>
        <v>91 2 00 00000</v>
      </c>
      <c r="E117" s="13"/>
      <c r="F117" s="26">
        <f>F118+F120+F122+F124</f>
        <v>9337.5860000000011</v>
      </c>
      <c r="G117" s="26">
        <f>G118+G120+G122+G124</f>
        <v>7437.5119999999988</v>
      </c>
      <c r="H117" s="40">
        <f t="shared" si="7"/>
        <v>79.651336009114118</v>
      </c>
    </row>
    <row r="118" spans="1:8" ht="47.25">
      <c r="A118" s="66" t="str">
        <f>[1]Лист2!A376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13" t="str">
        <f>[1]Лист2!C376</f>
        <v>04</v>
      </c>
      <c r="C118" s="13" t="str">
        <f>[1]Лист2!D376</f>
        <v>09</v>
      </c>
      <c r="D118" s="13" t="str">
        <f>[1]Лист2!E376</f>
        <v>91 2 00 S1030</v>
      </c>
      <c r="E118" s="13"/>
      <c r="F118" s="26">
        <f>[1]Лист2!G376</f>
        <v>2610</v>
      </c>
      <c r="G118" s="26">
        <f>G119</f>
        <v>1319.2919999999999</v>
      </c>
      <c r="H118" s="40">
        <f t="shared" si="7"/>
        <v>50.547586206896547</v>
      </c>
    </row>
    <row r="119" spans="1:8" ht="31.5">
      <c r="A119" s="66" t="str">
        <f>[1]Лист2!A377</f>
        <v>Закупка товаров, работ и услуг для обеспечения государственных (муниципальных) нужд</v>
      </c>
      <c r="B119" s="13" t="str">
        <f>[1]Лист2!C377</f>
        <v>04</v>
      </c>
      <c r="C119" s="13" t="str">
        <f>[1]Лист2!D377</f>
        <v>09</v>
      </c>
      <c r="D119" s="13" t="str">
        <f>[1]Лист2!E377</f>
        <v>91 2 00 S1030</v>
      </c>
      <c r="E119" s="13">
        <f>[1]Лист2!F377</f>
        <v>200</v>
      </c>
      <c r="F119" s="26">
        <f>Лист2!G381</f>
        <v>2610</v>
      </c>
      <c r="G119" s="26">
        <f>Лист2!H381</f>
        <v>1319.2919999999999</v>
      </c>
      <c r="H119" s="40">
        <f t="shared" si="7"/>
        <v>50.547586206896547</v>
      </c>
    </row>
    <row r="120" spans="1:8" ht="47.25">
      <c r="A120" s="66" t="str">
        <f>[1]Лист2!A378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20" s="13" t="str">
        <f>[1]Лист2!C378</f>
        <v>04</v>
      </c>
      <c r="C120" s="13" t="str">
        <f>[1]Лист2!D378</f>
        <v>09</v>
      </c>
      <c r="D120" s="13" t="str">
        <f>[1]Лист2!E378</f>
        <v>91 2 00 S1030</v>
      </c>
      <c r="E120" s="13"/>
      <c r="F120" s="26">
        <f>Лист2!G382</f>
        <v>26.363</v>
      </c>
      <c r="G120" s="26">
        <f>Лист2!H382</f>
        <v>13.326000000000001</v>
      </c>
      <c r="H120" s="40">
        <f t="shared" si="7"/>
        <v>50.548116678678454</v>
      </c>
    </row>
    <row r="121" spans="1:8" ht="31.5">
      <c r="A121" s="66" t="str">
        <f>[1]Лист2!A379</f>
        <v>Закупка товаров, работ и услуг для обеспечения государственных (муниципальных) нужд</v>
      </c>
      <c r="B121" s="13" t="str">
        <f>[1]Лист2!C379</f>
        <v>04</v>
      </c>
      <c r="C121" s="13" t="str">
        <f>[1]Лист2!D379</f>
        <v>09</v>
      </c>
      <c r="D121" s="13" t="str">
        <f>[1]Лист2!E379</f>
        <v>91 2 00 S1030</v>
      </c>
      <c r="E121" s="13">
        <f>[1]Лист2!F379</f>
        <v>200</v>
      </c>
      <c r="F121" s="26">
        <f>Лист2!G383</f>
        <v>26.363</v>
      </c>
      <c r="G121" s="26">
        <f>Лист2!H383</f>
        <v>13.326000000000001</v>
      </c>
      <c r="H121" s="40">
        <f t="shared" si="7"/>
        <v>50.548116678678454</v>
      </c>
    </row>
    <row r="122" spans="1:8" ht="47.25">
      <c r="A122" s="66" t="str">
        <f>[1]Лист2!A380</f>
        <v>Содержание, ремонт, реконструкция и строительство автомобильных дорог, являющихся муниципальной собственностью</v>
      </c>
      <c r="B122" s="13" t="str">
        <f>[1]Лист2!C380</f>
        <v>04</v>
      </c>
      <c r="C122" s="13" t="str">
        <f>[1]Лист2!D380</f>
        <v>09</v>
      </c>
      <c r="D122" s="13" t="str">
        <f>[1]Лист2!E380</f>
        <v>91 2 00 67270</v>
      </c>
      <c r="E122" s="13"/>
      <c r="F122" s="26">
        <f>Лист2!G384</f>
        <v>4843.5950000000003</v>
      </c>
      <c r="G122" s="26">
        <f>Лист2!H384</f>
        <v>4251.7969999999996</v>
      </c>
      <c r="H122" s="40">
        <f t="shared" si="7"/>
        <v>87.781843857713113</v>
      </c>
    </row>
    <row r="123" spans="1:8" ht="31.5">
      <c r="A123" s="66" t="str">
        <f>[1]Лист2!A381</f>
        <v>Закупка товаров, работ и услуг для обеспечения государственных (муниципальных) нужд</v>
      </c>
      <c r="B123" s="13" t="str">
        <f>[1]Лист2!C381</f>
        <v>04</v>
      </c>
      <c r="C123" s="13" t="str">
        <f>[1]Лист2!D381</f>
        <v>09</v>
      </c>
      <c r="D123" s="13" t="str">
        <f>[1]Лист2!E381</f>
        <v>91 2 00 67270</v>
      </c>
      <c r="E123" s="13">
        <f>[1]Лист2!F381</f>
        <v>200</v>
      </c>
      <c r="F123" s="26">
        <f>Лист2!G385</f>
        <v>4843.5950000000003</v>
      </c>
      <c r="G123" s="26">
        <f>Лист2!H385</f>
        <v>4251.7969999999996</v>
      </c>
      <c r="H123" s="40">
        <f t="shared" si="7"/>
        <v>87.781843857713113</v>
      </c>
    </row>
    <row r="124" spans="1:8" ht="31.5">
      <c r="A124" s="66" t="str">
        <f>[1]Лист2!A382</f>
        <v>Поддержка дорожного хозяйства</v>
      </c>
      <c r="B124" s="13" t="str">
        <f>[1]Лист2!C382</f>
        <v>04</v>
      </c>
      <c r="C124" s="13" t="str">
        <f>[1]Лист2!D382</f>
        <v>09</v>
      </c>
      <c r="D124" s="13" t="str">
        <f>[1]Лист2!E382</f>
        <v>91 2 00 67280</v>
      </c>
      <c r="E124" s="13"/>
      <c r="F124" s="26">
        <f>Лист2!G386</f>
        <v>1857.6279999999999</v>
      </c>
      <c r="G124" s="26">
        <f>Лист2!H386</f>
        <v>1853.097</v>
      </c>
      <c r="H124" s="40">
        <f t="shared" si="7"/>
        <v>99.756086794557362</v>
      </c>
    </row>
    <row r="125" spans="1:8" ht="31.5">
      <c r="A125" s="66" t="str">
        <f>[1]Лист2!A383</f>
        <v>Закупка товаров, работ и услуг для обеспечения государственных (муниципальных) нужд</v>
      </c>
      <c r="B125" s="13" t="str">
        <f>[1]Лист2!C383</f>
        <v>04</v>
      </c>
      <c r="C125" s="13" t="str">
        <f>[1]Лист2!D383</f>
        <v>09</v>
      </c>
      <c r="D125" s="13" t="str">
        <f>[1]Лист2!E383</f>
        <v>91 2 00 67280</v>
      </c>
      <c r="E125" s="13">
        <f>[1]Лист2!F383</f>
        <v>200</v>
      </c>
      <c r="F125" s="26">
        <f>Лист2!G387</f>
        <v>1857.6279999999999</v>
      </c>
      <c r="G125" s="26">
        <f>Лист2!H387</f>
        <v>1853.097</v>
      </c>
      <c r="H125" s="40">
        <f t="shared" si="7"/>
        <v>99.756086794557362</v>
      </c>
    </row>
    <row r="126" spans="1:8" ht="31.5">
      <c r="A126" s="71" t="str">
        <f>[1]Лист2!A235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26" s="21" t="str">
        <f>[1]Лист2!C235</f>
        <v>04</v>
      </c>
      <c r="C126" s="21" t="str">
        <f>[1]Лист2!D235</f>
        <v>09</v>
      </c>
      <c r="D126" s="21" t="str">
        <f>[1]Лист2!E235</f>
        <v>98 0 00 00000</v>
      </c>
      <c r="E126" s="21"/>
      <c r="F126" s="46">
        <f t="shared" ref="F126:G128" si="9">F127</f>
        <v>3667.6</v>
      </c>
      <c r="G126" s="46">
        <f t="shared" si="9"/>
        <v>3667.6</v>
      </c>
      <c r="H126" s="40">
        <f t="shared" si="7"/>
        <v>100</v>
      </c>
    </row>
    <row r="127" spans="1:8" ht="31.5">
      <c r="A127" s="71" t="str">
        <f>[1]Лист2!A236</f>
        <v>Прочие межбюджетные трансферты общего характера</v>
      </c>
      <c r="B127" s="21" t="str">
        <f>[1]Лист2!C236</f>
        <v>04</v>
      </c>
      <c r="C127" s="21" t="str">
        <f>[1]Лист2!D236</f>
        <v>09</v>
      </c>
      <c r="D127" s="21" t="str">
        <f>[1]Лист2!E236</f>
        <v>98 5 00 00000</v>
      </c>
      <c r="E127" s="21"/>
      <c r="F127" s="46">
        <f t="shared" si="9"/>
        <v>3667.6</v>
      </c>
      <c r="G127" s="46">
        <f t="shared" si="9"/>
        <v>3667.6</v>
      </c>
      <c r="H127" s="40">
        <f t="shared" si="7"/>
        <v>100</v>
      </c>
    </row>
    <row r="128" spans="1:8" ht="78.75">
      <c r="A128" s="71" t="str">
        <f>[1]Лист2!A237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8" s="21" t="str">
        <f>[1]Лист2!C237</f>
        <v>04</v>
      </c>
      <c r="C128" s="21" t="str">
        <f>[1]Лист2!D237</f>
        <v>09</v>
      </c>
      <c r="D128" s="21" t="str">
        <f>[1]Лист2!E237</f>
        <v>98 5 00 60510</v>
      </c>
      <c r="E128" s="21"/>
      <c r="F128" s="46">
        <f t="shared" si="9"/>
        <v>3667.6</v>
      </c>
      <c r="G128" s="46">
        <f t="shared" si="9"/>
        <v>3667.6</v>
      </c>
      <c r="H128" s="60">
        <f>Лист2!I228</f>
        <v>100</v>
      </c>
    </row>
    <row r="129" spans="1:8" ht="31.5">
      <c r="A129" s="71" t="str">
        <f>[1]Лист2!A238</f>
        <v>Иные межбюджетные трансферты</v>
      </c>
      <c r="B129" s="21" t="str">
        <f>[1]Лист2!C238</f>
        <v>04</v>
      </c>
      <c r="C129" s="21" t="str">
        <f>[1]Лист2!D238</f>
        <v>09</v>
      </c>
      <c r="D129" s="21" t="str">
        <f>[1]Лист2!E238</f>
        <v>98 5 00 60510</v>
      </c>
      <c r="E129" s="21">
        <f>[1]Лист2!F238</f>
        <v>540</v>
      </c>
      <c r="F129" s="46">
        <f>Лист2!G240</f>
        <v>3667.6</v>
      </c>
      <c r="G129" s="46">
        <f>Лист2!H240</f>
        <v>3667.6</v>
      </c>
      <c r="H129" s="60">
        <f>Лист2!I229</f>
        <v>100</v>
      </c>
    </row>
    <row r="130" spans="1:8" ht="31.5">
      <c r="A130" s="71" t="str">
        <f>[1]Лист2!A294</f>
        <v>Другие вопросы в области национальной экономики</v>
      </c>
      <c r="B130" s="21" t="str">
        <f>[1]Лист2!C294</f>
        <v>04</v>
      </c>
      <c r="C130" s="21">
        <f>[1]Лист2!D294</f>
        <v>12</v>
      </c>
      <c r="D130" s="21"/>
      <c r="E130" s="21"/>
      <c r="F130" s="46">
        <f t="shared" ref="F130:G130" si="10">F131</f>
        <v>1315.25</v>
      </c>
      <c r="G130" s="46">
        <f t="shared" si="10"/>
        <v>1264.95</v>
      </c>
      <c r="H130" s="40">
        <f t="shared" si="7"/>
        <v>96.175632009123746</v>
      </c>
    </row>
    <row r="131" spans="1:8" ht="31.5">
      <c r="A131" s="71" t="str">
        <f>[1]Лист2!A295</f>
        <v>Иные вопросы в области национальной экономики</v>
      </c>
      <c r="B131" s="21" t="str">
        <f>[1]Лист2!C295</f>
        <v>04</v>
      </c>
      <c r="C131" s="21">
        <f>[1]Лист2!D295</f>
        <v>12</v>
      </c>
      <c r="D131" s="21" t="str">
        <f>[1]Лист2!E295</f>
        <v>91 0 00 00000</v>
      </c>
      <c r="E131" s="21"/>
      <c r="F131" s="46">
        <f t="shared" ref="F131:G133" si="11">F132</f>
        <v>1315.25</v>
      </c>
      <c r="G131" s="46">
        <f t="shared" si="11"/>
        <v>1264.95</v>
      </c>
      <c r="H131" s="40">
        <f t="shared" si="7"/>
        <v>96.175632009123746</v>
      </c>
    </row>
    <row r="132" spans="1:8" ht="31.5">
      <c r="A132" s="71" t="str">
        <f>[1]Лист2!A296</f>
        <v>Мероприятия по стимулированию инвестиционной активности</v>
      </c>
      <c r="B132" s="21" t="str">
        <f>[1]Лист2!C296</f>
        <v>04</v>
      </c>
      <c r="C132" s="21">
        <f>[1]Лист2!D296</f>
        <v>12</v>
      </c>
      <c r="D132" s="21" t="str">
        <f>[1]Лист2!E296</f>
        <v>91 1 00 00000</v>
      </c>
      <c r="E132" s="21"/>
      <c r="F132" s="46">
        <f t="shared" si="11"/>
        <v>1315.25</v>
      </c>
      <c r="G132" s="46">
        <f t="shared" si="11"/>
        <v>1264.95</v>
      </c>
      <c r="H132" s="40">
        <f t="shared" si="7"/>
        <v>96.175632009123746</v>
      </c>
    </row>
    <row r="133" spans="1:8" ht="31.5">
      <c r="A133" s="71" t="str">
        <f>[1]Лист2!A297</f>
        <v>Оценка недвижимости, признание прав и регулирование отношений по государственной собственности</v>
      </c>
      <c r="B133" s="21" t="str">
        <f>[1]Лист2!C297</f>
        <v>04</v>
      </c>
      <c r="C133" s="21">
        <f>[1]Лист2!D297</f>
        <v>12</v>
      </c>
      <c r="D133" s="21" t="str">
        <f>[1]Лист2!E297</f>
        <v>91 1 00 17380</v>
      </c>
      <c r="E133" s="21"/>
      <c r="F133" s="46">
        <f t="shared" si="11"/>
        <v>1315.25</v>
      </c>
      <c r="G133" s="46">
        <f t="shared" si="11"/>
        <v>1264.95</v>
      </c>
      <c r="H133" s="40">
        <f t="shared" si="7"/>
        <v>96.175632009123746</v>
      </c>
    </row>
    <row r="134" spans="1:8" ht="31.5">
      <c r="A134" s="71" t="str">
        <f>[1]Лист2!A298</f>
        <v>Закупка товаров, работ и услуг для обеспечения государственных (муниципальных) нужд</v>
      </c>
      <c r="B134" s="21" t="str">
        <f>[1]Лист2!C298</f>
        <v>04</v>
      </c>
      <c r="C134" s="21">
        <f>[1]Лист2!D298</f>
        <v>12</v>
      </c>
      <c r="D134" s="21" t="str">
        <f>[1]Лист2!E298</f>
        <v>91 1 00 17380</v>
      </c>
      <c r="E134" s="21">
        <f>[1]Лист2!F298</f>
        <v>200</v>
      </c>
      <c r="F134" s="46">
        <f>Лист2!G301+Лист2!G392</f>
        <v>1315.25</v>
      </c>
      <c r="G134" s="46">
        <f>Лист2!H301+Лист2!H392</f>
        <v>1264.95</v>
      </c>
      <c r="H134" s="40">
        <f t="shared" si="7"/>
        <v>96.175632009123746</v>
      </c>
    </row>
    <row r="135" spans="1:8" ht="31.5">
      <c r="A135" s="66" t="str">
        <f>[1]Лист2!A389</f>
        <v>Жилищно-коммунальное хозяйство</v>
      </c>
      <c r="B135" s="13" t="str">
        <f>[1]Лист2!C389</f>
        <v>05</v>
      </c>
      <c r="C135" s="13"/>
      <c r="D135" s="13"/>
      <c r="E135" s="13"/>
      <c r="F135" s="26">
        <f>F136+F161</f>
        <v>38238.538</v>
      </c>
      <c r="G135" s="26">
        <f>G136+G161</f>
        <v>37825.098000000005</v>
      </c>
      <c r="H135" s="40">
        <f t="shared" si="7"/>
        <v>98.918787114716594</v>
      </c>
    </row>
    <row r="136" spans="1:8" ht="31.5">
      <c r="A136" s="66" t="str">
        <f>[1]Лист2!A240</f>
        <v>Коммунальное хозяйство</v>
      </c>
      <c r="B136" s="13" t="str">
        <f>[1]Лист2!C240</f>
        <v>05</v>
      </c>
      <c r="C136" s="13" t="str">
        <f>[1]Лист2!D240</f>
        <v>02</v>
      </c>
      <c r="D136" s="13"/>
      <c r="E136" s="13"/>
      <c r="F136" s="26">
        <f>F137+F157</f>
        <v>35790.728000000003</v>
      </c>
      <c r="G136" s="26">
        <f>G137+G157</f>
        <v>35515.007000000005</v>
      </c>
      <c r="H136" s="40">
        <f t="shared" si="7"/>
        <v>99.229630087434941</v>
      </c>
    </row>
    <row r="137" spans="1:8" ht="31.5">
      <c r="A137" s="66" t="str">
        <f>[1]Лист2!A391</f>
        <v>Государственная программа Алтайского края "Обеспечение населения Алтайского края жилищно-коммунальными услугами"</v>
      </c>
      <c r="B137" s="15" t="str">
        <f>[1]Лист2!C391</f>
        <v>05</v>
      </c>
      <c r="C137" s="15" t="str">
        <f>[1]Лист2!D391</f>
        <v>02</v>
      </c>
      <c r="D137" s="15" t="str">
        <f>[1]Лист2!E391</f>
        <v>43 0 00 00000</v>
      </c>
      <c r="E137" s="15"/>
      <c r="F137" s="26">
        <f>F138+F142+F152</f>
        <v>33934.428</v>
      </c>
      <c r="G137" s="26">
        <f>G138+G142+G152</f>
        <v>33658.707000000002</v>
      </c>
      <c r="H137" s="40">
        <f t="shared" si="7"/>
        <v>99.187488882971593</v>
      </c>
    </row>
    <row r="138" spans="1:8" ht="31.5">
      <c r="A138" s="66" t="str">
        <f>[1]Лист2!A392</f>
        <v>МП"Комплексное развитие системы коммунальной инфраструктуры Волчихинского района" на 2017-2025 годы</v>
      </c>
      <c r="B138" s="15" t="str">
        <f>[1]Лист2!C392</f>
        <v>05</v>
      </c>
      <c r="C138" s="15" t="str">
        <f>[1]Лист2!D392</f>
        <v>02</v>
      </c>
      <c r="D138" s="15" t="str">
        <f>[1]Лист2!E392</f>
        <v>43 0 00 60010</v>
      </c>
      <c r="E138" s="15"/>
      <c r="F138" s="26">
        <f>F139+F141+F140</f>
        <v>17102.993999999999</v>
      </c>
      <c r="G138" s="26">
        <f>G139+G141+G140</f>
        <v>16941.746999999999</v>
      </c>
      <c r="H138" s="40">
        <f t="shared" si="7"/>
        <v>99.057200160392981</v>
      </c>
    </row>
    <row r="139" spans="1:8" ht="31.5">
      <c r="A139" s="66" t="str">
        <f>[1]Лист2!A393</f>
        <v>Закупка товаров, работ и услуг для обеспечения государственных (муниципальных) нужд</v>
      </c>
      <c r="B139" s="15" t="str">
        <f>[1]Лист2!C393</f>
        <v>05</v>
      </c>
      <c r="C139" s="15" t="str">
        <f>[1]Лист2!D393</f>
        <v>02</v>
      </c>
      <c r="D139" s="15" t="str">
        <f>[1]Лист2!E393</f>
        <v>43 0 00 60010</v>
      </c>
      <c r="E139" s="15" t="s">
        <v>214</v>
      </c>
      <c r="F139" s="26">
        <f>Лист2!G397</f>
        <v>7888.9939999999997</v>
      </c>
      <c r="G139" s="26">
        <f>Лист2!H397</f>
        <v>7727.7470000000003</v>
      </c>
      <c r="H139" s="40">
        <f t="shared" si="7"/>
        <v>97.956051177120941</v>
      </c>
    </row>
    <row r="140" spans="1:8" ht="31.5">
      <c r="A140" s="66" t="str">
        <f>Лист2!A245</f>
        <v>Иные межбюджетные трансферты</v>
      </c>
      <c r="B140" s="26" t="str">
        <f>Лист2!C245</f>
        <v>05</v>
      </c>
      <c r="C140" s="26" t="str">
        <f>Лист2!D245</f>
        <v>02</v>
      </c>
      <c r="D140" s="26" t="str">
        <f>Лист2!E245</f>
        <v>43 0 00 60010</v>
      </c>
      <c r="E140" s="26">
        <f>Лист2!F245</f>
        <v>540</v>
      </c>
      <c r="F140" s="26">
        <f>Лист2!G245</f>
        <v>2619</v>
      </c>
      <c r="G140" s="26">
        <f>Лист2!H245</f>
        <v>2619</v>
      </c>
      <c r="H140" s="40">
        <f t="shared" si="7"/>
        <v>100</v>
      </c>
    </row>
    <row r="141" spans="1:8" ht="47.25">
      <c r="A141" s="66" t="str">
        <f>[1]Лист2!A394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41" s="15" t="str">
        <f>[1]Лист2!C394</f>
        <v>05</v>
      </c>
      <c r="C141" s="15" t="str">
        <f>[1]Лист2!D394</f>
        <v>02</v>
      </c>
      <c r="D141" s="15" t="str">
        <f>[1]Лист2!E394</f>
        <v>43 0 00 60010</v>
      </c>
      <c r="E141" s="15">
        <f>[1]Лист2!F394</f>
        <v>810</v>
      </c>
      <c r="F141" s="26">
        <f>Лист2!G398</f>
        <v>6595</v>
      </c>
      <c r="G141" s="26">
        <f>Лист2!H398</f>
        <v>6595</v>
      </c>
      <c r="H141" s="40">
        <f t="shared" si="7"/>
        <v>100</v>
      </c>
    </row>
    <row r="142" spans="1:8" ht="63">
      <c r="A142" s="66" t="str">
        <f>[1]Лист2!A395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42" s="15" t="str">
        <f>[1]Лист2!C395</f>
        <v>05</v>
      </c>
      <c r="C142" s="15" t="str">
        <f>[1]Лист2!D395</f>
        <v>02</v>
      </c>
      <c r="D142" s="15" t="str">
        <f>[1]Лист2!E395</f>
        <v>43 1 00 00000</v>
      </c>
      <c r="E142" s="15"/>
      <c r="F142" s="26">
        <f>F143+F148+F150+F146</f>
        <v>5879.634</v>
      </c>
      <c r="G142" s="26">
        <f>G143+G148+G150+G146</f>
        <v>5788.8899999999994</v>
      </c>
      <c r="H142" s="40">
        <f t="shared" si="7"/>
        <v>98.456638627506393</v>
      </c>
    </row>
    <row r="143" spans="1:8" ht="31.5">
      <c r="A143" s="66" t="str">
        <f>[1]Лист2!A396</f>
        <v>Развитие водоснабжения в Волчихинском районе Алтайского края</v>
      </c>
      <c r="B143" s="15" t="str">
        <f>[1]Лист2!C396</f>
        <v>05</v>
      </c>
      <c r="C143" s="15" t="str">
        <f>[1]Лист2!D396</f>
        <v>02</v>
      </c>
      <c r="D143" s="15" t="str">
        <f>[1]Лист2!E396</f>
        <v>43 1 00 60010</v>
      </c>
      <c r="E143" s="15"/>
      <c r="F143" s="26">
        <f>F144+F145</f>
        <v>1268.001</v>
      </c>
      <c r="G143" s="26">
        <f>G144+G145</f>
        <v>1205.1199999999999</v>
      </c>
      <c r="H143" s="40">
        <f t="shared" si="7"/>
        <v>95.040934510304012</v>
      </c>
    </row>
    <row r="144" spans="1:8" ht="31.5">
      <c r="A144" s="66" t="str">
        <f>[1]Лист2!A397</f>
        <v>Закупка товаров, работ и услуг для обеспечения государственных (муниципальных) нужд</v>
      </c>
      <c r="B144" s="15" t="str">
        <f>[1]Лист2!C397</f>
        <v>05</v>
      </c>
      <c r="C144" s="15" t="str">
        <f>[1]Лист2!D397</f>
        <v>02</v>
      </c>
      <c r="D144" s="15" t="str">
        <f>[1]Лист2!E397</f>
        <v>43 1 00 60010</v>
      </c>
      <c r="E144" s="15" t="s">
        <v>214</v>
      </c>
      <c r="F144" s="26">
        <f>Лист2!G401</f>
        <v>62.881</v>
      </c>
      <c r="G144" s="26">
        <f>Лист2!H401</f>
        <v>0</v>
      </c>
      <c r="H144" s="40">
        <f t="shared" si="7"/>
        <v>0</v>
      </c>
    </row>
    <row r="145" spans="1:8" ht="31.5">
      <c r="A145" s="66" t="str">
        <f>[1]Лист2!A245</f>
        <v>Иные межбюджетные трансферты</v>
      </c>
      <c r="B145" s="14" t="str">
        <f>[1]Лист2!C245</f>
        <v>05</v>
      </c>
      <c r="C145" s="14" t="str">
        <f>[1]Лист2!D245</f>
        <v>02</v>
      </c>
      <c r="D145" s="14" t="str">
        <f>[1]Лист2!E245</f>
        <v>43 1 00 60010</v>
      </c>
      <c r="E145" s="14">
        <f>[1]Лист2!F245</f>
        <v>540</v>
      </c>
      <c r="F145" s="16">
        <v>1205.1199999999999</v>
      </c>
      <c r="G145" s="16">
        <v>1205.1199999999999</v>
      </c>
      <c r="H145" s="40">
        <f t="shared" ref="H145:H204" si="12">G145/F145*100</f>
        <v>100</v>
      </c>
    </row>
    <row r="146" spans="1:8" ht="78.75">
      <c r="A146" s="66" t="str">
        <f>[1]Лист2!A398</f>
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</c>
      <c r="B146" s="15" t="str">
        <f>[1]Лист2!C398</f>
        <v>05</v>
      </c>
      <c r="C146" s="15" t="str">
        <f>[1]Лист2!D398</f>
        <v>02</v>
      </c>
      <c r="D146" s="15" t="str">
        <f>[1]Лист2!E398</f>
        <v>43 1 00 L8060</v>
      </c>
      <c r="E146" s="15"/>
      <c r="F146" s="26">
        <f>F147</f>
        <v>4442.8329999999996</v>
      </c>
      <c r="G146" s="26">
        <f>G147</f>
        <v>4442.8329999999996</v>
      </c>
      <c r="H146" s="40">
        <f t="shared" si="12"/>
        <v>100</v>
      </c>
    </row>
    <row r="147" spans="1:8" ht="31.5">
      <c r="A147" s="66" t="str">
        <f>[1]Лист2!A399</f>
        <v>Закупка товаров, работ и услуг для обеспечения государственных (муниципальных) нужд</v>
      </c>
      <c r="B147" s="15" t="str">
        <f>[1]Лист2!C399</f>
        <v>05</v>
      </c>
      <c r="C147" s="15" t="str">
        <f>[1]Лист2!D399</f>
        <v>02</v>
      </c>
      <c r="D147" s="15" t="str">
        <f>[1]Лист2!E399</f>
        <v>43 1 00 L8060</v>
      </c>
      <c r="E147" s="15" t="s">
        <v>214</v>
      </c>
      <c r="F147" s="26">
        <f>Лист2!G403</f>
        <v>4442.8329999999996</v>
      </c>
      <c r="G147" s="26">
        <f>Лист2!H403</f>
        <v>4442.8329999999996</v>
      </c>
      <c r="H147" s="40">
        <f t="shared" si="12"/>
        <v>100</v>
      </c>
    </row>
    <row r="148" spans="1:8" ht="47.25">
      <c r="A148" s="66" t="str">
        <f>[1]Лист2!A400</f>
        <v>Субсидии на реализацию мероприятий, направленных на обеспечение стабильного водоснабжения населения Алтайского края</v>
      </c>
      <c r="B148" s="15" t="str">
        <f>[1]Лист2!C400</f>
        <v>05</v>
      </c>
      <c r="C148" s="15" t="str">
        <f>[1]Лист2!D400</f>
        <v>02</v>
      </c>
      <c r="D148" s="15" t="str">
        <f>[1]Лист2!E400</f>
        <v>43 1 00 S3020</v>
      </c>
      <c r="E148" s="15"/>
      <c r="F148" s="26">
        <f>Лист2!G404</f>
        <v>95.1</v>
      </c>
      <c r="G148" s="26">
        <f>Лист2!H404</f>
        <v>95.1</v>
      </c>
      <c r="H148" s="40">
        <f t="shared" si="12"/>
        <v>100</v>
      </c>
    </row>
    <row r="149" spans="1:8" ht="31.5">
      <c r="A149" s="66" t="str">
        <f>[1]Лист2!A401</f>
        <v>Капитальные вложения в объекты государственной (муниципальной) собственности</v>
      </c>
      <c r="B149" s="15" t="str">
        <f>[1]Лист2!C401</f>
        <v>05</v>
      </c>
      <c r="C149" s="15" t="str">
        <f>[1]Лист2!D401</f>
        <v>02</v>
      </c>
      <c r="D149" s="15" t="str">
        <f>[1]Лист2!E401</f>
        <v>43 1 00 S3020</v>
      </c>
      <c r="E149" s="15" t="s">
        <v>214</v>
      </c>
      <c r="F149" s="26">
        <f>Лист2!G405</f>
        <v>95.1</v>
      </c>
      <c r="G149" s="26">
        <f>Лист2!H405</f>
        <v>95.1</v>
      </c>
      <c r="H149" s="40">
        <f t="shared" si="12"/>
        <v>100</v>
      </c>
    </row>
    <row r="150" spans="1:8" ht="47.25">
      <c r="A150" s="66" t="str">
        <f>[1]Лист2!A402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50" s="15" t="str">
        <f>[1]Лист2!C402</f>
        <v>05</v>
      </c>
      <c r="C150" s="15" t="str">
        <f>[1]Лист2!D402</f>
        <v>02</v>
      </c>
      <c r="D150" s="15" t="str">
        <f>[1]Лист2!E402</f>
        <v>43 1 00 S3020</v>
      </c>
      <c r="E150" s="15"/>
      <c r="F150" s="26">
        <f>Лист2!G406</f>
        <v>73.7</v>
      </c>
      <c r="G150" s="26">
        <f>Лист2!H406</f>
        <v>45.837000000000003</v>
      </c>
      <c r="H150" s="40">
        <f t="shared" si="12"/>
        <v>62.194029850746269</v>
      </c>
    </row>
    <row r="151" spans="1:8" ht="31.5">
      <c r="A151" s="66" t="str">
        <f>[1]Лист2!A403</f>
        <v>Закупка товаров, работ и услуг для обеспечения государственных (муниципальных) нужд</v>
      </c>
      <c r="B151" s="15" t="str">
        <f>[1]Лист2!C403</f>
        <v>05</v>
      </c>
      <c r="C151" s="15" t="str">
        <f>[1]Лист2!D403</f>
        <v>02</v>
      </c>
      <c r="D151" s="15" t="str">
        <f>[1]Лист2!E403</f>
        <v>43 1 00 S3020</v>
      </c>
      <c r="E151" s="15">
        <f>[1]Лист2!F403</f>
        <v>200</v>
      </c>
      <c r="F151" s="26">
        <f>Лист2!G407</f>
        <v>73.7</v>
      </c>
      <c r="G151" s="26">
        <f>Лист2!H407</f>
        <v>45.837000000000003</v>
      </c>
      <c r="H151" s="40">
        <f t="shared" si="12"/>
        <v>62.194029850746269</v>
      </c>
    </row>
    <row r="152" spans="1:8" ht="63">
      <c r="A152" s="66" t="str">
        <f>[1]Лист2!A405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52" s="15" t="str">
        <f>[1]Лист2!C405</f>
        <v>05</v>
      </c>
      <c r="C152" s="15" t="str">
        <f>[1]Лист2!D405</f>
        <v>02</v>
      </c>
      <c r="D152" s="15" t="str">
        <f>[1]Лист2!E405</f>
        <v>43 2 00 00000</v>
      </c>
      <c r="E152" s="15"/>
      <c r="F152" s="26">
        <f>F153+F155</f>
        <v>10951.8</v>
      </c>
      <c r="G152" s="26">
        <f>G153+G155</f>
        <v>10928.070000000002</v>
      </c>
      <c r="H152" s="40">
        <f t="shared" si="12"/>
        <v>99.783323289322325</v>
      </c>
    </row>
    <row r="153" spans="1:8" ht="47.25">
      <c r="A153" s="66" t="str">
        <f>[1]Лист2!A406</f>
        <v>Расходы на реализацию мероприятий по строительству, реконструкции, ремонту и капитальному ремонту объектов теплоснабжения</v>
      </c>
      <c r="B153" s="15" t="str">
        <f>[1]Лист2!C406</f>
        <v>05</v>
      </c>
      <c r="C153" s="15" t="str">
        <f>[1]Лист2!D406</f>
        <v>02</v>
      </c>
      <c r="D153" s="15" t="str">
        <f>[1]Лист2!E406</f>
        <v>43 2 00 S0460</v>
      </c>
      <c r="E153" s="15"/>
      <c r="F153" s="26">
        <f>Лист2!G409</f>
        <v>10818.8</v>
      </c>
      <c r="G153" s="26">
        <f>Лист2!H409</f>
        <v>10818.79</v>
      </c>
      <c r="H153" s="40">
        <f t="shared" si="12"/>
        <v>99.999907568307037</v>
      </c>
    </row>
    <row r="154" spans="1:8" ht="31.5">
      <c r="A154" s="66" t="str">
        <f>[1]Лист2!A407</f>
        <v>Закупка товаров, работ и услуг для обеспечения государственных (муниципальных) нужд</v>
      </c>
      <c r="B154" s="15" t="str">
        <f>[1]Лист2!C407</f>
        <v>05</v>
      </c>
      <c r="C154" s="15" t="str">
        <f>[1]Лист2!D407</f>
        <v>02</v>
      </c>
      <c r="D154" s="15" t="str">
        <f>[1]Лист2!E407</f>
        <v>43 2 00 S0460</v>
      </c>
      <c r="E154" s="15" t="s">
        <v>214</v>
      </c>
      <c r="F154" s="26">
        <f>Лист2!G410</f>
        <v>10818.8</v>
      </c>
      <c r="G154" s="26">
        <f>Лист2!H410</f>
        <v>10818.79</v>
      </c>
      <c r="H154" s="40">
        <f t="shared" si="12"/>
        <v>99.999907568307037</v>
      </c>
    </row>
    <row r="155" spans="1:8" ht="47.25">
      <c r="A155" s="66" t="str">
        <f>[1]Лист2!A408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5" s="15" t="str">
        <f>[1]Лист2!C408</f>
        <v>05</v>
      </c>
      <c r="C155" s="15" t="str">
        <f>[1]Лист2!D408</f>
        <v>02</v>
      </c>
      <c r="D155" s="15" t="str">
        <f>[1]Лист2!E408</f>
        <v>43 2 00 S0460</v>
      </c>
      <c r="E155" s="15"/>
      <c r="F155" s="26">
        <f>Лист2!G411</f>
        <v>133</v>
      </c>
      <c r="G155" s="26">
        <f>Лист2!H411</f>
        <v>109.28</v>
      </c>
      <c r="H155" s="40">
        <v>0</v>
      </c>
    </row>
    <row r="156" spans="1:8" ht="31.5">
      <c r="A156" s="66" t="str">
        <f>[1]Лист2!A409</f>
        <v>Закупка товаров, работ и услуг для обеспечения государственных (муниципальных) нужд</v>
      </c>
      <c r="B156" s="15" t="str">
        <f>[1]Лист2!C409</f>
        <v>05</v>
      </c>
      <c r="C156" s="15" t="str">
        <f>[1]Лист2!D409</f>
        <v>02</v>
      </c>
      <c r="D156" s="15" t="str">
        <f>[1]Лист2!E409</f>
        <v>43 2 00 S0460</v>
      </c>
      <c r="E156" s="15">
        <f>[1]Лист2!F409</f>
        <v>200</v>
      </c>
      <c r="F156" s="26">
        <f>Лист2!G412</f>
        <v>133</v>
      </c>
      <c r="G156" s="26">
        <f>Лист2!H412</f>
        <v>109.28</v>
      </c>
      <c r="H156" s="40">
        <f t="shared" si="12"/>
        <v>82.165413533834581</v>
      </c>
    </row>
    <row r="157" spans="1:8" ht="31.5">
      <c r="A157" s="66" t="str">
        <f>[1]Лист2!A246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13" t="str">
        <f>[1]Лист2!C246</f>
        <v>05</v>
      </c>
      <c r="C157" s="13" t="str">
        <f>[1]Лист2!D246</f>
        <v>02</v>
      </c>
      <c r="D157" s="13" t="str">
        <f>[1]Лист2!E246</f>
        <v>98 0 00 00000</v>
      </c>
      <c r="E157" s="13"/>
      <c r="F157" s="26">
        <f>[1]Лист2!G246</f>
        <v>1856.3</v>
      </c>
      <c r="G157" s="26">
        <f>G158</f>
        <v>1856.3</v>
      </c>
      <c r="H157" s="40">
        <f t="shared" si="12"/>
        <v>100</v>
      </c>
    </row>
    <row r="158" spans="1:8" ht="31.5">
      <c r="A158" s="66" t="str">
        <f>[1]Лист2!A247</f>
        <v>Прочие межбюджетные трансферты общего характера</v>
      </c>
      <c r="B158" s="13" t="str">
        <f>[1]Лист2!C247</f>
        <v>05</v>
      </c>
      <c r="C158" s="13" t="str">
        <f>[1]Лист2!D247</f>
        <v>02</v>
      </c>
      <c r="D158" s="13" t="str">
        <f>[1]Лист2!E247</f>
        <v>98 5 00 00000</v>
      </c>
      <c r="E158" s="13"/>
      <c r="F158" s="26">
        <f>[1]Лист2!G247</f>
        <v>1856.3</v>
      </c>
      <c r="G158" s="26">
        <f>G159</f>
        <v>1856.3</v>
      </c>
      <c r="H158" s="40">
        <f t="shared" si="12"/>
        <v>100</v>
      </c>
    </row>
    <row r="159" spans="1:8" ht="78.75">
      <c r="A159" s="66" t="str">
        <f>[1]Лист2!A248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13" t="str">
        <f>[1]Лист2!C248</f>
        <v>05</v>
      </c>
      <c r="C159" s="13" t="str">
        <f>[1]Лист2!D248</f>
        <v>02</v>
      </c>
      <c r="D159" s="13" t="str">
        <f>[1]Лист2!E248</f>
        <v>98 5 00 60510</v>
      </c>
      <c r="E159" s="13"/>
      <c r="F159" s="26">
        <f>F160</f>
        <v>1856.3</v>
      </c>
      <c r="G159" s="26">
        <f>G160</f>
        <v>1856.3</v>
      </c>
      <c r="H159" s="40">
        <f t="shared" si="12"/>
        <v>100</v>
      </c>
    </row>
    <row r="160" spans="1:8" ht="31.5">
      <c r="A160" s="66" t="str">
        <f>[1]Лист2!A249</f>
        <v>Иные межбюджетные трансферты</v>
      </c>
      <c r="B160" s="13" t="str">
        <f>[1]Лист2!C249</f>
        <v>05</v>
      </c>
      <c r="C160" s="13" t="str">
        <f>[1]Лист2!D249</f>
        <v>02</v>
      </c>
      <c r="D160" s="13" t="str">
        <f>[1]Лист2!E249</f>
        <v>98 5 00 60510</v>
      </c>
      <c r="E160" s="13">
        <f>[1]Лист2!F249</f>
        <v>540</v>
      </c>
      <c r="F160" s="26">
        <f>Лист2!G252</f>
        <v>1856.3</v>
      </c>
      <c r="G160" s="26">
        <f>Лист2!H252</f>
        <v>1856.3</v>
      </c>
      <c r="H160" s="40">
        <f t="shared" si="12"/>
        <v>100</v>
      </c>
    </row>
    <row r="161" spans="1:8" ht="31.5">
      <c r="A161" s="66" t="str">
        <f>[1]Лист2!A410</f>
        <v>Благоустройство</v>
      </c>
      <c r="B161" s="13" t="str">
        <f>[1]Лист2!C410</f>
        <v>05</v>
      </c>
      <c r="C161" s="13" t="str">
        <f>[1]Лист2!D410</f>
        <v>03</v>
      </c>
      <c r="D161" s="13"/>
      <c r="E161" s="13"/>
      <c r="F161" s="26">
        <f>F162+F166</f>
        <v>2447.81</v>
      </c>
      <c r="G161" s="26">
        <f>G162+G166</f>
        <v>2310.0909999999999</v>
      </c>
      <c r="H161" s="40">
        <f t="shared" si="12"/>
        <v>94.373787181194615</v>
      </c>
    </row>
    <row r="162" spans="1:8" ht="31.5">
      <c r="A162" s="66" t="str">
        <f>[1]Лист2!A411</f>
        <v>Иные вопросы в области жилищно-коммунального хозяйства</v>
      </c>
      <c r="B162" s="13" t="str">
        <f>[1]Лист2!C411</f>
        <v>05</v>
      </c>
      <c r="C162" s="13" t="str">
        <f>[1]Лист2!D411</f>
        <v>03</v>
      </c>
      <c r="D162" s="13" t="str">
        <f>[1]Лист2!E411</f>
        <v>92 0 00 00000</v>
      </c>
      <c r="E162" s="13"/>
      <c r="F162" s="26">
        <f t="shared" ref="F162:G164" si="13">F163</f>
        <v>1617.81</v>
      </c>
      <c r="G162" s="26">
        <f t="shared" si="13"/>
        <v>1480.519</v>
      </c>
      <c r="H162" s="40">
        <f t="shared" si="12"/>
        <v>91.513774794320724</v>
      </c>
    </row>
    <row r="163" spans="1:8" ht="31.5">
      <c r="A163" s="66" t="str">
        <f>[1]Лист2!A412</f>
        <v>Иные расходы в области жилищно-коммунального хозяйства</v>
      </c>
      <c r="B163" s="13" t="str">
        <f>[1]Лист2!C412</f>
        <v>05</v>
      </c>
      <c r="C163" s="13" t="str">
        <f>[1]Лист2!D412</f>
        <v>03</v>
      </c>
      <c r="D163" s="13" t="str">
        <f>[1]Лист2!E412</f>
        <v>92 9 00 00000</v>
      </c>
      <c r="E163" s="13"/>
      <c r="F163" s="26">
        <f t="shared" si="13"/>
        <v>1617.81</v>
      </c>
      <c r="G163" s="26">
        <f t="shared" si="13"/>
        <v>1480.519</v>
      </c>
      <c r="H163" s="40">
        <f t="shared" si="12"/>
        <v>91.513774794320724</v>
      </c>
    </row>
    <row r="164" spans="1:8" ht="31.5">
      <c r="A164" s="66" t="str">
        <f>[1]Лист2!A415</f>
        <v>Сбор и удаление твердых отходов</v>
      </c>
      <c r="B164" s="13" t="str">
        <f>[1]Лист2!C415</f>
        <v>05</v>
      </c>
      <c r="C164" s="13" t="str">
        <f>[1]Лист2!D415</f>
        <v>03</v>
      </c>
      <c r="D164" s="13" t="str">
        <f>[1]Лист2!E415</f>
        <v>92 9 00 18090</v>
      </c>
      <c r="E164" s="13"/>
      <c r="F164" s="26">
        <f t="shared" si="13"/>
        <v>1617.81</v>
      </c>
      <c r="G164" s="26">
        <f t="shared" si="13"/>
        <v>1480.519</v>
      </c>
      <c r="H164" s="40">
        <f t="shared" si="12"/>
        <v>91.513774794320724</v>
      </c>
    </row>
    <row r="165" spans="1:8" ht="31.5">
      <c r="A165" s="66" t="str">
        <f>[1]Лист2!A416</f>
        <v>Закупка товаров, работ и услуг для обеспечения государственных (муниципальных) нужд</v>
      </c>
      <c r="B165" s="13" t="str">
        <f>[1]Лист2!C416</f>
        <v>05</v>
      </c>
      <c r="C165" s="13" t="str">
        <f>[1]Лист2!D416</f>
        <v>03</v>
      </c>
      <c r="D165" s="13" t="str">
        <f>[1]Лист2!E416</f>
        <v>92 9 00 18090</v>
      </c>
      <c r="E165" s="13">
        <f>[1]Лист2!F416</f>
        <v>200</v>
      </c>
      <c r="F165" s="26">
        <f>Лист2!G417</f>
        <v>1617.81</v>
      </c>
      <c r="G165" s="26">
        <f>Лист2!H417</f>
        <v>1480.519</v>
      </c>
      <c r="H165" s="40">
        <f t="shared" si="12"/>
        <v>91.513774794320724</v>
      </c>
    </row>
    <row r="166" spans="1:8" ht="31.5">
      <c r="A166" s="66" t="str">
        <f>[1]Лист2!A251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166" s="13" t="str">
        <f>[1]Лист2!C251</f>
        <v>05</v>
      </c>
      <c r="C166" s="13" t="str">
        <f>[1]Лист2!D251</f>
        <v>03</v>
      </c>
      <c r="D166" s="13" t="str">
        <f>[1]Лист2!E251</f>
        <v>98 0 00 00000</v>
      </c>
      <c r="E166" s="13"/>
      <c r="F166" s="26">
        <f t="shared" ref="F166:G168" si="14">F167</f>
        <v>830</v>
      </c>
      <c r="G166" s="26">
        <f t="shared" si="14"/>
        <v>829.572</v>
      </c>
      <c r="H166" s="40">
        <f t="shared" si="12"/>
        <v>99.948433734939755</v>
      </c>
    </row>
    <row r="167" spans="1:8" ht="31.5">
      <c r="A167" s="66" t="str">
        <f>[1]Лист2!A252</f>
        <v>Прочие межбюджетные трансферты общего характера</v>
      </c>
      <c r="B167" s="13" t="str">
        <f>[1]Лист2!C252</f>
        <v>05</v>
      </c>
      <c r="C167" s="13" t="str">
        <f>[1]Лист2!D252</f>
        <v>03</v>
      </c>
      <c r="D167" s="13" t="str">
        <f>[1]Лист2!E252</f>
        <v>98 5 00 00000</v>
      </c>
      <c r="E167" s="13"/>
      <c r="F167" s="26">
        <f t="shared" si="14"/>
        <v>830</v>
      </c>
      <c r="G167" s="26">
        <f t="shared" si="14"/>
        <v>829.572</v>
      </c>
      <c r="H167" s="40">
        <f t="shared" si="12"/>
        <v>99.948433734939755</v>
      </c>
    </row>
    <row r="168" spans="1:8" ht="78.75">
      <c r="A168" s="66" t="str">
        <f>[1]Лист2!A253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8" s="13" t="str">
        <f>[1]Лист2!C253</f>
        <v>05</v>
      </c>
      <c r="C168" s="13" t="str">
        <f>[1]Лист2!D253</f>
        <v>03</v>
      </c>
      <c r="D168" s="13" t="str">
        <f>[1]Лист2!E253</f>
        <v>98 5 00 60510</v>
      </c>
      <c r="E168" s="13"/>
      <c r="F168" s="26">
        <f t="shared" si="14"/>
        <v>830</v>
      </c>
      <c r="G168" s="26">
        <f t="shared" si="14"/>
        <v>829.572</v>
      </c>
      <c r="H168" s="40">
        <f t="shared" si="12"/>
        <v>99.948433734939755</v>
      </c>
    </row>
    <row r="169" spans="1:8" ht="31.5">
      <c r="A169" s="66" t="str">
        <f>[1]Лист2!A254</f>
        <v>Иные межбюджетные трансферты</v>
      </c>
      <c r="B169" s="13" t="str">
        <f>[1]Лист2!C254</f>
        <v>05</v>
      </c>
      <c r="C169" s="13" t="str">
        <f>[1]Лист2!D254</f>
        <v>03</v>
      </c>
      <c r="D169" s="13" t="str">
        <f>[1]Лист2!E254</f>
        <v>98 5 00 60510</v>
      </c>
      <c r="E169" s="13">
        <f>[1]Лист2!F254</f>
        <v>540</v>
      </c>
      <c r="F169" s="26">
        <f>Лист2!G257</f>
        <v>830</v>
      </c>
      <c r="G169" s="26">
        <f>Лист2!H257</f>
        <v>829.572</v>
      </c>
      <c r="H169" s="40">
        <f t="shared" si="12"/>
        <v>99.948433734939755</v>
      </c>
    </row>
    <row r="170" spans="1:8" ht="31.5">
      <c r="A170" s="66" t="s">
        <v>38</v>
      </c>
      <c r="B170" s="13" t="s">
        <v>25</v>
      </c>
      <c r="C170" s="13"/>
      <c r="D170" s="11"/>
      <c r="E170" s="13"/>
      <c r="F170" s="16">
        <f>F171+F188+F231+F243</f>
        <v>416781.61800000007</v>
      </c>
      <c r="G170" s="16">
        <f>G171+G188+G231+G243</f>
        <v>407203.69199999998</v>
      </c>
      <c r="H170" s="40">
        <f t="shared" si="12"/>
        <v>97.701931758420272</v>
      </c>
    </row>
    <row r="171" spans="1:8" ht="31.5">
      <c r="A171" s="66" t="s">
        <v>9</v>
      </c>
      <c r="B171" s="13" t="s">
        <v>25</v>
      </c>
      <c r="C171" s="13" t="s">
        <v>17</v>
      </c>
      <c r="D171" s="11"/>
      <c r="E171" s="13"/>
      <c r="F171" s="16">
        <f>F173+F184</f>
        <v>62972.448000000004</v>
      </c>
      <c r="G171" s="16">
        <f>G173+G184</f>
        <v>62695.728000000003</v>
      </c>
      <c r="H171" s="40">
        <f t="shared" si="12"/>
        <v>99.560569727255952</v>
      </c>
    </row>
    <row r="172" spans="1:8" ht="31.5">
      <c r="A172" s="66" t="str">
        <f>[1]Лист2!A92</f>
        <v>Расходы на обеспечение деятельности (оказание услуг) подведомственных учреждений</v>
      </c>
      <c r="B172" s="13" t="str">
        <f>[1]Лист2!C92</f>
        <v>07</v>
      </c>
      <c r="C172" s="13" t="str">
        <f>[1]Лист2!D92</f>
        <v>01</v>
      </c>
      <c r="D172" s="13" t="str">
        <f>[1]Лист2!E92</f>
        <v>02 0 00 00000</v>
      </c>
      <c r="E172" s="13"/>
      <c r="F172" s="26">
        <f>F173</f>
        <v>20713.448</v>
      </c>
      <c r="G172" s="26">
        <f>G173</f>
        <v>20436.727999999999</v>
      </c>
      <c r="H172" s="40">
        <f t="shared" si="12"/>
        <v>98.664056317422379</v>
      </c>
    </row>
    <row r="173" spans="1:8" ht="31.5">
      <c r="A173" s="68" t="s">
        <v>73</v>
      </c>
      <c r="B173" s="13" t="str">
        <f>[1]Лист2!C93</f>
        <v>07</v>
      </c>
      <c r="C173" s="13" t="str">
        <f>[1]Лист2!D93</f>
        <v>01</v>
      </c>
      <c r="D173" s="14" t="s">
        <v>112</v>
      </c>
      <c r="E173" s="13"/>
      <c r="F173" s="16">
        <f>F174+F178+F180</f>
        <v>20713.448</v>
      </c>
      <c r="G173" s="16">
        <f>G174+G178+G180</f>
        <v>20436.727999999999</v>
      </c>
      <c r="H173" s="40">
        <f t="shared" si="12"/>
        <v>98.664056317422379</v>
      </c>
    </row>
    <row r="174" spans="1:8" ht="31.5">
      <c r="A174" s="68" t="s">
        <v>166</v>
      </c>
      <c r="B174" s="13" t="str">
        <f>[1]Лист2!C94</f>
        <v>07</v>
      </c>
      <c r="C174" s="13" t="str">
        <f>[1]Лист2!D94</f>
        <v>01</v>
      </c>
      <c r="D174" s="14" t="s">
        <v>123</v>
      </c>
      <c r="E174" s="13"/>
      <c r="F174" s="16">
        <f>F175+F176+F177</f>
        <v>16414.638999999999</v>
      </c>
      <c r="G174" s="16">
        <f>G175+G176+G177</f>
        <v>16137.919</v>
      </c>
      <c r="H174" s="40">
        <f t="shared" si="12"/>
        <v>98.314187719876145</v>
      </c>
    </row>
    <row r="175" spans="1:8" ht="63">
      <c r="A175" s="69" t="s">
        <v>74</v>
      </c>
      <c r="B175" s="13" t="str">
        <f>[1]Лист2!C95</f>
        <v>07</v>
      </c>
      <c r="C175" s="13" t="str">
        <f>[1]Лист2!D95</f>
        <v>01</v>
      </c>
      <c r="D175" s="14" t="s">
        <v>123</v>
      </c>
      <c r="E175" s="13">
        <v>100</v>
      </c>
      <c r="F175" s="16">
        <f>Лист2!G98</f>
        <v>2458.3670000000002</v>
      </c>
      <c r="G175" s="16">
        <f>Лист2!H98</f>
        <v>2458.3150000000001</v>
      </c>
      <c r="H175" s="40">
        <f t="shared" si="12"/>
        <v>99.997884774730537</v>
      </c>
    </row>
    <row r="176" spans="1:8" ht="31.5">
      <c r="A176" s="69" t="s">
        <v>115</v>
      </c>
      <c r="B176" s="13" t="str">
        <f>[1]Лист2!C96</f>
        <v>07</v>
      </c>
      <c r="C176" s="13" t="str">
        <f>[1]Лист2!D96</f>
        <v>01</v>
      </c>
      <c r="D176" s="14" t="s">
        <v>123</v>
      </c>
      <c r="E176" s="13">
        <v>200</v>
      </c>
      <c r="F176" s="16">
        <f>Лист2!G99</f>
        <v>13064.378000000001</v>
      </c>
      <c r="G176" s="16">
        <f>Лист2!H99</f>
        <v>12787.71</v>
      </c>
      <c r="H176" s="40">
        <f t="shared" si="12"/>
        <v>97.882271930588644</v>
      </c>
    </row>
    <row r="177" spans="1:8" ht="31.5">
      <c r="A177" s="70" t="s">
        <v>75</v>
      </c>
      <c r="B177" s="13" t="str">
        <f>[1]Лист2!C97</f>
        <v>07</v>
      </c>
      <c r="C177" s="13" t="str">
        <f>[1]Лист2!D97</f>
        <v>01</v>
      </c>
      <c r="D177" s="14" t="s">
        <v>123</v>
      </c>
      <c r="E177" s="13">
        <v>850</v>
      </c>
      <c r="F177" s="16">
        <f>Лист2!G100</f>
        <v>891.89400000000001</v>
      </c>
      <c r="G177" s="16">
        <f>Лист2!H100</f>
        <v>891.89400000000001</v>
      </c>
      <c r="H177" s="40">
        <f t="shared" si="12"/>
        <v>100</v>
      </c>
    </row>
    <row r="178" spans="1:8" ht="47.25">
      <c r="A178" s="70" t="str">
        <f>[1]Лист2!A98</f>
        <v>Субсидия на софинансирование части расходов местных бюджетов по оплате труда работников муниципальных учреждений</v>
      </c>
      <c r="B178" s="13" t="str">
        <f>[1]Лист2!C98</f>
        <v>07</v>
      </c>
      <c r="C178" s="13" t="str">
        <f>[1]Лист2!D98</f>
        <v>01</v>
      </c>
      <c r="D178" s="13" t="str">
        <f>[1]Лист2!E98</f>
        <v>02 1 00 S0430</v>
      </c>
      <c r="E178" s="13"/>
      <c r="F178" s="16">
        <f>Лист2!G101</f>
        <v>3668.7</v>
      </c>
      <c r="G178" s="16">
        <f>Лист2!H101</f>
        <v>3668.7</v>
      </c>
      <c r="H178" s="40">
        <f t="shared" si="12"/>
        <v>100</v>
      </c>
    </row>
    <row r="179" spans="1:8" ht="63">
      <c r="A179" s="70" t="str">
        <f>[1]Лист2!A99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13" t="str">
        <f>[1]Лист2!C99</f>
        <v>07</v>
      </c>
      <c r="C179" s="13" t="str">
        <f>[1]Лист2!D99</f>
        <v>01</v>
      </c>
      <c r="D179" s="13" t="str">
        <f>[1]Лист2!E99</f>
        <v>02 1 00 S0430</v>
      </c>
      <c r="E179" s="13">
        <f>[1]Лист2!F99</f>
        <v>100</v>
      </c>
      <c r="F179" s="16">
        <f>Лист2!G102</f>
        <v>3668.7</v>
      </c>
      <c r="G179" s="16">
        <f>Лист2!H102</f>
        <v>3668.7</v>
      </c>
      <c r="H179" s="40">
        <f t="shared" si="12"/>
        <v>100</v>
      </c>
    </row>
    <row r="180" spans="1:8" ht="31.5">
      <c r="A180" s="70" t="str">
        <f>[1]Лист2!A100</f>
        <v>Обеспечение расчетов за топливно-энергетические ресурсы, потребляемые муниципальными учреждениями</v>
      </c>
      <c r="B180" s="13" t="str">
        <f>[1]Лист2!C100</f>
        <v>07</v>
      </c>
      <c r="C180" s="13" t="str">
        <f>[1]Лист2!D100</f>
        <v>01</v>
      </c>
      <c r="D180" s="13" t="str">
        <f>[1]Лист2!E100</f>
        <v>02 1 00 S1190</v>
      </c>
      <c r="E180" s="13"/>
      <c r="F180" s="16">
        <f>Лист2!G103</f>
        <v>630.10900000000004</v>
      </c>
      <c r="G180" s="16">
        <f>Лист2!H103</f>
        <v>630.10900000000004</v>
      </c>
      <c r="H180" s="40">
        <f t="shared" si="12"/>
        <v>100</v>
      </c>
    </row>
    <row r="181" spans="1:8" ht="31.5">
      <c r="A181" s="70" t="str">
        <f>[1]Лист2!A101</f>
        <v>Закупка товаров, работ и услуг для обеспечения государственных (муниципальных) нужд</v>
      </c>
      <c r="B181" s="13" t="str">
        <f>[1]Лист2!C101</f>
        <v>07</v>
      </c>
      <c r="C181" s="13" t="str">
        <f>[1]Лист2!D101</f>
        <v>01</v>
      </c>
      <c r="D181" s="13" t="str">
        <f>[1]Лист2!E101</f>
        <v>02 1 00 S1190</v>
      </c>
      <c r="E181" s="13">
        <f>[1]Лист2!F101</f>
        <v>200</v>
      </c>
      <c r="F181" s="16">
        <f>Лист2!G104</f>
        <v>630.10900000000004</v>
      </c>
      <c r="G181" s="16">
        <f>Лист2!H104</f>
        <v>630.10900000000004</v>
      </c>
      <c r="H181" s="40">
        <f t="shared" si="12"/>
        <v>100</v>
      </c>
    </row>
    <row r="182" spans="1:8" ht="31.5">
      <c r="A182" s="70" t="str">
        <f>[1]Лист2!A102</f>
        <v>Иные вопросы в отраслях социальной сферы</v>
      </c>
      <c r="B182" s="13" t="str">
        <f>[1]Лист2!C102</f>
        <v>07</v>
      </c>
      <c r="C182" s="13" t="str">
        <f>[1]Лист2!D102</f>
        <v>01</v>
      </c>
      <c r="D182" s="16" t="str">
        <f>[1]Лист2!E102</f>
        <v>90 0 00 00000</v>
      </c>
      <c r="E182" s="16"/>
      <c r="F182" s="16">
        <f>Лист2!G105</f>
        <v>42259</v>
      </c>
      <c r="G182" s="16">
        <f>Лист2!H105</f>
        <v>42259</v>
      </c>
      <c r="H182" s="40">
        <f t="shared" si="12"/>
        <v>100</v>
      </c>
    </row>
    <row r="183" spans="1:8" ht="31.5">
      <c r="A183" s="70" t="str">
        <f>[1]Лист2!A103</f>
        <v>Иные вопросы в сфере образования</v>
      </c>
      <c r="B183" s="13" t="str">
        <f>[1]Лист2!C103</f>
        <v>07</v>
      </c>
      <c r="C183" s="13" t="str">
        <f>[1]Лист2!D103</f>
        <v>01</v>
      </c>
      <c r="D183" s="16" t="str">
        <f>[1]Лист2!E103</f>
        <v>90 1 00 00000</v>
      </c>
      <c r="E183" s="16"/>
      <c r="F183" s="16">
        <f>Лист2!G106</f>
        <v>42259</v>
      </c>
      <c r="G183" s="16">
        <f>Лист2!H106</f>
        <v>42259</v>
      </c>
      <c r="H183" s="40">
        <f t="shared" si="12"/>
        <v>100</v>
      </c>
    </row>
    <row r="184" spans="1:8" ht="47.25">
      <c r="A184" s="68" t="s">
        <v>85</v>
      </c>
      <c r="B184" s="13" t="str">
        <f>[1]Лист2!C104</f>
        <v>07</v>
      </c>
      <c r="C184" s="13" t="str">
        <f>[1]Лист2!D104</f>
        <v>01</v>
      </c>
      <c r="D184" s="16" t="str">
        <f>[1]Лист2!E104</f>
        <v>90 1 00 70900</v>
      </c>
      <c r="E184" s="16"/>
      <c r="F184" s="16">
        <f>Лист2!G107</f>
        <v>42259</v>
      </c>
      <c r="G184" s="16">
        <f>Лист2!H107</f>
        <v>42259</v>
      </c>
      <c r="H184" s="40">
        <f t="shared" si="12"/>
        <v>100</v>
      </c>
    </row>
    <row r="185" spans="1:8" ht="63">
      <c r="A185" s="69" t="s">
        <v>74</v>
      </c>
      <c r="B185" s="13" t="str">
        <f>[1]Лист2!C105</f>
        <v>07</v>
      </c>
      <c r="C185" s="13" t="str">
        <f>[1]Лист2!D105</f>
        <v>01</v>
      </c>
      <c r="D185" s="16" t="str">
        <f>[1]Лист2!E105</f>
        <v>90 1 00 70900</v>
      </c>
      <c r="E185" s="58">
        <f>[1]Лист2!F105</f>
        <v>100</v>
      </c>
      <c r="F185" s="16">
        <f>Лист2!G108</f>
        <v>41734</v>
      </c>
      <c r="G185" s="16">
        <f>Лист2!H108</f>
        <v>41734</v>
      </c>
      <c r="H185" s="40">
        <f t="shared" si="12"/>
        <v>100</v>
      </c>
    </row>
    <row r="186" spans="1:8" ht="31.5">
      <c r="A186" s="69" t="s">
        <v>115</v>
      </c>
      <c r="B186" s="13" t="str">
        <f>[1]Лист2!C106</f>
        <v>07</v>
      </c>
      <c r="C186" s="13" t="str">
        <f>[1]Лист2!D106</f>
        <v>01</v>
      </c>
      <c r="D186" s="16" t="str">
        <f>[1]Лист2!E106</f>
        <v>90 1 00 70900</v>
      </c>
      <c r="E186" s="58">
        <f>[1]Лист2!F106</f>
        <v>200</v>
      </c>
      <c r="F186" s="16">
        <f>Лист2!G109</f>
        <v>525</v>
      </c>
      <c r="G186" s="16">
        <f>Лист2!H109</f>
        <v>525</v>
      </c>
      <c r="H186" s="40">
        <f t="shared" si="12"/>
        <v>100</v>
      </c>
    </row>
    <row r="187" spans="1:8" ht="31.5">
      <c r="A187" s="68" t="s">
        <v>66</v>
      </c>
      <c r="B187" s="13" t="str">
        <f>[1]Лист2!C107</f>
        <v>07</v>
      </c>
      <c r="C187" s="13" t="str">
        <f>[1]Лист2!D107</f>
        <v>01</v>
      </c>
      <c r="D187" s="16" t="str">
        <f>[1]Лист2!E107</f>
        <v>90 1 00 70900</v>
      </c>
      <c r="E187" s="58">
        <f>[1]Лист2!F107</f>
        <v>300</v>
      </c>
      <c r="F187" s="16">
        <f>Лист2!G110</f>
        <v>0</v>
      </c>
      <c r="G187" s="16">
        <f>Лист2!H110</f>
        <v>0</v>
      </c>
      <c r="H187" s="40">
        <v>0</v>
      </c>
    </row>
    <row r="188" spans="1:8" ht="31.5">
      <c r="A188" s="66" t="str">
        <f>[1]Лист2!A108</f>
        <v>Общее образование</v>
      </c>
      <c r="B188" s="16" t="str">
        <f>[1]Лист2!C108</f>
        <v>07</v>
      </c>
      <c r="C188" s="16" t="str">
        <f>[1]Лист2!D108</f>
        <v>02</v>
      </c>
      <c r="D188" s="16"/>
      <c r="E188" s="16"/>
      <c r="F188" s="16">
        <f>F189+F200</f>
        <v>304890.21300000005</v>
      </c>
      <c r="G188" s="16">
        <f>G189+G200</f>
        <v>302510.853</v>
      </c>
      <c r="H188" s="40">
        <f t="shared" si="12"/>
        <v>99.219601056856476</v>
      </c>
    </row>
    <row r="189" spans="1:8" ht="31.5">
      <c r="A189" s="66" t="str">
        <f>[1]Лист2!A109</f>
        <v>Расходы на обеспечение деятельности (оказание услуг) подведомственных учреждений</v>
      </c>
      <c r="B189" s="16" t="str">
        <f>[1]Лист2!C109</f>
        <v>07</v>
      </c>
      <c r="C189" s="16" t="str">
        <f>[1]Лист2!D109</f>
        <v>02</v>
      </c>
      <c r="D189" s="16" t="str">
        <f>[1]Лист2!E109</f>
        <v>02 0 00 00000</v>
      </c>
      <c r="E189" s="16"/>
      <c r="F189" s="16">
        <f>F190</f>
        <v>48665.569000000003</v>
      </c>
      <c r="G189" s="16">
        <f>G190</f>
        <v>48242.025999999998</v>
      </c>
      <c r="H189" s="40">
        <f t="shared" si="12"/>
        <v>99.129686534642175</v>
      </c>
    </row>
    <row r="190" spans="1:8" ht="31.5">
      <c r="A190" s="68" t="s">
        <v>73</v>
      </c>
      <c r="B190" s="13" t="s">
        <v>25</v>
      </c>
      <c r="C190" s="13" t="s">
        <v>18</v>
      </c>
      <c r="D190" s="14" t="s">
        <v>112</v>
      </c>
      <c r="E190" s="13"/>
      <c r="F190" s="16">
        <f>F191+F196+F198</f>
        <v>48665.569000000003</v>
      </c>
      <c r="G190" s="16">
        <f>G191+G196+G198</f>
        <v>48242.025999999998</v>
      </c>
      <c r="H190" s="40">
        <f t="shared" si="12"/>
        <v>99.129686534642175</v>
      </c>
    </row>
    <row r="191" spans="1:8" ht="31.5">
      <c r="A191" s="68" t="s">
        <v>167</v>
      </c>
      <c r="B191" s="13" t="s">
        <v>25</v>
      </c>
      <c r="C191" s="13" t="s">
        <v>18</v>
      </c>
      <c r="D191" s="14" t="s">
        <v>125</v>
      </c>
      <c r="E191" s="13"/>
      <c r="F191" s="16">
        <f>F192+F193+F195+F194</f>
        <v>39542.592000000004</v>
      </c>
      <c r="G191" s="16">
        <f>G192+G193+G195+G194</f>
        <v>39119.048999999999</v>
      </c>
      <c r="H191" s="40">
        <f t="shared" si="12"/>
        <v>98.92889419085121</v>
      </c>
    </row>
    <row r="192" spans="1:8" ht="63">
      <c r="A192" s="69" t="s">
        <v>74</v>
      </c>
      <c r="B192" s="13" t="s">
        <v>25</v>
      </c>
      <c r="C192" s="13" t="s">
        <v>18</v>
      </c>
      <c r="D192" s="14" t="s">
        <v>125</v>
      </c>
      <c r="E192" s="13">
        <v>100</v>
      </c>
      <c r="F192" s="16">
        <f>Лист2!G115</f>
        <v>0</v>
      </c>
      <c r="G192" s="16">
        <f>Лист2!H115</f>
        <v>0</v>
      </c>
      <c r="H192" s="40">
        <v>0</v>
      </c>
    </row>
    <row r="193" spans="1:8" ht="31.5">
      <c r="A193" s="69" t="s">
        <v>115</v>
      </c>
      <c r="B193" s="13" t="s">
        <v>25</v>
      </c>
      <c r="C193" s="13" t="s">
        <v>18</v>
      </c>
      <c r="D193" s="14" t="s">
        <v>125</v>
      </c>
      <c r="E193" s="13">
        <v>200</v>
      </c>
      <c r="F193" s="16">
        <f>Лист2!G116</f>
        <v>33261.591</v>
      </c>
      <c r="G193" s="16">
        <f>Лист2!H116</f>
        <v>32838.68</v>
      </c>
      <c r="H193" s="40">
        <f t="shared" si="12"/>
        <v>98.728530454240754</v>
      </c>
    </row>
    <row r="194" spans="1:8" ht="47.25">
      <c r="A194" s="69" t="str">
        <f>[1]Лист2!A114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4" s="13" t="str">
        <f>[1]Лист2!C114</f>
        <v>07</v>
      </c>
      <c r="C194" s="13" t="str">
        <f>[1]Лист2!D114</f>
        <v>02</v>
      </c>
      <c r="D194" s="13" t="str">
        <f>[1]Лист2!E114</f>
        <v>02 1 00 10400</v>
      </c>
      <c r="E194" s="13">
        <f>[1]Лист2!F114</f>
        <v>611</v>
      </c>
      <c r="F194" s="16">
        <f>Лист2!G117</f>
        <v>4752.05</v>
      </c>
      <c r="G194" s="16">
        <f>Лист2!H117</f>
        <v>4751.4179999999997</v>
      </c>
      <c r="H194" s="40">
        <f t="shared" si="12"/>
        <v>99.986700476636386</v>
      </c>
    </row>
    <row r="195" spans="1:8" ht="31.5">
      <c r="A195" s="70" t="s">
        <v>75</v>
      </c>
      <c r="B195" s="13" t="s">
        <v>25</v>
      </c>
      <c r="C195" s="13" t="s">
        <v>18</v>
      </c>
      <c r="D195" s="14" t="s">
        <v>125</v>
      </c>
      <c r="E195" s="13">
        <v>850</v>
      </c>
      <c r="F195" s="16">
        <f>Лист2!G118</f>
        <v>1528.951</v>
      </c>
      <c r="G195" s="16">
        <f>Лист2!H118</f>
        <v>1528.951</v>
      </c>
      <c r="H195" s="40">
        <f t="shared" si="12"/>
        <v>100</v>
      </c>
    </row>
    <row r="196" spans="1:8" ht="31.5">
      <c r="A196" s="70" t="str">
        <f>[1]Лист2!A116</f>
        <v>Обеспечение расчетов за топливно-энергетические ресурсы, потребляемые муниципальными учреждениями</v>
      </c>
      <c r="B196" s="13" t="str">
        <f>[1]Лист2!C116</f>
        <v>07</v>
      </c>
      <c r="C196" s="13" t="str">
        <f>[1]Лист2!D116</f>
        <v>02</v>
      </c>
      <c r="D196" s="13" t="str">
        <f>[1]Лист2!E116</f>
        <v>02 1 00 S1190</v>
      </c>
      <c r="E196" s="13"/>
      <c r="F196" s="16">
        <f>Лист2!G119</f>
        <v>8958.35</v>
      </c>
      <c r="G196" s="16">
        <f>Лист2!H119</f>
        <v>8958.35</v>
      </c>
      <c r="H196" s="40">
        <f t="shared" si="12"/>
        <v>100</v>
      </c>
    </row>
    <row r="197" spans="1:8" ht="31.5">
      <c r="A197" s="70" t="str">
        <f>[1]Лист2!A117</f>
        <v>Закупка товаров, работ и услуг для обеспечения государственных (муниципальных) нужд</v>
      </c>
      <c r="B197" s="13" t="str">
        <f>[1]Лист2!C117</f>
        <v>07</v>
      </c>
      <c r="C197" s="13" t="str">
        <f>[1]Лист2!D117</f>
        <v>02</v>
      </c>
      <c r="D197" s="13" t="str">
        <f>[1]Лист2!E117</f>
        <v>02 1 00 S1190</v>
      </c>
      <c r="E197" s="13">
        <f>[1]Лист2!F117</f>
        <v>200</v>
      </c>
      <c r="F197" s="16">
        <f>Лист2!G120</f>
        <v>8958.35</v>
      </c>
      <c r="G197" s="16">
        <f>Лист2!H120</f>
        <v>8958.35</v>
      </c>
      <c r="H197" s="40">
        <f t="shared" si="12"/>
        <v>100</v>
      </c>
    </row>
    <row r="198" spans="1:8" ht="47.25">
      <c r="A198" s="70" t="str">
        <f>[1]Лист2!A118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8" s="13" t="str">
        <f>[1]Лист2!C118</f>
        <v>07</v>
      </c>
      <c r="C198" s="13" t="str">
        <f>[1]Лист2!D118</f>
        <v>02</v>
      </c>
      <c r="D198" s="13" t="str">
        <f>[1]Лист2!E118</f>
        <v>02 1 00 S1190</v>
      </c>
      <c r="E198" s="13"/>
      <c r="F198" s="16">
        <f>Лист2!G121</f>
        <v>164.62700000000001</v>
      </c>
      <c r="G198" s="16">
        <f>Лист2!H121</f>
        <v>164.62700000000001</v>
      </c>
      <c r="H198" s="40">
        <f t="shared" si="12"/>
        <v>100</v>
      </c>
    </row>
    <row r="199" spans="1:8" ht="31.5">
      <c r="A199" s="70" t="str">
        <f>[1]Лист2!A119</f>
        <v>Закупка товаров, работ и услуг для обеспечения государственных (муниципальных) нужд</v>
      </c>
      <c r="B199" s="13" t="str">
        <f>[1]Лист2!C119</f>
        <v>07</v>
      </c>
      <c r="C199" s="13" t="str">
        <f>[1]Лист2!D119</f>
        <v>02</v>
      </c>
      <c r="D199" s="13" t="str">
        <f>[1]Лист2!E119</f>
        <v>02 1 00 S1190</v>
      </c>
      <c r="E199" s="13">
        <f>[1]Лист2!F119</f>
        <v>200</v>
      </c>
      <c r="F199" s="16">
        <f>Лист2!G122</f>
        <v>164.62700000000001</v>
      </c>
      <c r="G199" s="16">
        <f>Лист2!H122</f>
        <v>164.62700000000001</v>
      </c>
      <c r="H199" s="40">
        <f t="shared" si="12"/>
        <v>100</v>
      </c>
    </row>
    <row r="200" spans="1:8" ht="31.5">
      <c r="A200" s="70" t="str">
        <f>[1]Лист2!A120</f>
        <v>Иные вопросы в отраслях социальной сферы</v>
      </c>
      <c r="B200" s="13" t="str">
        <f>[1]Лист2!C120</f>
        <v>07</v>
      </c>
      <c r="C200" s="13" t="str">
        <f>[1]Лист2!D120</f>
        <v>02</v>
      </c>
      <c r="D200" s="13" t="str">
        <f>[1]Лист2!E120</f>
        <v>90 0 00 00000</v>
      </c>
      <c r="E200" s="13"/>
      <c r="F200" s="16">
        <f>F201+F228</f>
        <v>256224.64400000006</v>
      </c>
      <c r="G200" s="16">
        <f>G201+G228</f>
        <v>254268.82700000002</v>
      </c>
      <c r="H200" s="40">
        <f t="shared" si="12"/>
        <v>99.236678810645543</v>
      </c>
    </row>
    <row r="201" spans="1:8" ht="31.5">
      <c r="A201" s="70" t="str">
        <f>[1]Лист2!A121</f>
        <v>Иные вопросы в сфере образования</v>
      </c>
      <c r="B201" s="13" t="str">
        <f>[1]Лист2!C121</f>
        <v>07</v>
      </c>
      <c r="C201" s="13" t="str">
        <f>[1]Лист2!D121</f>
        <v>02</v>
      </c>
      <c r="D201" s="13" t="str">
        <f>[1]Лист2!E121</f>
        <v>90 1 00 00000</v>
      </c>
      <c r="E201" s="13"/>
      <c r="F201" s="16">
        <f>F202+F205+F210+F213+F215+F217+F219+F223+F226+F221</f>
        <v>255954.65800000005</v>
      </c>
      <c r="G201" s="16">
        <f>G202+G205+G210+G213+G215+G217+G219+G223+G226+G221</f>
        <v>253998.84100000001</v>
      </c>
      <c r="H201" s="40">
        <f t="shared" si="12"/>
        <v>99.235873644464007</v>
      </c>
    </row>
    <row r="202" spans="1:8" ht="63">
      <c r="A202" s="70" t="str">
        <f>[1]Лист2!A122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202" s="13" t="str">
        <f>[1]Лист2!C122</f>
        <v>07</v>
      </c>
      <c r="C202" s="13" t="str">
        <f>[1]Лист2!D122</f>
        <v>02</v>
      </c>
      <c r="D202" s="13" t="str">
        <f>[1]Лист2!E122</f>
        <v>90 1 00 53032</v>
      </c>
      <c r="E202" s="13"/>
      <c r="F202" s="16">
        <f>Лист2!G125</f>
        <v>14374</v>
      </c>
      <c r="G202" s="16">
        <f>Лист2!H125</f>
        <v>14374</v>
      </c>
      <c r="H202" s="40">
        <f t="shared" si="12"/>
        <v>100</v>
      </c>
    </row>
    <row r="203" spans="1:8" ht="63">
      <c r="A203" s="70" t="str">
        <f>[1]Лист2!A123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13" t="str">
        <f>[1]Лист2!C123</f>
        <v>07</v>
      </c>
      <c r="C203" s="13" t="str">
        <f>[1]Лист2!D123</f>
        <v>02</v>
      </c>
      <c r="D203" s="13" t="str">
        <f>[1]Лист2!E123</f>
        <v>90 1 00 53032</v>
      </c>
      <c r="E203" s="13">
        <f>[1]Лист2!F123</f>
        <v>100</v>
      </c>
      <c r="F203" s="16">
        <f>Лист2!G126</f>
        <v>13359.787</v>
      </c>
      <c r="G203" s="16">
        <f>Лист2!H126</f>
        <v>13359.787</v>
      </c>
      <c r="H203" s="40">
        <f t="shared" si="12"/>
        <v>100</v>
      </c>
    </row>
    <row r="204" spans="1:8" ht="31.5">
      <c r="A204" s="70" t="str">
        <f>[1]Лист2!A124</f>
        <v>Субсидии бюджетным учреждениям на иные цели</v>
      </c>
      <c r="B204" s="13" t="str">
        <f>[1]Лист2!C124</f>
        <v>07</v>
      </c>
      <c r="C204" s="13" t="str">
        <f>[1]Лист2!D124</f>
        <v>02</v>
      </c>
      <c r="D204" s="13" t="str">
        <f>[1]Лист2!E124</f>
        <v>90 1 00 53032</v>
      </c>
      <c r="E204" s="13">
        <f>[1]Лист2!F124</f>
        <v>612</v>
      </c>
      <c r="F204" s="16">
        <f>Лист2!G127</f>
        <v>1014.213</v>
      </c>
      <c r="G204" s="16">
        <f>Лист2!H127</f>
        <v>1014.213</v>
      </c>
      <c r="H204" s="40">
        <f t="shared" si="12"/>
        <v>100</v>
      </c>
    </row>
    <row r="205" spans="1:8" ht="94.5">
      <c r="A205" s="68" t="s">
        <v>86</v>
      </c>
      <c r="B205" s="13" t="s">
        <v>25</v>
      </c>
      <c r="C205" s="13" t="s">
        <v>18</v>
      </c>
      <c r="D205" s="14" t="s">
        <v>126</v>
      </c>
      <c r="E205" s="11"/>
      <c r="F205" s="16">
        <f>Лист2!G128</f>
        <v>207883.99800000002</v>
      </c>
      <c r="G205" s="16">
        <f>Лист2!H128</f>
        <v>207862.96799999999</v>
      </c>
      <c r="H205" s="40">
        <f t="shared" ref="H205:H269" si="15">G205/F205*100</f>
        <v>99.989883781242256</v>
      </c>
    </row>
    <row r="206" spans="1:8" ht="63">
      <c r="A206" s="69" t="s">
        <v>74</v>
      </c>
      <c r="B206" s="13" t="s">
        <v>25</v>
      </c>
      <c r="C206" s="13" t="s">
        <v>18</v>
      </c>
      <c r="D206" s="14" t="s">
        <v>126</v>
      </c>
      <c r="E206" s="11">
        <v>100</v>
      </c>
      <c r="F206" s="16">
        <f>Лист2!G129</f>
        <v>169555.74100000001</v>
      </c>
      <c r="G206" s="16">
        <f>Лист2!H129</f>
        <v>169555.74100000001</v>
      </c>
      <c r="H206" s="40">
        <f t="shared" si="15"/>
        <v>100</v>
      </c>
    </row>
    <row r="207" spans="1:8" ht="31.5">
      <c r="A207" s="69" t="s">
        <v>115</v>
      </c>
      <c r="B207" s="13" t="s">
        <v>25</v>
      </c>
      <c r="C207" s="13" t="s">
        <v>18</v>
      </c>
      <c r="D207" s="14" t="s">
        <v>126</v>
      </c>
      <c r="E207" s="13">
        <v>200</v>
      </c>
      <c r="F207" s="16">
        <f>Лист2!G130</f>
        <v>4039</v>
      </c>
      <c r="G207" s="16">
        <f>Лист2!H130</f>
        <v>4039</v>
      </c>
      <c r="H207" s="40">
        <f t="shared" si="15"/>
        <v>100</v>
      </c>
    </row>
    <row r="208" spans="1:8" ht="31.5">
      <c r="A208" s="69" t="str">
        <f>[1]Лист2!A130</f>
        <v>Социальное обеспечение и иные выплаты населению</v>
      </c>
      <c r="B208" s="13" t="str">
        <f>[1]Лист2!C130</f>
        <v>07</v>
      </c>
      <c r="C208" s="13" t="str">
        <f>[1]Лист2!D130</f>
        <v>02</v>
      </c>
      <c r="D208" s="13" t="str">
        <f>[1]Лист2!E130</f>
        <v>90 1 00 70910</v>
      </c>
      <c r="E208" s="13">
        <f>[1]Лист2!F130</f>
        <v>300</v>
      </c>
      <c r="F208" s="16">
        <f>Лист2!G131</f>
        <v>150</v>
      </c>
      <c r="G208" s="16">
        <f>Лист2!H131</f>
        <v>128.97</v>
      </c>
      <c r="H208" s="40">
        <f t="shared" si="15"/>
        <v>85.98</v>
      </c>
    </row>
    <row r="209" spans="1:8" ht="47.25">
      <c r="A209" s="69" t="str">
        <f>[1]Лист2!A131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9" s="13" t="str">
        <f>[1]Лист2!C131</f>
        <v>07</v>
      </c>
      <c r="C209" s="13" t="str">
        <f>[1]Лист2!D131</f>
        <v>02</v>
      </c>
      <c r="D209" s="13" t="str">
        <f>[1]Лист2!E131</f>
        <v>90 1 00 70910</v>
      </c>
      <c r="E209" s="13">
        <f>[1]Лист2!F131</f>
        <v>611</v>
      </c>
      <c r="F209" s="16">
        <f>Лист2!G132</f>
        <v>34139.256999999998</v>
      </c>
      <c r="G209" s="16">
        <f>Лист2!H132</f>
        <v>34139.256999999998</v>
      </c>
      <c r="H209" s="40">
        <f t="shared" si="15"/>
        <v>100</v>
      </c>
    </row>
    <row r="210" spans="1:8" ht="47.25">
      <c r="A210" s="69" t="str">
        <f>[1]Лист2!A132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0" s="13" t="s">
        <v>25</v>
      </c>
      <c r="C210" s="13" t="s">
        <v>18</v>
      </c>
      <c r="D210" s="13" t="str">
        <f>[1]Лист2!E132</f>
        <v>90 1 00 S0930</v>
      </c>
      <c r="E210" s="13"/>
      <c r="F210" s="16">
        <f>Лист2!G133</f>
        <v>1358</v>
      </c>
      <c r="G210" s="16">
        <f>Лист2!H133</f>
        <v>1125.6879999999999</v>
      </c>
      <c r="H210" s="40">
        <f t="shared" si="15"/>
        <v>82.893078055964637</v>
      </c>
    </row>
    <row r="211" spans="1:8" ht="31.5">
      <c r="A211" s="69" t="s">
        <v>115</v>
      </c>
      <c r="B211" s="13" t="s">
        <v>25</v>
      </c>
      <c r="C211" s="13" t="s">
        <v>18</v>
      </c>
      <c r="D211" s="13" t="str">
        <f>[1]Лист2!E133</f>
        <v>90 1 00 S0930</v>
      </c>
      <c r="E211" s="13">
        <v>200</v>
      </c>
      <c r="F211" s="16">
        <f>Лист2!G134</f>
        <v>1321.4590000000001</v>
      </c>
      <c r="G211" s="16">
        <f>Лист2!H134</f>
        <v>1089.1469999999999</v>
      </c>
      <c r="H211" s="40">
        <f t="shared" si="15"/>
        <v>82.420037246709882</v>
      </c>
    </row>
    <row r="212" spans="1:8" ht="31.5">
      <c r="A212" s="69" t="str">
        <f>[1]Лист2!A134</f>
        <v>Субсидии бюджетным учреждениям на иные цели</v>
      </c>
      <c r="B212" s="13" t="str">
        <f>[1]Лист2!C134</f>
        <v>07</v>
      </c>
      <c r="C212" s="13" t="str">
        <f>[1]Лист2!D134</f>
        <v>02</v>
      </c>
      <c r="D212" s="13" t="str">
        <f>[1]Лист2!E134</f>
        <v>90 1 00 S0930</v>
      </c>
      <c r="E212" s="13">
        <f>[1]Лист2!F134</f>
        <v>612</v>
      </c>
      <c r="F212" s="16">
        <f>Лист2!G135</f>
        <v>36.540999999999997</v>
      </c>
      <c r="G212" s="16">
        <f>Лист2!H135</f>
        <v>36.540999999999997</v>
      </c>
      <c r="H212" s="40">
        <f t="shared" si="15"/>
        <v>100</v>
      </c>
    </row>
    <row r="213" spans="1:8" ht="63">
      <c r="A213" s="69" t="str">
        <f>[1]Лист2!A135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3" s="13" t="str">
        <f>[1]Лист2!C135</f>
        <v>07</v>
      </c>
      <c r="C213" s="13" t="str">
        <f>[1]Лист2!D135</f>
        <v>02</v>
      </c>
      <c r="D213" s="13" t="str">
        <f>[1]Лист2!E135</f>
        <v>90 1 00 S0930</v>
      </c>
      <c r="E213" s="13"/>
      <c r="F213" s="16">
        <f>Лист2!G136</f>
        <v>13.72</v>
      </c>
      <c r="G213" s="16">
        <f>Лист2!H136</f>
        <v>13.72</v>
      </c>
      <c r="H213" s="40">
        <f t="shared" si="15"/>
        <v>100</v>
      </c>
    </row>
    <row r="214" spans="1:8" ht="31.5">
      <c r="A214" s="69" t="str">
        <f>[1]Лист2!A136</f>
        <v>Закупка товаров, работ и услуг для обеспечения государственных (муниципальных) нужд</v>
      </c>
      <c r="B214" s="13" t="str">
        <f>[1]Лист2!C136</f>
        <v>07</v>
      </c>
      <c r="C214" s="13" t="str">
        <f>[1]Лист2!D136</f>
        <v>02</v>
      </c>
      <c r="D214" s="13" t="str">
        <f>[1]Лист2!E136</f>
        <v>90 1 00 S0930</v>
      </c>
      <c r="E214" s="13">
        <f>[1]Лист2!F136</f>
        <v>200</v>
      </c>
      <c r="F214" s="16">
        <f>Лист2!G137</f>
        <v>13.72</v>
      </c>
      <c r="G214" s="16">
        <f>Лист2!H137</f>
        <v>13.72</v>
      </c>
      <c r="H214" s="40">
        <f t="shared" si="15"/>
        <v>100</v>
      </c>
    </row>
    <row r="215" spans="1:8" ht="94.5">
      <c r="A215" s="69" t="str">
        <f>[1]Лист2!A421</f>
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5" s="13" t="str">
        <f>[1]Лист2!C421</f>
        <v>07</v>
      </c>
      <c r="C215" s="13" t="str">
        <f>[1]Лист2!D421</f>
        <v>02</v>
      </c>
      <c r="D215" s="13" t="str">
        <f>[1]Лист2!E421</f>
        <v>90 1 00 S2992</v>
      </c>
      <c r="E215" s="13"/>
      <c r="F215" s="26">
        <f>[1]Лист2!G421</f>
        <v>7273.2</v>
      </c>
      <c r="G215" s="26">
        <f>G216</f>
        <v>7273.1790000000001</v>
      </c>
      <c r="H215" s="40">
        <f t="shared" si="15"/>
        <v>99.999711268767527</v>
      </c>
    </row>
    <row r="216" spans="1:8" ht="31.5">
      <c r="A216" s="69" t="str">
        <f>[1]Лист2!A422</f>
        <v>Закупка товаров, работ и услуг для обеспечения государственных (муниципальных) нужд</v>
      </c>
      <c r="B216" s="13" t="str">
        <f>[1]Лист2!C422</f>
        <v>07</v>
      </c>
      <c r="C216" s="13" t="str">
        <f>[1]Лист2!D422</f>
        <v>02</v>
      </c>
      <c r="D216" s="13" t="str">
        <f>[1]Лист2!E422</f>
        <v>90 1 00 S2992</v>
      </c>
      <c r="E216" s="13">
        <v>200</v>
      </c>
      <c r="F216" s="26">
        <f>Лист2!G423</f>
        <v>7273.2</v>
      </c>
      <c r="G216" s="26">
        <f>Лист2!H423</f>
        <v>7273.1790000000001</v>
      </c>
      <c r="H216" s="40">
        <v>0</v>
      </c>
    </row>
    <row r="217" spans="1:8" ht="110.25">
      <c r="A217" s="69" t="str">
        <f>[1]Лист2!A423</f>
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7" s="13" t="str">
        <f>[1]Лист2!C423</f>
        <v>07</v>
      </c>
      <c r="C217" s="13" t="str">
        <f>[1]Лист2!D423</f>
        <v>02</v>
      </c>
      <c r="D217" s="13" t="str">
        <f>[1]Лист2!E423</f>
        <v>90 1 00 S2992</v>
      </c>
      <c r="E217" s="13"/>
      <c r="F217" s="26">
        <f>Лист2!G424</f>
        <v>382.798</v>
      </c>
      <c r="G217" s="26">
        <f>Лист2!H424</f>
        <v>382.798</v>
      </c>
      <c r="H217" s="40">
        <f t="shared" si="15"/>
        <v>100</v>
      </c>
    </row>
    <row r="218" spans="1:8" ht="31.5">
      <c r="A218" s="69" t="str">
        <f>[1]Лист2!A424</f>
        <v>Закупка товаров, работ и услуг для обеспечения государственных (муниципальных) нужд</v>
      </c>
      <c r="B218" s="13" t="str">
        <f>[1]Лист2!C424</f>
        <v>07</v>
      </c>
      <c r="C218" s="13" t="str">
        <f>[1]Лист2!D424</f>
        <v>02</v>
      </c>
      <c r="D218" s="13" t="str">
        <f>[1]Лист2!E424</f>
        <v>90 1 00 S2992</v>
      </c>
      <c r="E218" s="13">
        <v>200</v>
      </c>
      <c r="F218" s="26">
        <f>Лист2!G425</f>
        <v>382.798</v>
      </c>
      <c r="G218" s="26">
        <f>Лист2!H425</f>
        <v>382.798</v>
      </c>
      <c r="H218" s="40">
        <f t="shared" si="15"/>
        <v>100</v>
      </c>
    </row>
    <row r="219" spans="1:8" ht="78.75">
      <c r="A219" s="69" t="str">
        <f>[1]Лист2!A425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19" s="13" t="str">
        <f>[1]Лист2!C425</f>
        <v>07</v>
      </c>
      <c r="C219" s="13" t="str">
        <f>[1]Лист2!D425</f>
        <v>02</v>
      </c>
      <c r="D219" s="13" t="str">
        <f>[1]Лист2!E425</f>
        <v>90 1 00 S3432</v>
      </c>
      <c r="E219" s="13"/>
      <c r="F219" s="26">
        <f>Лист2!G426</f>
        <v>14042.4</v>
      </c>
      <c r="G219" s="26">
        <f>Лист2!H426</f>
        <v>12356.971</v>
      </c>
      <c r="H219" s="40">
        <f t="shared" si="15"/>
        <v>87.997571640175465</v>
      </c>
    </row>
    <row r="220" spans="1:8" ht="31.5">
      <c r="A220" s="69" t="str">
        <f>[1]Лист2!A426</f>
        <v>Закупка товаров, работ и услуг для обеспечения государственных (муниципальных) нужд</v>
      </c>
      <c r="B220" s="13" t="str">
        <f>[1]Лист2!C426</f>
        <v>07</v>
      </c>
      <c r="C220" s="13" t="str">
        <f>[1]Лист2!D426</f>
        <v>02</v>
      </c>
      <c r="D220" s="13" t="str">
        <f>[1]Лист2!E426</f>
        <v>90 1 00 S3432</v>
      </c>
      <c r="E220" s="13">
        <f>[1]Лист2!F426</f>
        <v>200</v>
      </c>
      <c r="F220" s="26">
        <f>Лист2!G427</f>
        <v>14042.4</v>
      </c>
      <c r="G220" s="26">
        <f>Лист2!H427</f>
        <v>12356.971</v>
      </c>
      <c r="H220" s="40">
        <f t="shared" si="15"/>
        <v>87.997571640175465</v>
      </c>
    </row>
    <row r="221" spans="1:8" ht="78.75">
      <c r="A221" s="69" t="str">
        <f>[1]Лист2!A427</f>
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1" s="13" t="str">
        <f>[1]Лист2!C427</f>
        <v>07</v>
      </c>
      <c r="C221" s="13" t="str">
        <f>[1]Лист2!D427</f>
        <v>02</v>
      </c>
      <c r="D221" s="13" t="str">
        <f>[1]Лист2!E427</f>
        <v>90 1 00 S3432</v>
      </c>
      <c r="E221" s="13"/>
      <c r="F221" s="26">
        <f>Лист2!G428</f>
        <v>141.84200000000001</v>
      </c>
      <c r="G221" s="26">
        <f>Лист2!H428</f>
        <v>124.81699999999999</v>
      </c>
      <c r="H221" s="40">
        <f t="shared" si="15"/>
        <v>87.997208161193427</v>
      </c>
    </row>
    <row r="222" spans="1:8" ht="31.5">
      <c r="A222" s="69" t="str">
        <f>[1]Лист2!A428</f>
        <v>Закупка товаров, работ и услуг для обеспечения государственных (муниципальных) нужд</v>
      </c>
      <c r="B222" s="13" t="str">
        <f>[1]Лист2!C428</f>
        <v>07</v>
      </c>
      <c r="C222" s="13" t="str">
        <f>[1]Лист2!D428</f>
        <v>02</v>
      </c>
      <c r="D222" s="13" t="str">
        <f>[1]Лист2!E428</f>
        <v>90 1 00 S3432</v>
      </c>
      <c r="E222" s="13">
        <f>[1]Лист2!F428</f>
        <v>200</v>
      </c>
      <c r="F222" s="26">
        <f>Лист2!G429</f>
        <v>141.84200000000001</v>
      </c>
      <c r="G222" s="26">
        <f>Лист2!H429</f>
        <v>124.81699999999999</v>
      </c>
      <c r="H222" s="40">
        <f t="shared" si="15"/>
        <v>87.997208161193427</v>
      </c>
    </row>
    <row r="223" spans="1:8" ht="47.25">
      <c r="A223" s="69" t="str">
        <f>[1]Лист2!A137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23" s="13" t="str">
        <f>[1]Лист2!C137</f>
        <v>07</v>
      </c>
      <c r="C223" s="13" t="str">
        <f>[1]Лист2!D137</f>
        <v>02</v>
      </c>
      <c r="D223" s="13" t="str">
        <f>[1]Лист2!E137</f>
        <v>90 1 00 L3042</v>
      </c>
      <c r="E223" s="13"/>
      <c r="F223" s="26">
        <f>[1]Лист2!G137</f>
        <v>10031</v>
      </c>
      <c r="G223" s="26">
        <f>[1]Лист2!H137</f>
        <v>10031</v>
      </c>
      <c r="H223" s="40">
        <f t="shared" si="15"/>
        <v>100</v>
      </c>
    </row>
    <row r="224" spans="1:8" ht="31.5">
      <c r="A224" s="69" t="str">
        <f>[1]Лист2!A138</f>
        <v>Закупка товаров, работ и услуг для обеспечения государственных (муниципальных) нужд</v>
      </c>
      <c r="B224" s="13" t="str">
        <f>[1]Лист2!C138</f>
        <v>07</v>
      </c>
      <c r="C224" s="13" t="str">
        <f>[1]Лист2!D138</f>
        <v>02</v>
      </c>
      <c r="D224" s="13" t="str">
        <f>[1]Лист2!E138</f>
        <v>90 1 00 L3042</v>
      </c>
      <c r="E224" s="13">
        <f>[1]Лист2!F138</f>
        <v>200</v>
      </c>
      <c r="F224" s="26">
        <f>Лист2!G139</f>
        <v>9445</v>
      </c>
      <c r="G224" s="26">
        <f>Лист2!H139</f>
        <v>9445</v>
      </c>
      <c r="H224" s="40">
        <f t="shared" si="15"/>
        <v>100</v>
      </c>
    </row>
    <row r="225" spans="1:8" ht="31.5">
      <c r="A225" s="69" t="str">
        <f>[1]Лист2!A139</f>
        <v>Субсидии бюджетным учреждениям на иные цели</v>
      </c>
      <c r="B225" s="13" t="str">
        <f>[1]Лист2!C139</f>
        <v>07</v>
      </c>
      <c r="C225" s="13" t="str">
        <f>[1]Лист2!D139</f>
        <v>02</v>
      </c>
      <c r="D225" s="13" t="str">
        <f>[1]Лист2!E139</f>
        <v>90 1 00 L3042</v>
      </c>
      <c r="E225" s="13">
        <f>[1]Лист2!F139</f>
        <v>612</v>
      </c>
      <c r="F225" s="26">
        <f>Лист2!G140</f>
        <v>586</v>
      </c>
      <c r="G225" s="26">
        <f>Лист2!H140</f>
        <v>586</v>
      </c>
      <c r="H225" s="40">
        <f t="shared" si="15"/>
        <v>100</v>
      </c>
    </row>
    <row r="226" spans="1:8" ht="78.75">
      <c r="A226" s="69" t="str">
        <f>[1]Лист2!A140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26" s="13" t="str">
        <f>[1]Лист2!C140</f>
        <v>07</v>
      </c>
      <c r="C226" s="13" t="str">
        <f>[1]Лист2!D140</f>
        <v>02</v>
      </c>
      <c r="D226" s="13" t="str">
        <f>[1]Лист2!E140</f>
        <v>90 1 EВ 51790</v>
      </c>
      <c r="E226" s="13"/>
      <c r="F226" s="26">
        <f>Лист2!G141</f>
        <v>453.7</v>
      </c>
      <c r="G226" s="26">
        <f>Лист2!H141</f>
        <v>453.7</v>
      </c>
      <c r="H226" s="40">
        <f t="shared" si="15"/>
        <v>100</v>
      </c>
    </row>
    <row r="227" spans="1:8" ht="63">
      <c r="A227" s="69" t="str">
        <f>[1]Лист2!A141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7" s="13" t="str">
        <f>[1]Лист2!C141</f>
        <v>07</v>
      </c>
      <c r="C227" s="13" t="str">
        <f>[1]Лист2!D141</f>
        <v>02</v>
      </c>
      <c r="D227" s="13" t="str">
        <f>[1]Лист2!E141</f>
        <v>90 1 EВ 51790</v>
      </c>
      <c r="E227" s="13">
        <f>[1]Лист2!F141</f>
        <v>100</v>
      </c>
      <c r="F227" s="26">
        <f>Лист2!G142</f>
        <v>453.7</v>
      </c>
      <c r="G227" s="26">
        <f>Лист2!H142</f>
        <v>453.7</v>
      </c>
      <c r="H227" s="40">
        <f t="shared" si="15"/>
        <v>100</v>
      </c>
    </row>
    <row r="228" spans="1:8" ht="31.5">
      <c r="A228" s="69" t="str">
        <f>[1]Лист2!A142</f>
        <v>Иные вопросы в сфере социальной политики</v>
      </c>
      <c r="B228" s="13" t="str">
        <f>[1]Лист2!C142</f>
        <v>07</v>
      </c>
      <c r="C228" s="13" t="str">
        <f>[1]Лист2!D142</f>
        <v>02</v>
      </c>
      <c r="D228" s="13" t="str">
        <f>[1]Лист2!E142</f>
        <v>90 4 00 00000</v>
      </c>
      <c r="E228" s="13"/>
      <c r="F228" s="26">
        <f>Лист2!G143</f>
        <v>269.98599999999999</v>
      </c>
      <c r="G228" s="26">
        <f>Лист2!H143</f>
        <v>269.98599999999999</v>
      </c>
      <c r="H228" s="40">
        <f t="shared" si="15"/>
        <v>100</v>
      </c>
    </row>
    <row r="229" spans="1:8" ht="31.5">
      <c r="A229" s="69" t="str">
        <f>[1]Лист2!A143</f>
        <v>Содействие занятости населения</v>
      </c>
      <c r="B229" s="13" t="str">
        <f>[1]Лист2!C143</f>
        <v>07</v>
      </c>
      <c r="C229" s="13" t="str">
        <f>[1]Лист2!D143</f>
        <v>02</v>
      </c>
      <c r="D229" s="13" t="str">
        <f>[1]Лист2!E143</f>
        <v>90 4 00 16820</v>
      </c>
      <c r="E229" s="13"/>
      <c r="F229" s="26">
        <f>Лист2!G144</f>
        <v>269.98599999999999</v>
      </c>
      <c r="G229" s="26">
        <f>Лист2!H144</f>
        <v>269.98599999999999</v>
      </c>
      <c r="H229" s="40">
        <f t="shared" si="15"/>
        <v>100</v>
      </c>
    </row>
    <row r="230" spans="1:8" ht="63">
      <c r="A230" s="69" t="str">
        <f>[1]Лист2!A144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13" t="str">
        <f>[1]Лист2!C144</f>
        <v>07</v>
      </c>
      <c r="C230" s="13" t="str">
        <f>[1]Лист2!D144</f>
        <v>02</v>
      </c>
      <c r="D230" s="13" t="str">
        <f>[1]Лист2!E144</f>
        <v>90 4 00 16820</v>
      </c>
      <c r="E230" s="13">
        <f>[1]Лист2!F144</f>
        <v>100</v>
      </c>
      <c r="F230" s="26">
        <f>Лист2!G145</f>
        <v>269.98599999999999</v>
      </c>
      <c r="G230" s="26">
        <f>Лист2!H145</f>
        <v>269.98599999999999</v>
      </c>
      <c r="H230" s="40">
        <f t="shared" si="15"/>
        <v>100</v>
      </c>
    </row>
    <row r="231" spans="1:8" ht="31.5">
      <c r="A231" s="69" t="str">
        <f>[1]Лист2!A13</f>
        <v>Дополнительное образование детей</v>
      </c>
      <c r="B231" s="13" t="str">
        <f>[1]Лист2!C13</f>
        <v>07</v>
      </c>
      <c r="C231" s="13" t="str">
        <f>[1]Лист2!D13</f>
        <v>03</v>
      </c>
      <c r="D231" s="13"/>
      <c r="E231" s="13"/>
      <c r="F231" s="16">
        <f>F232+F240</f>
        <v>19619.238999999998</v>
      </c>
      <c r="G231" s="16">
        <f>G232+G240</f>
        <v>18207.278000000002</v>
      </c>
      <c r="H231" s="40">
        <v>0</v>
      </c>
    </row>
    <row r="232" spans="1:8" ht="31.5">
      <c r="A232" s="69" t="str">
        <f>[1]Лист2!A14</f>
        <v>Расходы на обеспечение деятельности (оказание услуг) подведомственных учреждений</v>
      </c>
      <c r="B232" s="13" t="str">
        <f>[1]Лист2!C14</f>
        <v>07</v>
      </c>
      <c r="C232" s="13" t="str">
        <f>[1]Лист2!D14</f>
        <v>03</v>
      </c>
      <c r="D232" s="13" t="str">
        <f>[1]Лист2!E14</f>
        <v>02 0 00 00000</v>
      </c>
      <c r="E232" s="13"/>
      <c r="F232" s="26">
        <f t="shared" ref="F232:G232" si="16">F233</f>
        <v>18776.438999999998</v>
      </c>
      <c r="G232" s="26">
        <f t="shared" si="16"/>
        <v>17946.206000000002</v>
      </c>
      <c r="H232" s="40">
        <f t="shared" si="15"/>
        <v>95.578325581330958</v>
      </c>
    </row>
    <row r="233" spans="1:8" ht="31.5">
      <c r="A233" s="69" t="str">
        <f>[1]Лист2!A15</f>
        <v>Расходы на обеспечение деятельности (оказание услуг) подведомственных учреждений в сфере образования</v>
      </c>
      <c r="B233" s="13" t="str">
        <f>[1]Лист2!C15</f>
        <v>07</v>
      </c>
      <c r="C233" s="13" t="str">
        <f>[1]Лист2!D15</f>
        <v>03</v>
      </c>
      <c r="D233" s="13" t="str">
        <f>[1]Лист2!E15</f>
        <v>02 1 00 00000</v>
      </c>
      <c r="E233" s="13"/>
      <c r="F233" s="26">
        <f>F234+F238</f>
        <v>18776.438999999998</v>
      </c>
      <c r="G233" s="26">
        <f>G234+G238</f>
        <v>17946.206000000002</v>
      </c>
      <c r="H233" s="40">
        <f t="shared" si="15"/>
        <v>95.578325581330958</v>
      </c>
    </row>
    <row r="234" spans="1:8" ht="31.5">
      <c r="A234" s="69" t="str">
        <f>[1]Лист2!A16</f>
        <v>Обеспечение деятельности организаций (учреждений) дополнительного образования детей</v>
      </c>
      <c r="B234" s="13" t="str">
        <f>[1]Лист2!C16</f>
        <v>07</v>
      </c>
      <c r="C234" s="13" t="str">
        <f>[1]Лист2!D16</f>
        <v>03</v>
      </c>
      <c r="D234" s="13" t="str">
        <f>[1]Лист2!E16</f>
        <v>02 1 00 10420</v>
      </c>
      <c r="E234" s="13"/>
      <c r="F234" s="26">
        <f>F235+F236+F237</f>
        <v>10322.038999999999</v>
      </c>
      <c r="G234" s="26">
        <f>G235+G236+G237</f>
        <v>9491.8060000000005</v>
      </c>
      <c r="H234" s="40">
        <f t="shared" si="15"/>
        <v>91.956695765245627</v>
      </c>
    </row>
    <row r="235" spans="1:8" ht="63">
      <c r="A235" s="69" t="str">
        <f>[1]Лист2!A17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5" s="13" t="str">
        <f>[1]Лист2!C17</f>
        <v>07</v>
      </c>
      <c r="C235" s="13" t="str">
        <f>[1]Лист2!D17</f>
        <v>03</v>
      </c>
      <c r="D235" s="13" t="str">
        <f>[1]Лист2!E17</f>
        <v>02 1 00 10420</v>
      </c>
      <c r="E235" s="13">
        <f>[1]Лист2!F17</f>
        <v>100</v>
      </c>
      <c r="F235" s="26">
        <f>Лист2!G17+Лист2!G51</f>
        <v>4459.8639999999996</v>
      </c>
      <c r="G235" s="26">
        <f>Лист2!H17+Лист2!H51</f>
        <v>4142.6360000000004</v>
      </c>
      <c r="H235" s="40">
        <f t="shared" si="15"/>
        <v>92.887047676790161</v>
      </c>
    </row>
    <row r="236" spans="1:8" ht="31.5">
      <c r="A236" s="69" t="str">
        <f>[1]Лист2!A18</f>
        <v>Закупка товаров, работ и услуг для обеспечения государственных (муниципальных) нужд</v>
      </c>
      <c r="B236" s="13" t="str">
        <f>[1]Лист2!C18</f>
        <v>07</v>
      </c>
      <c r="C236" s="13" t="str">
        <f>[1]Лист2!D18</f>
        <v>03</v>
      </c>
      <c r="D236" s="13" t="str">
        <f>[1]Лист2!E18</f>
        <v>02 1 00 10420</v>
      </c>
      <c r="E236" s="13">
        <f>[1]Лист2!F18</f>
        <v>200</v>
      </c>
      <c r="F236" s="26">
        <f>Лист2!G18+Лист2!G52</f>
        <v>5824.2330000000002</v>
      </c>
      <c r="G236" s="26">
        <f>Лист2!H18+Лист2!H52</f>
        <v>5311.2280000000001</v>
      </c>
      <c r="H236" s="40">
        <f t="shared" si="15"/>
        <v>91.191887412471303</v>
      </c>
    </row>
    <row r="237" spans="1:8" ht="31.5">
      <c r="A237" s="69" t="str">
        <f>[1]Лист2!A19</f>
        <v>Уплата налогов, сборов и иных платежей</v>
      </c>
      <c r="B237" s="13" t="str">
        <f>[1]Лист2!C19</f>
        <v>07</v>
      </c>
      <c r="C237" s="13" t="str">
        <f>[1]Лист2!D19</f>
        <v>03</v>
      </c>
      <c r="D237" s="13" t="str">
        <f>[1]Лист2!E19</f>
        <v>02 1 00 10420</v>
      </c>
      <c r="E237" s="13">
        <f>[1]Лист2!F19</f>
        <v>850</v>
      </c>
      <c r="F237" s="26">
        <f>Лист2!G19+Лист2!G53</f>
        <v>37.942</v>
      </c>
      <c r="G237" s="26">
        <f>Лист2!H19+Лист2!H53</f>
        <v>37.942</v>
      </c>
      <c r="H237" s="40">
        <f t="shared" si="15"/>
        <v>100</v>
      </c>
    </row>
    <row r="238" spans="1:8" ht="47.25">
      <c r="A238" s="69" t="str">
        <f>[1]Лист2!A53</f>
        <v>Субсидия на софинансирование части расходов местных бюджетов по оплате труда работников муниципальных учреждений</v>
      </c>
      <c r="B238" s="13" t="str">
        <f>[1]Лист2!C53</f>
        <v>07</v>
      </c>
      <c r="C238" s="13" t="str">
        <f>[1]Лист2!D53</f>
        <v>03</v>
      </c>
      <c r="D238" s="13" t="str">
        <f>[1]Лист2!E53</f>
        <v>02 1 00 S0430</v>
      </c>
      <c r="E238" s="13"/>
      <c r="F238" s="26">
        <f>Лист2!G20+Лист2!G54</f>
        <v>8454.4000000000015</v>
      </c>
      <c r="G238" s="26">
        <f>Лист2!H20+Лист2!H54</f>
        <v>8454.4000000000015</v>
      </c>
      <c r="H238" s="40">
        <f t="shared" si="15"/>
        <v>100</v>
      </c>
    </row>
    <row r="239" spans="1:8" ht="63">
      <c r="A239" s="69" t="str">
        <f>[1]Лист2!A54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13" t="str">
        <f>[1]Лист2!C54</f>
        <v>07</v>
      </c>
      <c r="C239" s="13" t="str">
        <f>[1]Лист2!D54</f>
        <v>03</v>
      </c>
      <c r="D239" s="13" t="str">
        <f>[1]Лист2!E54</f>
        <v>02 1 00 S0430</v>
      </c>
      <c r="E239" s="13">
        <f>[1]Лист2!F54</f>
        <v>100</v>
      </c>
      <c r="F239" s="26">
        <f>Лист2!G21+Лист2!G55</f>
        <v>8454.4000000000015</v>
      </c>
      <c r="G239" s="26">
        <f>Лист2!H21+Лист2!H55</f>
        <v>8454.4000000000015</v>
      </c>
      <c r="H239" s="40">
        <f t="shared" si="15"/>
        <v>100</v>
      </c>
    </row>
    <row r="240" spans="1:8" ht="31.5">
      <c r="A240" s="69" t="str">
        <f>[1]Лист2!A430</f>
        <v>Государственная программа Алтайского края "Развитие культуры Алтайского края"</v>
      </c>
      <c r="B240" s="13" t="str">
        <f>[1]Лист2!C430</f>
        <v>07</v>
      </c>
      <c r="C240" s="13" t="str">
        <f>[1]Лист2!D430</f>
        <v>03</v>
      </c>
      <c r="D240" s="13" t="str">
        <f>[1]Лист2!E430</f>
        <v>44 0 00 00000</v>
      </c>
      <c r="E240" s="13"/>
      <c r="F240" s="60">
        <f>F241</f>
        <v>842.8</v>
      </c>
      <c r="G240" s="60">
        <f>G241</f>
        <v>261.072</v>
      </c>
      <c r="H240" s="40">
        <f t="shared" si="15"/>
        <v>30.976744186046513</v>
      </c>
    </row>
    <row r="241" spans="1:8" ht="63">
      <c r="A241" s="69" t="str">
        <f>[1]Лист2!A431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41" s="13" t="str">
        <f>[1]Лист2!C431</f>
        <v>07</v>
      </c>
      <c r="C241" s="13" t="str">
        <f>[1]Лист2!D431</f>
        <v>03</v>
      </c>
      <c r="D241" s="13" t="str">
        <f>[1]Лист2!E431</f>
        <v xml:space="preserve"> 44 0 00 S4992</v>
      </c>
      <c r="E241" s="13"/>
      <c r="F241" s="60">
        <f>F242</f>
        <v>842.8</v>
      </c>
      <c r="G241" s="60">
        <f>G242</f>
        <v>261.072</v>
      </c>
      <c r="H241" s="40">
        <f t="shared" si="15"/>
        <v>30.976744186046513</v>
      </c>
    </row>
    <row r="242" spans="1:8" ht="31.5">
      <c r="A242" s="69" t="str">
        <f>[1]Лист2!A432</f>
        <v>Закупка товаров, работ и услуг для обеспечения государственных (муниципальных) нужд</v>
      </c>
      <c r="B242" s="13" t="str">
        <f>[1]Лист2!C432</f>
        <v>07</v>
      </c>
      <c r="C242" s="13" t="str">
        <f>[1]Лист2!D432</f>
        <v>03</v>
      </c>
      <c r="D242" s="13" t="str">
        <f>[1]Лист2!E432</f>
        <v xml:space="preserve"> 44 0 00 S4992</v>
      </c>
      <c r="E242" s="13">
        <f>[1]Лист2!F432</f>
        <v>200</v>
      </c>
      <c r="F242" s="60">
        <f>Лист2!G433</f>
        <v>842.8</v>
      </c>
      <c r="G242" s="60">
        <f>Лист2!H433</f>
        <v>261.072</v>
      </c>
      <c r="H242" s="40">
        <f t="shared" si="15"/>
        <v>30.976744186046513</v>
      </c>
    </row>
    <row r="243" spans="1:8" ht="31.5">
      <c r="A243" s="72" t="s">
        <v>11</v>
      </c>
      <c r="B243" s="13" t="s">
        <v>25</v>
      </c>
      <c r="C243" s="13" t="s">
        <v>22</v>
      </c>
      <c r="D243" s="13"/>
      <c r="E243" s="11"/>
      <c r="F243" s="16">
        <f>F244+F254+F264+F272+F276</f>
        <v>29299.718000000001</v>
      </c>
      <c r="G243" s="16">
        <f>G244+G254+G264+G272+G276</f>
        <v>23789.832999999999</v>
      </c>
      <c r="H243" s="40">
        <f t="shared" si="15"/>
        <v>81.194750748112995</v>
      </c>
    </row>
    <row r="244" spans="1:8" ht="31.5">
      <c r="A244" s="72" t="str">
        <f>[1]Лист2!A146</f>
        <v>Руководство и управление в сфере установленных функций органов государственной власти субъектов Российской Федерации</v>
      </c>
      <c r="B244" s="13" t="str">
        <f>[1]Лист2!C146</f>
        <v>07</v>
      </c>
      <c r="C244" s="13" t="str">
        <f>[1]Лист2!D146</f>
        <v>09</v>
      </c>
      <c r="D244" s="13" t="str">
        <f>[1]Лист2!E146</f>
        <v>01 0 00 00000</v>
      </c>
      <c r="E244" s="13"/>
      <c r="F244" s="26">
        <f>F245+F250</f>
        <v>4460.4089999999997</v>
      </c>
      <c r="G244" s="26">
        <f>G245+G250</f>
        <v>4340.5249999999996</v>
      </c>
      <c r="H244" s="40">
        <f t="shared" si="15"/>
        <v>97.31226441342038</v>
      </c>
    </row>
    <row r="245" spans="1:8" ht="31.5">
      <c r="A245" s="72" t="str">
        <f>[1]Лист2!A147</f>
        <v>Расходы на обеспечение деятельности органов местного самоуправления</v>
      </c>
      <c r="B245" s="13" t="str">
        <f>[1]Лист2!C147</f>
        <v>07</v>
      </c>
      <c r="C245" s="13" t="str">
        <f>[1]Лист2!D147</f>
        <v>09</v>
      </c>
      <c r="D245" s="13" t="str">
        <f>[1]Лист2!E147</f>
        <v>01 2 00 00000</v>
      </c>
      <c r="E245" s="13"/>
      <c r="F245" s="26">
        <f>F246</f>
        <v>3199.41</v>
      </c>
      <c r="G245" s="26">
        <f>G246</f>
        <v>3079.5039999999999</v>
      </c>
      <c r="H245" s="40">
        <f t="shared" si="15"/>
        <v>96.252246507949906</v>
      </c>
    </row>
    <row r="246" spans="1:8" ht="31.5">
      <c r="A246" s="72" t="str">
        <f>[1]Лист2!A148</f>
        <v>Центральный аппарат органов местного самоуправления</v>
      </c>
      <c r="B246" s="13" t="str">
        <f>[1]Лист2!C148</f>
        <v>07</v>
      </c>
      <c r="C246" s="13" t="str">
        <f>[1]Лист2!D148</f>
        <v>09</v>
      </c>
      <c r="D246" s="13" t="str">
        <f>[1]Лист2!E148</f>
        <v>01 2 00 10110</v>
      </c>
      <c r="E246" s="13"/>
      <c r="F246" s="26">
        <f>F247+F248+F249</f>
        <v>3199.41</v>
      </c>
      <c r="G246" s="26">
        <f>G247+G248+G249</f>
        <v>3079.5039999999999</v>
      </c>
      <c r="H246" s="40">
        <f t="shared" si="15"/>
        <v>96.252246507949906</v>
      </c>
    </row>
    <row r="247" spans="1:8" ht="63">
      <c r="A247" s="72" t="str">
        <f>[1]Лист2!A149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13" t="str">
        <f>[1]Лист2!C149</f>
        <v>07</v>
      </c>
      <c r="C247" s="13" t="str">
        <f>[1]Лист2!D149</f>
        <v>09</v>
      </c>
      <c r="D247" s="13" t="str">
        <f>[1]Лист2!E149</f>
        <v>01 2 00 10110</v>
      </c>
      <c r="E247" s="13">
        <f>[1]Лист2!F149</f>
        <v>100</v>
      </c>
      <c r="F247" s="26">
        <f>Лист2!G150</f>
        <v>3129.41</v>
      </c>
      <c r="G247" s="26">
        <f>Лист2!H150</f>
        <v>3079.5039999999999</v>
      </c>
      <c r="H247" s="40">
        <f t="shared" si="15"/>
        <v>98.405258499205928</v>
      </c>
    </row>
    <row r="248" spans="1:8" ht="31.5">
      <c r="A248" s="72" t="str">
        <f>[1]Лист2!A150</f>
        <v>Закупка товаров, работ и услуг для обеспечения государственных (муниципальных) нужд</v>
      </c>
      <c r="B248" s="13" t="str">
        <f>[1]Лист2!C150</f>
        <v>07</v>
      </c>
      <c r="C248" s="13" t="str">
        <f>[1]Лист2!D150</f>
        <v>09</v>
      </c>
      <c r="D248" s="13" t="str">
        <f>[1]Лист2!E150</f>
        <v>01 2 00 10110</v>
      </c>
      <c r="E248" s="13">
        <f>[1]Лист2!F150</f>
        <v>200</v>
      </c>
      <c r="F248" s="26">
        <f>Лист2!G151</f>
        <v>70</v>
      </c>
      <c r="G248" s="26">
        <f>Лист2!H151</f>
        <v>0</v>
      </c>
      <c r="H248" s="40">
        <f t="shared" si="15"/>
        <v>0</v>
      </c>
    </row>
    <row r="249" spans="1:8" ht="31.5">
      <c r="A249" s="72" t="str">
        <f>[1]Лист2!A151</f>
        <v>Уплата налогов, сборов и иных платежей</v>
      </c>
      <c r="B249" s="13" t="str">
        <f>[1]Лист2!C151</f>
        <v>07</v>
      </c>
      <c r="C249" s="13" t="str">
        <f>[1]Лист2!D151</f>
        <v>09</v>
      </c>
      <c r="D249" s="13" t="str">
        <f>[1]Лист2!E151</f>
        <v>01 2 00 10110</v>
      </c>
      <c r="E249" s="13">
        <f>[1]Лист2!F151</f>
        <v>850</v>
      </c>
      <c r="F249" s="26">
        <f>Лист2!G152</f>
        <v>0</v>
      </c>
      <c r="G249" s="26">
        <f>Лист2!H152</f>
        <v>0</v>
      </c>
      <c r="H249" s="40">
        <v>0</v>
      </c>
    </row>
    <row r="250" spans="1:8" ht="31.5">
      <c r="A250" s="72" t="str">
        <f>[1]Лист2!A152</f>
        <v>Руководство и управление в сфере установленных функций</v>
      </c>
      <c r="B250" s="13" t="str">
        <f>[1]Лист2!C152</f>
        <v>07</v>
      </c>
      <c r="C250" s="13" t="str">
        <f>[1]Лист2!D152</f>
        <v>09</v>
      </c>
      <c r="D250" s="13" t="str">
        <f>[1]Лист2!E152</f>
        <v>01 4 00 00000</v>
      </c>
      <c r="E250" s="13"/>
      <c r="F250" s="26">
        <f>F251</f>
        <v>1260.999</v>
      </c>
      <c r="G250" s="26">
        <f>G251</f>
        <v>1261.0210000000002</v>
      </c>
      <c r="H250" s="40">
        <f t="shared" si="15"/>
        <v>100.00174464848904</v>
      </c>
    </row>
    <row r="251" spans="1:8" ht="31.5">
      <c r="A251" s="72" t="str">
        <f>[1]Лист2!A153</f>
        <v>Функционирование комиссий по делам несовершеннолетних и защите их прав и органов опеки и попечительства</v>
      </c>
      <c r="B251" s="13" t="str">
        <f>[1]Лист2!C153</f>
        <v>07</v>
      </c>
      <c r="C251" s="13" t="str">
        <f>[1]Лист2!D153</f>
        <v>09</v>
      </c>
      <c r="D251" s="13" t="str">
        <f>[1]Лист2!E153</f>
        <v>01 4 00 70090</v>
      </c>
      <c r="E251" s="13"/>
      <c r="F251" s="26">
        <f>F252+F253</f>
        <v>1260.999</v>
      </c>
      <c r="G251" s="26">
        <f>G252+G253</f>
        <v>1261.0210000000002</v>
      </c>
      <c r="H251" s="40">
        <f t="shared" si="15"/>
        <v>100.00174464848904</v>
      </c>
    </row>
    <row r="252" spans="1:8" ht="63">
      <c r="A252" s="72" t="str">
        <f>[1]Лист2!A154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13" t="str">
        <f>[1]Лист2!C154</f>
        <v>07</v>
      </c>
      <c r="C252" s="13" t="str">
        <f>[1]Лист2!D154</f>
        <v>09</v>
      </c>
      <c r="D252" s="13" t="str">
        <f>[1]Лист2!E154</f>
        <v>01 4 00 70090</v>
      </c>
      <c r="E252" s="13">
        <f>[1]Лист2!F154</f>
        <v>100</v>
      </c>
      <c r="F252" s="26">
        <f>Лист2!G155+Лист2!G438</f>
        <v>1095.9069999999999</v>
      </c>
      <c r="G252" s="26">
        <f>Лист2!H155+Лист2!H438</f>
        <v>1095.9290000000001</v>
      </c>
      <c r="H252" s="40">
        <f t="shared" si="15"/>
        <v>100.00200746961194</v>
      </c>
    </row>
    <row r="253" spans="1:8" ht="31.5">
      <c r="A253" s="72" t="str">
        <f>[1]Лист2!A155</f>
        <v>Закупка товаров, работ и услуг для обеспечения государственных (муниципальных) нужд</v>
      </c>
      <c r="B253" s="13" t="str">
        <f>[1]Лист2!C155</f>
        <v>07</v>
      </c>
      <c r="C253" s="13" t="str">
        <f>[1]Лист2!D155</f>
        <v>09</v>
      </c>
      <c r="D253" s="13" t="str">
        <f>[1]Лист2!E155</f>
        <v>01 4 00 70090</v>
      </c>
      <c r="E253" s="13">
        <f>[1]Лист2!F155</f>
        <v>200</v>
      </c>
      <c r="F253" s="26">
        <f>Лист2!G156+Лист2!G439</f>
        <v>165.09200000000001</v>
      </c>
      <c r="G253" s="26">
        <f>Лист2!H156+Лист2!H439</f>
        <v>165.09200000000001</v>
      </c>
      <c r="H253" s="40">
        <f t="shared" si="15"/>
        <v>100</v>
      </c>
    </row>
    <row r="254" spans="1:8" ht="31.5">
      <c r="A254" s="72" t="str">
        <f>[1]Лист2!A156</f>
        <v>Расходы на обеспечение деятельности (оказание услуг) подведомственных учреждений</v>
      </c>
      <c r="B254" s="13" t="str">
        <f>[1]Лист2!C156</f>
        <v>07</v>
      </c>
      <c r="C254" s="13" t="str">
        <f>[1]Лист2!D156</f>
        <v>09</v>
      </c>
      <c r="D254" s="13" t="str">
        <f>[1]Лист2!E156</f>
        <v>02 0 00 00000</v>
      </c>
      <c r="E254" s="13"/>
      <c r="F254" s="26">
        <f>F255+F259</f>
        <v>6355.0259999999998</v>
      </c>
      <c r="G254" s="26">
        <f>G255+G259</f>
        <v>6064.5959999999995</v>
      </c>
      <c r="H254" s="40">
        <f t="shared" si="15"/>
        <v>95.429916415762889</v>
      </c>
    </row>
    <row r="255" spans="1:8" ht="31.5">
      <c r="A255" s="72" t="str">
        <f>[1]Лист2!A157</f>
        <v>Расходы на обеспечение деятельности (оказание услуг) подведомственных учреждений в сфере образования</v>
      </c>
      <c r="B255" s="13" t="str">
        <f>[1]Лист2!C157</f>
        <v>07</v>
      </c>
      <c r="C255" s="13" t="str">
        <f>[1]Лист2!D157</f>
        <v>09</v>
      </c>
      <c r="D255" s="13" t="str">
        <f>[1]Лист2!E157</f>
        <v>02 1 00 00000</v>
      </c>
      <c r="E255" s="13"/>
      <c r="F255" s="26">
        <f>F256</f>
        <v>2069.0129999999999</v>
      </c>
      <c r="G255" s="26">
        <f>G256</f>
        <v>2069.0129999999999</v>
      </c>
      <c r="H255" s="40">
        <f t="shared" si="15"/>
        <v>100</v>
      </c>
    </row>
    <row r="256" spans="1:8" ht="31.5">
      <c r="A256" s="72" t="str">
        <f>[1]Лист2!A158</f>
        <v>Детские оздоровительные учреждения</v>
      </c>
      <c r="B256" s="13" t="str">
        <f>[1]Лист2!C158</f>
        <v>07</v>
      </c>
      <c r="C256" s="13" t="str">
        <f>[1]Лист2!D158</f>
        <v>09</v>
      </c>
      <c r="D256" s="13" t="str">
        <f>[1]Лист2!E158</f>
        <v>02 1 00 10490</v>
      </c>
      <c r="E256" s="13"/>
      <c r="F256" s="26">
        <f>F257+F258</f>
        <v>2069.0129999999999</v>
      </c>
      <c r="G256" s="26">
        <f>G257+G258</f>
        <v>2069.0129999999999</v>
      </c>
      <c r="H256" s="40">
        <f t="shared" si="15"/>
        <v>100</v>
      </c>
    </row>
    <row r="257" spans="1:8" ht="63">
      <c r="A257" s="72" t="str">
        <f>[1]Лист2!A159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13" t="str">
        <f>[1]Лист2!C159</f>
        <v>07</v>
      </c>
      <c r="C257" s="13" t="str">
        <f>[1]Лист2!D159</f>
        <v>09</v>
      </c>
      <c r="D257" s="13" t="str">
        <f>[1]Лист2!E159</f>
        <v>02 1 00 10490</v>
      </c>
      <c r="E257" s="13">
        <f>[1]Лист2!F159</f>
        <v>100</v>
      </c>
      <c r="F257" s="26">
        <f>Лист2!G160</f>
        <v>1767.01</v>
      </c>
      <c r="G257" s="26">
        <f>Лист2!H160</f>
        <v>1767.01</v>
      </c>
      <c r="H257" s="40">
        <f t="shared" si="15"/>
        <v>100</v>
      </c>
    </row>
    <row r="258" spans="1:8" ht="31.5">
      <c r="A258" s="72" t="str">
        <f>[1]Лист2!A160</f>
        <v>Закупка товаров, работ и услуг для обеспечения государственных (муниципальных) нужд</v>
      </c>
      <c r="B258" s="13" t="str">
        <f>[1]Лист2!C160</f>
        <v>07</v>
      </c>
      <c r="C258" s="13" t="str">
        <f>[1]Лист2!D160</f>
        <v>09</v>
      </c>
      <c r="D258" s="13" t="str">
        <f>[1]Лист2!E160</f>
        <v>02 1 00 10490</v>
      </c>
      <c r="E258" s="13">
        <f>[1]Лист2!F160</f>
        <v>200</v>
      </c>
      <c r="F258" s="26">
        <f>Лист2!G161</f>
        <v>302.00299999999999</v>
      </c>
      <c r="G258" s="26">
        <f>Лист2!H161</f>
        <v>302.00299999999999</v>
      </c>
      <c r="H258" s="40">
        <f t="shared" si="15"/>
        <v>100</v>
      </c>
    </row>
    <row r="259" spans="1:8" ht="31.5">
      <c r="A259" s="70" t="s">
        <v>82</v>
      </c>
      <c r="B259" s="13" t="str">
        <f>[1]Лист2!C161</f>
        <v>07</v>
      </c>
      <c r="C259" s="13" t="str">
        <f>[1]Лист2!D161</f>
        <v>09</v>
      </c>
      <c r="D259" s="13" t="str">
        <f>[1]Лист2!E161</f>
        <v>02 5 00 00000</v>
      </c>
      <c r="E259" s="13"/>
      <c r="F259" s="26">
        <f>Лист2!G162</f>
        <v>4286.0129999999999</v>
      </c>
      <c r="G259" s="26">
        <f>Лист2!H162</f>
        <v>3995.5830000000001</v>
      </c>
      <c r="H259" s="40">
        <f t="shared" si="15"/>
        <v>93.22377230307049</v>
      </c>
    </row>
    <row r="260" spans="1:8" ht="63">
      <c r="A260" s="66" t="s">
        <v>83</v>
      </c>
      <c r="B260" s="13" t="str">
        <f>[1]Лист2!C162</f>
        <v>07</v>
      </c>
      <c r="C260" s="13" t="str">
        <f>[1]Лист2!D162</f>
        <v>09</v>
      </c>
      <c r="D260" s="13" t="str">
        <f>[1]Лист2!E162</f>
        <v>02 5 00 10820</v>
      </c>
      <c r="E260" s="13"/>
      <c r="F260" s="26">
        <f>Лист2!G163</f>
        <v>4286.0129999999999</v>
      </c>
      <c r="G260" s="26">
        <f>Лист2!H163</f>
        <v>3995.5830000000001</v>
      </c>
      <c r="H260" s="40">
        <f t="shared" si="15"/>
        <v>93.22377230307049</v>
      </c>
    </row>
    <row r="261" spans="1:8" ht="63">
      <c r="A261" s="69" t="s">
        <v>74</v>
      </c>
      <c r="B261" s="13" t="str">
        <f>[1]Лист2!C163</f>
        <v>07</v>
      </c>
      <c r="C261" s="13" t="str">
        <f>[1]Лист2!D163</f>
        <v>09</v>
      </c>
      <c r="D261" s="13" t="str">
        <f>[1]Лист2!E163</f>
        <v>02 5 00 10820</v>
      </c>
      <c r="E261" s="13">
        <f>[1]Лист2!F163</f>
        <v>100</v>
      </c>
      <c r="F261" s="26">
        <f>Лист2!G164</f>
        <v>3766</v>
      </c>
      <c r="G261" s="26">
        <f>Лист2!H164</f>
        <v>3541.259</v>
      </c>
      <c r="H261" s="40">
        <f t="shared" si="15"/>
        <v>94.032368560807228</v>
      </c>
    </row>
    <row r="262" spans="1:8" ht="31.5">
      <c r="A262" s="69" t="s">
        <v>115</v>
      </c>
      <c r="B262" s="13" t="str">
        <f>[1]Лист2!C164</f>
        <v>07</v>
      </c>
      <c r="C262" s="13" t="str">
        <f>[1]Лист2!D164</f>
        <v>09</v>
      </c>
      <c r="D262" s="13" t="str">
        <f>[1]Лист2!E164</f>
        <v>02 5 00 10820</v>
      </c>
      <c r="E262" s="13">
        <f>[1]Лист2!F164</f>
        <v>200</v>
      </c>
      <c r="F262" s="26">
        <f>Лист2!G165</f>
        <v>520.01300000000003</v>
      </c>
      <c r="G262" s="26">
        <f>Лист2!H165</f>
        <v>454.32400000000001</v>
      </c>
      <c r="H262" s="40">
        <f t="shared" si="15"/>
        <v>87.367815804604888</v>
      </c>
    </row>
    <row r="263" spans="1:8" ht="31.5">
      <c r="A263" s="70" t="s">
        <v>75</v>
      </c>
      <c r="B263" s="13" t="str">
        <f>[1]Лист2!C165</f>
        <v>07</v>
      </c>
      <c r="C263" s="13" t="str">
        <f>[1]Лист2!D165</f>
        <v>09</v>
      </c>
      <c r="D263" s="13" t="str">
        <f>[1]Лист2!E165</f>
        <v>02 5 00 10820</v>
      </c>
      <c r="E263" s="13">
        <f>[1]Лист2!F165</f>
        <v>850</v>
      </c>
      <c r="F263" s="26">
        <f>Лист2!G166</f>
        <v>0</v>
      </c>
      <c r="G263" s="26">
        <f>Лист2!H166</f>
        <v>0</v>
      </c>
      <c r="H263" s="40">
        <v>0</v>
      </c>
    </row>
    <row r="264" spans="1:8" ht="31.5">
      <c r="A264" s="70" t="str">
        <f>[1]Лист2!A166</f>
        <v>Иные вопросы в отраслях социальной сферы</v>
      </c>
      <c r="B264" s="13" t="str">
        <f>[1]Лист2!C166</f>
        <v>07</v>
      </c>
      <c r="C264" s="13" t="str">
        <f>[1]Лист2!D166</f>
        <v>09</v>
      </c>
      <c r="D264" s="13" t="str">
        <f>[1]Лист2!E166</f>
        <v>90 0 00 00000</v>
      </c>
      <c r="E264" s="13"/>
      <c r="F264" s="26">
        <f>Лист2!G167</f>
        <v>1166.2070000000001</v>
      </c>
      <c r="G264" s="26">
        <f>Лист2!H167</f>
        <v>1166.2070000000001</v>
      </c>
      <c r="H264" s="40">
        <f t="shared" si="15"/>
        <v>100</v>
      </c>
    </row>
    <row r="265" spans="1:8" ht="31.5">
      <c r="A265" s="70" t="str">
        <f>[1]Лист2!A167</f>
        <v>Иные вопросы в сфере образования</v>
      </c>
      <c r="B265" s="13" t="str">
        <f>[1]Лист2!C167</f>
        <v>07</v>
      </c>
      <c r="C265" s="13" t="str">
        <f>[1]Лист2!D167</f>
        <v>09</v>
      </c>
      <c r="D265" s="13" t="str">
        <f>[1]Лист2!E167</f>
        <v>90 1 00 00000</v>
      </c>
      <c r="E265" s="13"/>
      <c r="F265" s="26">
        <f>Лист2!G168</f>
        <v>1166.2070000000001</v>
      </c>
      <c r="G265" s="26">
        <f>Лист2!H168</f>
        <v>1166.2070000000001</v>
      </c>
      <c r="H265" s="40">
        <f t="shared" si="15"/>
        <v>100</v>
      </c>
    </row>
    <row r="266" spans="1:8" ht="31.5">
      <c r="A266" s="70" t="str">
        <f>[1]Лист2!A168</f>
        <v>Субсидии на проведение детской оздоровительной кампании</v>
      </c>
      <c r="B266" s="13" t="str">
        <f>[1]Лист2!C168</f>
        <v>07</v>
      </c>
      <c r="C266" s="13" t="str">
        <f>[1]Лист2!D168</f>
        <v>09</v>
      </c>
      <c r="D266" s="13" t="str">
        <f>[1]Лист2!E168</f>
        <v>90 1 00 S3212</v>
      </c>
      <c r="E266" s="13"/>
      <c r="F266" s="26">
        <f>Лист2!G169</f>
        <v>1132.5</v>
      </c>
      <c r="G266" s="26">
        <f>Лист2!H169</f>
        <v>1132.5</v>
      </c>
      <c r="H266" s="40">
        <f t="shared" si="15"/>
        <v>100</v>
      </c>
    </row>
    <row r="267" spans="1:8" ht="31.5">
      <c r="A267" s="70" t="str">
        <f>[1]Лист2!A169</f>
        <v>Закупка товаров, работ и услуг для обеспечения государственных (муниципальных) нужд</v>
      </c>
      <c r="B267" s="13" t="str">
        <f>[1]Лист2!C169</f>
        <v>07</v>
      </c>
      <c r="C267" s="13" t="str">
        <f>[1]Лист2!D169</f>
        <v>09</v>
      </c>
      <c r="D267" s="13" t="str">
        <f>[1]Лист2!E169</f>
        <v>90 1 00 S3212</v>
      </c>
      <c r="E267" s="13">
        <f>[1]Лист2!F169</f>
        <v>200</v>
      </c>
      <c r="F267" s="26">
        <f>Лист2!G170</f>
        <v>1132.5</v>
      </c>
      <c r="G267" s="26">
        <f>Лист2!H170</f>
        <v>1132.5</v>
      </c>
      <c r="H267" s="40">
        <f t="shared" si="15"/>
        <v>100</v>
      </c>
    </row>
    <row r="268" spans="1:8" ht="31.5">
      <c r="A268" s="70" t="str">
        <f>[1]Лист2!A170</f>
        <v>Софинансирование субсидии на проведение детской оздоровительной кампании</v>
      </c>
      <c r="B268" s="13" t="str">
        <f>[1]Лист2!C170</f>
        <v>07</v>
      </c>
      <c r="C268" s="13" t="str">
        <f>[1]Лист2!D170</f>
        <v>09</v>
      </c>
      <c r="D268" s="13" t="str">
        <f>[1]Лист2!E170</f>
        <v>90 1 00 S3210</v>
      </c>
      <c r="E268" s="13"/>
      <c r="F268" s="26">
        <f>Лист2!G171</f>
        <v>11.439</v>
      </c>
      <c r="G268" s="26">
        <f>Лист2!H171</f>
        <v>11.439</v>
      </c>
      <c r="H268" s="40">
        <f t="shared" si="15"/>
        <v>100</v>
      </c>
    </row>
    <row r="269" spans="1:8" ht="31.5">
      <c r="A269" s="70" t="str">
        <f>[1]Лист2!A171</f>
        <v>Закупка товаров, работ и услуг для обеспечения государственных (муниципальных) нужд</v>
      </c>
      <c r="B269" s="13" t="str">
        <f>[1]Лист2!C171</f>
        <v>07</v>
      </c>
      <c r="C269" s="13" t="str">
        <f>[1]Лист2!D171</f>
        <v>09</v>
      </c>
      <c r="D269" s="13" t="str">
        <f>[1]Лист2!E171</f>
        <v>90 1 00 S3212</v>
      </c>
      <c r="E269" s="13">
        <f>[1]Лист2!F171</f>
        <v>200</v>
      </c>
      <c r="F269" s="26">
        <f>Лист2!G172</f>
        <v>11.439</v>
      </c>
      <c r="G269" s="26">
        <f>Лист2!H172</f>
        <v>11.439</v>
      </c>
      <c r="H269" s="40">
        <f t="shared" si="15"/>
        <v>100</v>
      </c>
    </row>
    <row r="270" spans="1:8" ht="78.75">
      <c r="A270" s="70" t="str">
        <f>[1]Лист2!A172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70" s="13" t="str">
        <f>[1]Лист2!C172</f>
        <v>07</v>
      </c>
      <c r="C270" s="13" t="str">
        <f>[1]Лист2!D172</f>
        <v>09</v>
      </c>
      <c r="D270" s="13" t="str">
        <f>[1]Лист2!E172</f>
        <v>90 1 00 S0620</v>
      </c>
      <c r="E270" s="13"/>
      <c r="F270" s="26">
        <f>Лист2!G173</f>
        <v>22.268000000000001</v>
      </c>
      <c r="G270" s="26">
        <f>Лист2!H173</f>
        <v>22.268000000000001</v>
      </c>
      <c r="H270" s="40">
        <v>0</v>
      </c>
    </row>
    <row r="271" spans="1:8" ht="31.5">
      <c r="A271" s="70" t="str">
        <f>[1]Лист2!A173</f>
        <v>Социальное обеспечение и иные выплаты населению</v>
      </c>
      <c r="B271" s="13" t="str">
        <f>[1]Лист2!C173</f>
        <v>07</v>
      </c>
      <c r="C271" s="13" t="str">
        <f>[1]Лист2!D173</f>
        <v>09</v>
      </c>
      <c r="D271" s="13" t="str">
        <f>[1]Лист2!E173</f>
        <v>90 1 00 S0620</v>
      </c>
      <c r="E271" s="13">
        <f>[1]Лист2!F173</f>
        <v>300</v>
      </c>
      <c r="F271" s="26">
        <f>Лист2!G174</f>
        <v>22.268000000000001</v>
      </c>
      <c r="G271" s="26">
        <f>Лист2!H174</f>
        <v>22.268000000000001</v>
      </c>
      <c r="H271" s="40">
        <f t="shared" ref="H271:H337" si="17">G271/F271*100</f>
        <v>100</v>
      </c>
    </row>
    <row r="272" spans="1:8" ht="31.5">
      <c r="A272" s="70" t="str">
        <f>[1]Лист2!A174</f>
        <v>Иные вопросы в области жилищно-коммунального хозяйства</v>
      </c>
      <c r="B272" s="13" t="str">
        <f>[1]Лист2!C174</f>
        <v>07</v>
      </c>
      <c r="C272" s="13" t="str">
        <f>[1]Лист2!D174</f>
        <v>09</v>
      </c>
      <c r="D272" s="13" t="str">
        <f>[1]Лист2!E174</f>
        <v>92 0 00 00000</v>
      </c>
      <c r="E272" s="13"/>
      <c r="F272" s="26">
        <f>Лист2!G175</f>
        <v>6709.54</v>
      </c>
      <c r="G272" s="26">
        <f>Лист2!H175</f>
        <v>6709.54</v>
      </c>
      <c r="H272" s="40">
        <f t="shared" si="17"/>
        <v>100</v>
      </c>
    </row>
    <row r="273" spans="1:8" ht="31.5">
      <c r="A273" s="70" t="str">
        <f>[1]Лист2!A175</f>
        <v>Иные расходы в области жилищно-коммунального хозяйства</v>
      </c>
      <c r="B273" s="13" t="str">
        <f>[1]Лист2!C175</f>
        <v>07</v>
      </c>
      <c r="C273" s="13" t="str">
        <f>[1]Лист2!D175</f>
        <v>09</v>
      </c>
      <c r="D273" s="13" t="str">
        <f>[1]Лист2!E175</f>
        <v>92 9 00 00000</v>
      </c>
      <c r="E273" s="13"/>
      <c r="F273" s="26">
        <f>Лист2!G176</f>
        <v>6709.54</v>
      </c>
      <c r="G273" s="26">
        <f>Лист2!H176</f>
        <v>6709.54</v>
      </c>
      <c r="H273" s="40">
        <f t="shared" si="17"/>
        <v>100</v>
      </c>
    </row>
    <row r="274" spans="1:8" ht="31.5">
      <c r="A274" s="70" t="str">
        <f>[1]Лист2!A176</f>
        <v>Обеспечение расчетов за топливно-энергетические ресурсы, потребляемые муниципальными учреждениями</v>
      </c>
      <c r="B274" s="13" t="str">
        <f>[1]Лист2!C176</f>
        <v>07</v>
      </c>
      <c r="C274" s="13" t="str">
        <f>[1]Лист2!D176</f>
        <v>09</v>
      </c>
      <c r="D274" s="13" t="str">
        <f>[1]Лист2!E176</f>
        <v>92 9 00 S1190</v>
      </c>
      <c r="E274" s="13"/>
      <c r="F274" s="26">
        <f>Лист2!G177</f>
        <v>6709.54</v>
      </c>
      <c r="G274" s="26">
        <f>Лист2!H177</f>
        <v>6709.54</v>
      </c>
      <c r="H274" s="40">
        <f t="shared" si="17"/>
        <v>100</v>
      </c>
    </row>
    <row r="275" spans="1:8" ht="31.5">
      <c r="A275" s="70" t="str">
        <f>[1]Лист2!A177</f>
        <v>Закупка товаров, работ и услуг для обеспечения государственных (муниципальных) нужд</v>
      </c>
      <c r="B275" s="13" t="str">
        <f>[1]Лист2!C177</f>
        <v>07</v>
      </c>
      <c r="C275" s="13" t="str">
        <f>[1]Лист2!D177</f>
        <v>09</v>
      </c>
      <c r="D275" s="13" t="str">
        <f>[1]Лист2!E177</f>
        <v>92 9 00 S1190</v>
      </c>
      <c r="E275" s="13">
        <f>[1]Лист2!F177</f>
        <v>200</v>
      </c>
      <c r="F275" s="26">
        <f>Лист2!G178</f>
        <v>6709.54</v>
      </c>
      <c r="G275" s="26">
        <f>Лист2!H178</f>
        <v>6709.54</v>
      </c>
      <c r="H275" s="40">
        <f t="shared" si="17"/>
        <v>100</v>
      </c>
    </row>
    <row r="276" spans="1:8" ht="31.5">
      <c r="A276" s="70" t="str">
        <f>[1]Лист2!A178</f>
        <v>Иные расходы органов государственной власти субъектов Российской Федерации</v>
      </c>
      <c r="B276" s="13" t="str">
        <f>[1]Лист2!C178</f>
        <v>07</v>
      </c>
      <c r="C276" s="13" t="str">
        <f>[1]Лист2!D178</f>
        <v>09</v>
      </c>
      <c r="D276" s="13" t="str">
        <f>[1]Лист2!E178</f>
        <v>99 0 00 00000</v>
      </c>
      <c r="E276" s="13"/>
      <c r="F276" s="26">
        <f>Лист2!G179</f>
        <v>10608.536</v>
      </c>
      <c r="G276" s="26">
        <f>Лист2!H179</f>
        <v>5508.9650000000001</v>
      </c>
      <c r="H276" s="40">
        <f t="shared" si="17"/>
        <v>51.929549939784337</v>
      </c>
    </row>
    <row r="277" spans="1:8" ht="31.5">
      <c r="A277" s="70" t="str">
        <f>[1]Лист2!A179</f>
        <v>Резервные фонды</v>
      </c>
      <c r="B277" s="13" t="str">
        <f>[1]Лист2!C179</f>
        <v>07</v>
      </c>
      <c r="C277" s="13" t="str">
        <f>[1]Лист2!D179</f>
        <v>09</v>
      </c>
      <c r="D277" s="13" t="str">
        <f>[1]Лист2!E179</f>
        <v>99 1 00 00000</v>
      </c>
      <c r="E277" s="13"/>
      <c r="F277" s="26">
        <f>Лист2!G180</f>
        <v>177.55500000000001</v>
      </c>
      <c r="G277" s="26">
        <f>Лист2!H180</f>
        <v>177.55500000000001</v>
      </c>
      <c r="H277" s="40">
        <f t="shared" si="17"/>
        <v>100</v>
      </c>
    </row>
    <row r="278" spans="1:8" ht="31.5">
      <c r="A278" s="70" t="str">
        <f>[1]Лист2!A180</f>
        <v>Резервные фонды местных администраций</v>
      </c>
      <c r="B278" s="13" t="str">
        <f>[1]Лист2!C180</f>
        <v>07</v>
      </c>
      <c r="C278" s="13" t="str">
        <f>[1]Лист2!D180</f>
        <v>09</v>
      </c>
      <c r="D278" s="13" t="str">
        <f>[1]Лист2!E180</f>
        <v>99 1 00 14100</v>
      </c>
      <c r="E278" s="13"/>
      <c r="F278" s="26">
        <f>Лист2!G181</f>
        <v>177.55500000000001</v>
      </c>
      <c r="G278" s="26">
        <f>Лист2!H181</f>
        <v>177.55500000000001</v>
      </c>
      <c r="H278" s="40">
        <f t="shared" si="17"/>
        <v>100</v>
      </c>
    </row>
    <row r="279" spans="1:8" ht="31.5">
      <c r="A279" s="70" t="str">
        <f>[1]Лист2!A181</f>
        <v>Закупка товаров, работ и услуг для обеспечения государственных (муниципальных) нужд</v>
      </c>
      <c r="B279" s="13" t="str">
        <f>[1]Лист2!C181</f>
        <v>07</v>
      </c>
      <c r="C279" s="13" t="str">
        <f>[1]Лист2!D181</f>
        <v>09</v>
      </c>
      <c r="D279" s="13" t="str">
        <f>[1]Лист2!E181</f>
        <v>99 1 00 14100</v>
      </c>
      <c r="E279" s="13">
        <v>200</v>
      </c>
      <c r="F279" s="26">
        <f>Лист2!G182</f>
        <v>177.55500000000001</v>
      </c>
      <c r="G279" s="26">
        <f>Лист2!H182</f>
        <v>177.55500000000001</v>
      </c>
      <c r="H279" s="40">
        <v>0</v>
      </c>
    </row>
    <row r="280" spans="1:8" ht="31.5">
      <c r="A280" s="70" t="str">
        <f>[1]Лист2!A182</f>
        <v>Расходы на выполнение других обязательств государства</v>
      </c>
      <c r="B280" s="13" t="str">
        <f>[1]Лист2!C182</f>
        <v>07</v>
      </c>
      <c r="C280" s="13" t="str">
        <f>[1]Лист2!D182</f>
        <v>09</v>
      </c>
      <c r="D280" s="13" t="str">
        <f>[1]Лист2!E182</f>
        <v>99 9 00 00000</v>
      </c>
      <c r="E280" s="13"/>
      <c r="F280" s="26">
        <f>Лист2!G183</f>
        <v>10430.981</v>
      </c>
      <c r="G280" s="26">
        <f>Лист2!H183</f>
        <v>5331.41</v>
      </c>
      <c r="H280" s="40">
        <f t="shared" si="17"/>
        <v>51.111300078103874</v>
      </c>
    </row>
    <row r="281" spans="1:8" ht="31.5">
      <c r="A281" s="70" t="str">
        <f>[1]Лист2!A183</f>
        <v>Прочие выплаты по обязательствам государства</v>
      </c>
      <c r="B281" s="13" t="str">
        <f>[1]Лист2!C183</f>
        <v>07</v>
      </c>
      <c r="C281" s="13" t="str">
        <f>[1]Лист2!D183</f>
        <v>09</v>
      </c>
      <c r="D281" s="13" t="str">
        <f>[1]Лист2!E183</f>
        <v>99 9 00 14710</v>
      </c>
      <c r="E281" s="13"/>
      <c r="F281" s="26">
        <f>Лист2!G184</f>
        <v>10430.981</v>
      </c>
      <c r="G281" s="26">
        <f>Лист2!H184</f>
        <v>5331.41</v>
      </c>
      <c r="H281" s="40">
        <f t="shared" si="17"/>
        <v>51.111300078103874</v>
      </c>
    </row>
    <row r="282" spans="1:8" ht="31.5">
      <c r="A282" s="70" t="str">
        <f>[1]Лист2!A184</f>
        <v>Закупка товаров, работ и услуг для обеспечения государственных (муниципальных) нужд</v>
      </c>
      <c r="B282" s="13" t="str">
        <f>[1]Лист2!C184</f>
        <v>07</v>
      </c>
      <c r="C282" s="13" t="str">
        <f>[1]Лист2!D184</f>
        <v>09</v>
      </c>
      <c r="D282" s="13" t="str">
        <f>[1]Лист2!E184</f>
        <v>99 9 00 14710</v>
      </c>
      <c r="E282" s="13">
        <f>[1]Лист2!F184</f>
        <v>200</v>
      </c>
      <c r="F282" s="26">
        <f>Лист2!G185</f>
        <v>10430.981</v>
      </c>
      <c r="G282" s="26">
        <f>Лист2!H185</f>
        <v>5331.41</v>
      </c>
      <c r="H282" s="40">
        <f t="shared" si="17"/>
        <v>51.111300078103874</v>
      </c>
    </row>
    <row r="283" spans="1:8" ht="31.5">
      <c r="A283" s="66" t="s">
        <v>78</v>
      </c>
      <c r="B283" s="13" t="s">
        <v>24</v>
      </c>
      <c r="C283" s="13"/>
      <c r="D283" s="11"/>
      <c r="E283" s="13"/>
      <c r="F283" s="16">
        <f>F284+F311</f>
        <v>45061.226000000002</v>
      </c>
      <c r="G283" s="16">
        <f>G284+G311</f>
        <v>40941.660000000003</v>
      </c>
      <c r="H283" s="40">
        <f t="shared" si="17"/>
        <v>90.857847498423595</v>
      </c>
    </row>
    <row r="284" spans="1:8" ht="31.5">
      <c r="A284" s="66" t="s">
        <v>51</v>
      </c>
      <c r="B284" s="13" t="s">
        <v>24</v>
      </c>
      <c r="C284" s="13" t="s">
        <v>17</v>
      </c>
      <c r="D284" s="11"/>
      <c r="E284" s="13"/>
      <c r="F284" s="16">
        <f>F285+F307+F295</f>
        <v>36786.252</v>
      </c>
      <c r="G284" s="16">
        <f>G285+G307+G295</f>
        <v>32745.503000000001</v>
      </c>
      <c r="H284" s="40">
        <f t="shared" si="17"/>
        <v>89.015600175848306</v>
      </c>
    </row>
    <row r="285" spans="1:8" ht="31.5">
      <c r="A285" s="66" t="str">
        <f>[1]Лист2!A57</f>
        <v>Расходы на обеспечение деятельности (оказание услуг) подведомственных учреждений</v>
      </c>
      <c r="B285" s="13" t="str">
        <f>[1]Лист2!C57</f>
        <v>08</v>
      </c>
      <c r="C285" s="13" t="str">
        <f>[1]Лист2!D57</f>
        <v>01</v>
      </c>
      <c r="D285" s="13" t="str">
        <f>[1]Лист2!E57</f>
        <v>02 0 00 00000</v>
      </c>
      <c r="E285" s="13"/>
      <c r="F285" s="26">
        <f>F286</f>
        <v>23806.784</v>
      </c>
      <c r="G285" s="26">
        <f>G286</f>
        <v>22489.701000000001</v>
      </c>
      <c r="H285" s="40">
        <f t="shared" si="17"/>
        <v>94.467614777367672</v>
      </c>
    </row>
    <row r="286" spans="1:8" ht="31.5">
      <c r="A286" s="66" t="str">
        <f>[1]Лист2!A58</f>
        <v>Расходы на обеспечение деятельности (оказание услуг) подведомственных учреждений в сфере культуры</v>
      </c>
      <c r="B286" s="13" t="str">
        <f>[1]Лист2!C58</f>
        <v>08</v>
      </c>
      <c r="C286" s="13" t="str">
        <f>[1]Лист2!D58</f>
        <v>01</v>
      </c>
      <c r="D286" s="13" t="str">
        <f>[1]Лист2!E58</f>
        <v>02 2 00 00000</v>
      </c>
      <c r="E286" s="13"/>
      <c r="F286" s="26">
        <f>F287+F291+F293</f>
        <v>23806.784</v>
      </c>
      <c r="G286" s="26">
        <f>G287+G291+G293</f>
        <v>22489.701000000001</v>
      </c>
      <c r="H286" s="40">
        <f t="shared" si="17"/>
        <v>94.467614777367672</v>
      </c>
    </row>
    <row r="287" spans="1:8" ht="31.5">
      <c r="A287" s="66" t="str">
        <f>[1]Лист2!A59</f>
        <v>Учреждения культуры</v>
      </c>
      <c r="B287" s="13" t="str">
        <f>[1]Лист2!C59</f>
        <v>08</v>
      </c>
      <c r="C287" s="13" t="str">
        <f>[1]Лист2!D59</f>
        <v>01</v>
      </c>
      <c r="D287" s="13" t="str">
        <f>[1]Лист2!E59</f>
        <v>02 2 00 10530</v>
      </c>
      <c r="E287" s="13"/>
      <c r="F287" s="26">
        <f>F288+F289+F290</f>
        <v>11248.284</v>
      </c>
      <c r="G287" s="26">
        <f>G288+G289+G290</f>
        <v>9931.2010000000009</v>
      </c>
      <c r="H287" s="40">
        <f t="shared" si="17"/>
        <v>88.290809513700054</v>
      </c>
    </row>
    <row r="288" spans="1:8" ht="63">
      <c r="A288" s="66" t="str">
        <f>[1]Лист2!A60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13" t="str">
        <f>[1]Лист2!C60</f>
        <v>08</v>
      </c>
      <c r="C288" s="13" t="str">
        <f>[1]Лист2!D60</f>
        <v>01</v>
      </c>
      <c r="D288" s="13" t="str">
        <f>[1]Лист2!E60</f>
        <v>02 2 00 10530</v>
      </c>
      <c r="E288" s="13">
        <f>[1]Лист2!F60</f>
        <v>100</v>
      </c>
      <c r="F288" s="26">
        <f>Лист2!G61</f>
        <v>7291.0240000000003</v>
      </c>
      <c r="G288" s="26">
        <f>Лист2!H61</f>
        <v>6666.232</v>
      </c>
      <c r="H288" s="40">
        <f t="shared" si="17"/>
        <v>91.430668723625104</v>
      </c>
    </row>
    <row r="289" spans="1:8" ht="31.5">
      <c r="A289" s="66" t="str">
        <f>[1]Лист2!A61</f>
        <v>Закупка товаров, работ и услуг для обеспечения государственных (муниципальных) нужд</v>
      </c>
      <c r="B289" s="13" t="str">
        <f>[1]Лист2!C61</f>
        <v>08</v>
      </c>
      <c r="C289" s="13" t="str">
        <f>[1]Лист2!D61</f>
        <v>01</v>
      </c>
      <c r="D289" s="13" t="str">
        <f>[1]Лист2!E61</f>
        <v>02 2 00 10530</v>
      </c>
      <c r="E289" s="13">
        <f>[1]Лист2!F61</f>
        <v>200</v>
      </c>
      <c r="F289" s="26">
        <f>Лист2!G62</f>
        <v>3911.9549999999999</v>
      </c>
      <c r="G289" s="26">
        <f>Лист2!H62</f>
        <v>3219.6640000000002</v>
      </c>
      <c r="H289" s="40">
        <f t="shared" si="17"/>
        <v>82.303196227972975</v>
      </c>
    </row>
    <row r="290" spans="1:8" ht="31.5">
      <c r="A290" s="66" t="str">
        <f>[1]Лист2!A62</f>
        <v>Уплата налогов, сборов и иных платежей</v>
      </c>
      <c r="B290" s="13" t="str">
        <f>[1]Лист2!C62</f>
        <v>08</v>
      </c>
      <c r="C290" s="13" t="str">
        <f>[1]Лист2!D62</f>
        <v>01</v>
      </c>
      <c r="D290" s="13" t="str">
        <f>[1]Лист2!E62</f>
        <v>02 2 00 10530</v>
      </c>
      <c r="E290" s="13">
        <f>[1]Лист2!F62</f>
        <v>850</v>
      </c>
      <c r="F290" s="26">
        <f>Лист2!G63</f>
        <v>45.305</v>
      </c>
      <c r="G290" s="26">
        <f>Лист2!H63</f>
        <v>45.305</v>
      </c>
      <c r="H290" s="40">
        <f t="shared" si="17"/>
        <v>100</v>
      </c>
    </row>
    <row r="291" spans="1:8" ht="47.25">
      <c r="A291" s="66" t="str">
        <f>[1]Лист2!A63</f>
        <v>Субсидия на софинансирование части расходов местных бюджетов по оплате труда работников муниципальных учреждений</v>
      </c>
      <c r="B291" s="13" t="str">
        <f>[1]Лист2!C63</f>
        <v>08</v>
      </c>
      <c r="C291" s="13" t="str">
        <f>[1]Лист2!D63</f>
        <v>01</v>
      </c>
      <c r="D291" s="13" t="str">
        <f>[1]Лист2!E63</f>
        <v>02 2 00 S0430</v>
      </c>
      <c r="E291" s="13"/>
      <c r="F291" s="26">
        <f>Лист2!G64</f>
        <v>12298.7</v>
      </c>
      <c r="G291" s="26">
        <f>Лист2!H64</f>
        <v>12298.7</v>
      </c>
      <c r="H291" s="40">
        <f t="shared" si="17"/>
        <v>100</v>
      </c>
    </row>
    <row r="292" spans="1:8" ht="63">
      <c r="A292" s="66" t="str">
        <f>[1]Лист2!A64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2" s="13" t="str">
        <f>[1]Лист2!C64</f>
        <v>08</v>
      </c>
      <c r="C292" s="13" t="str">
        <f>[1]Лист2!D64</f>
        <v>01</v>
      </c>
      <c r="D292" s="13" t="str">
        <f>[1]Лист2!E64</f>
        <v>02 2 00 S0430</v>
      </c>
      <c r="E292" s="13">
        <f>[1]Лист2!F64</f>
        <v>100</v>
      </c>
      <c r="F292" s="26">
        <f>Лист2!G65</f>
        <v>12298.7</v>
      </c>
      <c r="G292" s="26">
        <f>Лист2!H65</f>
        <v>12298.7</v>
      </c>
      <c r="H292" s="40">
        <f t="shared" si="17"/>
        <v>100</v>
      </c>
    </row>
    <row r="293" spans="1:8" ht="47.25">
      <c r="A293" s="66" t="str">
        <f>[1]Лист2!A65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93" s="13" t="str">
        <f>[1]Лист2!C65</f>
        <v>08</v>
      </c>
      <c r="C293" s="13" t="str">
        <f>[1]Лист2!D65</f>
        <v>01</v>
      </c>
      <c r="D293" s="13" t="str">
        <f>[1]Лист2!E65</f>
        <v>02 2 00 S0430</v>
      </c>
      <c r="E293" s="13"/>
      <c r="F293" s="26">
        <f>Лист2!G66</f>
        <v>259.8</v>
      </c>
      <c r="G293" s="26">
        <f>Лист2!H66</f>
        <v>259.8</v>
      </c>
      <c r="H293" s="40">
        <f t="shared" si="17"/>
        <v>100</v>
      </c>
    </row>
    <row r="294" spans="1:8" ht="63">
      <c r="A294" s="66" t="str">
        <f>[1]Лист2!A66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4" s="13" t="str">
        <f>[1]Лист2!C66</f>
        <v>08</v>
      </c>
      <c r="C294" s="13" t="str">
        <f>[1]Лист2!D66</f>
        <v>01</v>
      </c>
      <c r="D294" s="13" t="str">
        <f>[1]Лист2!E66</f>
        <v>02 2 00 S0430</v>
      </c>
      <c r="E294" s="13">
        <f>[1]Лист2!F66</f>
        <v>100</v>
      </c>
      <c r="F294" s="26">
        <f>Лист2!G67</f>
        <v>259.8</v>
      </c>
      <c r="G294" s="26">
        <f>Лист2!H67</f>
        <v>259.8</v>
      </c>
      <c r="H294" s="40">
        <f t="shared" si="17"/>
        <v>100</v>
      </c>
    </row>
    <row r="295" spans="1:8" ht="31.5">
      <c r="A295" s="66" t="str">
        <f>[1]Лист2!A67</f>
        <v>Муниципальная программа "Развитие культуры Волчихинского района Алтайского края " на 2021-2025 годы</v>
      </c>
      <c r="B295" s="13" t="str">
        <f>[1]Лист2!C67</f>
        <v>08</v>
      </c>
      <c r="C295" s="13" t="str">
        <f>[1]Лист2!D67</f>
        <v>01</v>
      </c>
      <c r="D295" s="13" t="str">
        <f>[1]Лист2!E67</f>
        <v>44 0 00 00000</v>
      </c>
      <c r="E295" s="13"/>
      <c r="F295" s="26">
        <f>F296+F304+F300+F302</f>
        <v>3094.6780000000003</v>
      </c>
      <c r="G295" s="26">
        <f>G296+G304+G300+G302</f>
        <v>371.012</v>
      </c>
      <c r="H295" s="40">
        <f t="shared" si="17"/>
        <v>11.988710941816885</v>
      </c>
    </row>
    <row r="296" spans="1:8" ht="31.5">
      <c r="A296" s="66" t="str">
        <f>[1]Лист2!A68</f>
        <v>Расходы на реализацию мероприятий муниципальных программ</v>
      </c>
      <c r="B296" s="13" t="str">
        <f>[1]Лист2!C68</f>
        <v>08</v>
      </c>
      <c r="C296" s="13" t="str">
        <f>[1]Лист2!D68</f>
        <v>01</v>
      </c>
      <c r="D296" s="13" t="str">
        <f>[1]Лист2!E68</f>
        <v>44 0 00 60990</v>
      </c>
      <c r="E296" s="13"/>
      <c r="F296" s="26">
        <f>F297+F298+F299</f>
        <v>280</v>
      </c>
      <c r="G296" s="26">
        <f>G297+G298+G299</f>
        <v>270</v>
      </c>
      <c r="H296" s="40">
        <f t="shared" si="17"/>
        <v>96.428571428571431</v>
      </c>
    </row>
    <row r="297" spans="1:8" ht="63">
      <c r="A297" s="66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7" s="13" t="str">
        <f>Лист2!C70</f>
        <v>08</v>
      </c>
      <c r="C297" s="13" t="str">
        <f>Лист2!D70</f>
        <v>01</v>
      </c>
      <c r="D297" s="13" t="str">
        <f>Лист2!E70</f>
        <v>44 0 00 60990</v>
      </c>
      <c r="E297" s="13">
        <f>Лист2!F70</f>
        <v>100</v>
      </c>
      <c r="F297" s="13">
        <f>Лист2!G70</f>
        <v>20.100000000000001</v>
      </c>
      <c r="G297" s="13">
        <f>Лист2!H70</f>
        <v>20.100000000000001</v>
      </c>
      <c r="H297" s="13">
        <f>Лист2!I70</f>
        <v>100</v>
      </c>
    </row>
    <row r="298" spans="1:8" ht="31.5">
      <c r="A298" s="66" t="str">
        <f>[1]Лист2!A69</f>
        <v>Закупка товаров, работ и услуг для обеспечения государственных (муниципальных) нужд</v>
      </c>
      <c r="B298" s="13" t="str">
        <f>[1]Лист2!C69</f>
        <v>08</v>
      </c>
      <c r="C298" s="13" t="str">
        <f>[1]Лист2!D69</f>
        <v>01</v>
      </c>
      <c r="D298" s="13" t="str">
        <f>[1]Лист2!E69</f>
        <v>44 0 00 60990</v>
      </c>
      <c r="E298" s="13">
        <f>[1]Лист2!F69</f>
        <v>200</v>
      </c>
      <c r="F298" s="26">
        <f>Лист2!G71+Лист2!G444</f>
        <v>255.88</v>
      </c>
      <c r="G298" s="26">
        <f>Лист2!H71+Лист2!H444</f>
        <v>245.88</v>
      </c>
      <c r="H298" s="40">
        <f t="shared" si="17"/>
        <v>96.091918086603087</v>
      </c>
    </row>
    <row r="299" spans="1:8" ht="31.5">
      <c r="A299" s="66" t="str">
        <f>Лист2!A72</f>
        <v>Социальное обеспечение и иные выплаты населению</v>
      </c>
      <c r="B299" s="13" t="str">
        <f>Лист2!C72</f>
        <v>08</v>
      </c>
      <c r="C299" s="13" t="str">
        <f>Лист2!D72</f>
        <v>01</v>
      </c>
      <c r="D299" s="13" t="str">
        <f>Лист2!E72</f>
        <v>44 0 00 60990</v>
      </c>
      <c r="E299" s="13">
        <f>Лист2!F72</f>
        <v>300</v>
      </c>
      <c r="F299" s="60">
        <f>Лист2!G72</f>
        <v>4.0199999999999996</v>
      </c>
      <c r="G299" s="60">
        <f>Лист2!H72</f>
        <v>4.0199999999999996</v>
      </c>
      <c r="H299" s="13">
        <f>Лист2!I72</f>
        <v>100</v>
      </c>
    </row>
    <row r="300" spans="1:8" ht="47.25">
      <c r="A300" s="66" t="str">
        <f>[1]Лист2!A444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300" s="13" t="str">
        <f>[1]Лист2!C444</f>
        <v>08</v>
      </c>
      <c r="C300" s="13" t="str">
        <f>[1]Лист2!D444</f>
        <v>01</v>
      </c>
      <c r="D300" s="13" t="str">
        <f>[1]Лист2!E444</f>
        <v>44 1 00 S0180</v>
      </c>
      <c r="E300" s="13"/>
      <c r="F300" s="26">
        <f>[1]Лист2!G444</f>
        <v>2666.6660000000002</v>
      </c>
      <c r="G300" s="26">
        <f>[1]Лист2!H444</f>
        <v>0</v>
      </c>
      <c r="H300" s="40">
        <f t="shared" si="17"/>
        <v>0</v>
      </c>
    </row>
    <row r="301" spans="1:8" ht="31.5">
      <c r="A301" s="66" t="str">
        <f>[1]Лист2!A445</f>
        <v>Закупка товаров, работ и услуг для обеспечения государственных (муниципальных) нужд</v>
      </c>
      <c r="B301" s="13" t="str">
        <f>[1]Лист2!C445</f>
        <v>08</v>
      </c>
      <c r="C301" s="13" t="str">
        <f>[1]Лист2!D445</f>
        <v>01</v>
      </c>
      <c r="D301" s="13" t="str">
        <f>[1]Лист2!E445</f>
        <v>44 1 00 S0180</v>
      </c>
      <c r="E301" s="13">
        <f>[1]Лист2!F445</f>
        <v>200</v>
      </c>
      <c r="F301" s="26">
        <f>[1]Лист2!G445</f>
        <v>2666.6660000000002</v>
      </c>
      <c r="G301" s="26">
        <f>[1]Лист2!H445</f>
        <v>0</v>
      </c>
      <c r="H301" s="40">
        <f t="shared" si="17"/>
        <v>0</v>
      </c>
    </row>
    <row r="302" spans="1:8" ht="47.25">
      <c r="A302" s="66" t="str">
        <f>[1]Лист2!A446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302" s="13" t="str">
        <f>[1]Лист2!C446</f>
        <v>08</v>
      </c>
      <c r="C302" s="13" t="str">
        <f>[1]Лист2!D446</f>
        <v>01</v>
      </c>
      <c r="D302" s="13" t="str">
        <f>[1]Лист2!E446</f>
        <v>44 1 00 S0180</v>
      </c>
      <c r="E302" s="13"/>
      <c r="F302" s="26">
        <f>[1]Лист2!G446</f>
        <v>47</v>
      </c>
      <c r="G302" s="26">
        <f>[1]Лист2!H446</f>
        <v>0</v>
      </c>
      <c r="H302" s="40">
        <f t="shared" si="17"/>
        <v>0</v>
      </c>
    </row>
    <row r="303" spans="1:8" ht="31.5">
      <c r="A303" s="66" t="str">
        <f>[1]Лист2!A447</f>
        <v>Закупка товаров, работ и услуг для обеспечения государственных (муниципальных) нужд</v>
      </c>
      <c r="B303" s="13" t="str">
        <f>[1]Лист2!C447</f>
        <v>08</v>
      </c>
      <c r="C303" s="13" t="str">
        <f>[1]Лист2!D447</f>
        <v>01</v>
      </c>
      <c r="D303" s="13" t="str">
        <f>[1]Лист2!E447</f>
        <v>44 1 00 S0180</v>
      </c>
      <c r="E303" s="13">
        <f>[1]Лист2!F447</f>
        <v>200</v>
      </c>
      <c r="F303" s="26">
        <f>[1]Лист2!G447</f>
        <v>47</v>
      </c>
      <c r="G303" s="26">
        <f>[1]Лист2!H447</f>
        <v>0</v>
      </c>
      <c r="H303" s="40">
        <f t="shared" si="17"/>
        <v>0</v>
      </c>
    </row>
    <row r="304" spans="1:8" ht="47.25">
      <c r="A304" s="66" t="str">
        <f>[1]Лист2!A70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304" s="13" t="str">
        <f>[1]Лист2!C70</f>
        <v>08</v>
      </c>
      <c r="C304" s="13" t="str">
        <f>[1]Лист2!D70</f>
        <v>01</v>
      </c>
      <c r="D304" s="13" t="str">
        <f>[1]Лист2!E70</f>
        <v>44 4 00 00000</v>
      </c>
      <c r="E304" s="13"/>
      <c r="F304" s="26">
        <f>F305</f>
        <v>101.012</v>
      </c>
      <c r="G304" s="26">
        <f>G305</f>
        <v>101.012</v>
      </c>
      <c r="H304" s="40">
        <f t="shared" si="17"/>
        <v>100</v>
      </c>
    </row>
    <row r="305" spans="1:8" ht="31.5">
      <c r="A305" s="66" t="str">
        <f>[1]Лист2!A71</f>
        <v>Государственная поддержка отрасли культуры (государственная поддержка лучших работников сельских учреждений культуры)</v>
      </c>
      <c r="B305" s="13" t="str">
        <f>[1]Лист2!C71</f>
        <v>08</v>
      </c>
      <c r="C305" s="13" t="str">
        <f>[1]Лист2!D71</f>
        <v>01</v>
      </c>
      <c r="D305" s="13" t="str">
        <f>[1]Лист2!E71</f>
        <v>44 4 A2 55192</v>
      </c>
      <c r="E305" s="13"/>
      <c r="F305" s="26">
        <f>F306</f>
        <v>101.012</v>
      </c>
      <c r="G305" s="26">
        <f>G306</f>
        <v>101.012</v>
      </c>
      <c r="H305" s="40">
        <f t="shared" si="17"/>
        <v>100</v>
      </c>
    </row>
    <row r="306" spans="1:8" ht="31.5">
      <c r="A306" s="66" t="str">
        <f>[1]Лист2!A72</f>
        <v>Социальное обеспечение и иные выплаты населению</v>
      </c>
      <c r="B306" s="13" t="str">
        <f>[1]Лист2!C72</f>
        <v>08</v>
      </c>
      <c r="C306" s="13" t="str">
        <f>[1]Лист2!D72</f>
        <v>01</v>
      </c>
      <c r="D306" s="13" t="str">
        <f>[1]Лист2!E72</f>
        <v>44 4 A2 55192</v>
      </c>
      <c r="E306" s="13">
        <f>[1]Лист2!F72</f>
        <v>300</v>
      </c>
      <c r="F306" s="26">
        <f>Лист2!G75</f>
        <v>101.012</v>
      </c>
      <c r="G306" s="26">
        <f>Лист2!H75</f>
        <v>101.012</v>
      </c>
      <c r="H306" s="60">
        <f>Лист2!I188</f>
        <v>100</v>
      </c>
    </row>
    <row r="307" spans="1:8" ht="31.5">
      <c r="A307" s="66" t="str">
        <f>[1]Лист2!A257</f>
        <v xml:space="preserve">Межбюджетные трансферты общего характера бюджетам субъектов Российской Федерации и муниципальных образований </v>
      </c>
      <c r="B307" s="13" t="str">
        <f>[1]Лист2!C257</f>
        <v>08</v>
      </c>
      <c r="C307" s="13" t="str">
        <f>[1]Лист2!D257</f>
        <v>01</v>
      </c>
      <c r="D307" s="13" t="str">
        <f>[1]Лист2!E257</f>
        <v>98 0 00 00000</v>
      </c>
      <c r="E307" s="13"/>
      <c r="F307" s="26">
        <f>[1]Лист2!G257</f>
        <v>9884.7900000000009</v>
      </c>
      <c r="G307" s="26">
        <f>G308</f>
        <v>9884.7900000000009</v>
      </c>
      <c r="H307" s="40">
        <f t="shared" si="17"/>
        <v>100</v>
      </c>
    </row>
    <row r="308" spans="1:8" ht="31.5">
      <c r="A308" s="66" t="str">
        <f>[1]Лист2!A258</f>
        <v>Прочие межбюджетные трансферты общего характера</v>
      </c>
      <c r="B308" s="13" t="str">
        <f>[1]Лист2!C258</f>
        <v>08</v>
      </c>
      <c r="C308" s="13" t="str">
        <f>[1]Лист2!D258</f>
        <v>01</v>
      </c>
      <c r="D308" s="13" t="str">
        <f>[1]Лист2!E258</f>
        <v>98 5 00 00000</v>
      </c>
      <c r="E308" s="13"/>
      <c r="F308" s="26">
        <f>[1]Лист2!G258</f>
        <v>9884.7900000000009</v>
      </c>
      <c r="G308" s="26">
        <f>G309</f>
        <v>9884.7900000000009</v>
      </c>
      <c r="H308" s="40">
        <f t="shared" si="17"/>
        <v>100</v>
      </c>
    </row>
    <row r="309" spans="1:8" ht="78.75">
      <c r="A309" s="68" t="s">
        <v>106</v>
      </c>
      <c r="B309" s="13" t="str">
        <f>[1]Лист2!C259</f>
        <v>08</v>
      </c>
      <c r="C309" s="13" t="str">
        <f>[1]Лист2!D259</f>
        <v>01</v>
      </c>
      <c r="D309" s="13" t="str">
        <f>[1]Лист2!E259</f>
        <v>98 5 00 60510</v>
      </c>
      <c r="E309" s="13"/>
      <c r="F309" s="26">
        <f>[1]Лист2!G259</f>
        <v>9884.7900000000009</v>
      </c>
      <c r="G309" s="26">
        <f>G310</f>
        <v>9884.7900000000009</v>
      </c>
      <c r="H309" s="40">
        <f t="shared" si="17"/>
        <v>100</v>
      </c>
    </row>
    <row r="310" spans="1:8" ht="31.5">
      <c r="A310" s="68" t="s">
        <v>107</v>
      </c>
      <c r="B310" s="13" t="str">
        <f>[1]Лист2!C260</f>
        <v>08</v>
      </c>
      <c r="C310" s="13" t="str">
        <f>[1]Лист2!D260</f>
        <v>01</v>
      </c>
      <c r="D310" s="13" t="str">
        <f>[1]Лист2!E260</f>
        <v>98 5 00 60510</v>
      </c>
      <c r="E310" s="13">
        <f>[1]Лист2!F260</f>
        <v>540</v>
      </c>
      <c r="F310" s="26">
        <f>Лист2!G263</f>
        <v>9884.7900000000009</v>
      </c>
      <c r="G310" s="26">
        <f>Лист2!H263</f>
        <v>9884.7900000000009</v>
      </c>
      <c r="H310" s="40">
        <f t="shared" si="17"/>
        <v>100</v>
      </c>
    </row>
    <row r="311" spans="1:8" ht="31.5">
      <c r="A311" s="66" t="s">
        <v>81</v>
      </c>
      <c r="B311" s="13" t="s">
        <v>24</v>
      </c>
      <c r="C311" s="13" t="s">
        <v>20</v>
      </c>
      <c r="D311" s="13"/>
      <c r="E311" s="13"/>
      <c r="F311" s="16">
        <f>F312+F317+F327</f>
        <v>8274.9740000000002</v>
      </c>
      <c r="G311" s="16">
        <f>G312+G317+G327</f>
        <v>8196.1569999999992</v>
      </c>
      <c r="H311" s="40">
        <f t="shared" si="17"/>
        <v>99.047525708237856</v>
      </c>
    </row>
    <row r="312" spans="1:8" ht="31.5">
      <c r="A312" s="66" t="str">
        <f>[1]Лист2!A74</f>
        <v>Руководство и управление в сфере установленных функций органов государственной власти субъектов Российской Федерации</v>
      </c>
      <c r="B312" s="13" t="str">
        <f>[1]Лист2!C74</f>
        <v>08</v>
      </c>
      <c r="C312" s="13" t="str">
        <f>[1]Лист2!D74</f>
        <v>04</v>
      </c>
      <c r="D312" s="13" t="str">
        <f>[1]Лист2!E74</f>
        <v>01 0 00 00000</v>
      </c>
      <c r="E312" s="13"/>
      <c r="F312" s="26">
        <f>[1]Лист2!G74</f>
        <v>865</v>
      </c>
      <c r="G312" s="26">
        <f>G313</f>
        <v>862.65300000000002</v>
      </c>
      <c r="H312" s="40">
        <f t="shared" si="17"/>
        <v>99.728670520231205</v>
      </c>
    </row>
    <row r="313" spans="1:8" ht="31.5">
      <c r="A313" s="66" t="str">
        <f>[1]Лист2!A75</f>
        <v>Расходы на обеспечение деятельности органов местного самоуправления</v>
      </c>
      <c r="B313" s="13" t="str">
        <f>[1]Лист2!C75</f>
        <v>08</v>
      </c>
      <c r="C313" s="13" t="str">
        <f>[1]Лист2!D75</f>
        <v>04</v>
      </c>
      <c r="D313" s="13" t="str">
        <f>[1]Лист2!E75</f>
        <v>01 2 00 00000</v>
      </c>
      <c r="E313" s="13"/>
      <c r="F313" s="26">
        <f>[1]Лист2!G75</f>
        <v>865</v>
      </c>
      <c r="G313" s="26">
        <f>G314</f>
        <v>862.65300000000002</v>
      </c>
      <c r="H313" s="40">
        <f t="shared" si="17"/>
        <v>99.728670520231205</v>
      </c>
    </row>
    <row r="314" spans="1:8" ht="31.5">
      <c r="A314" s="66" t="str">
        <f>[1]Лист2!A76</f>
        <v>Центральный аппарат органов местного самоуправления</v>
      </c>
      <c r="B314" s="13" t="str">
        <f>[1]Лист2!C76</f>
        <v>08</v>
      </c>
      <c r="C314" s="13" t="str">
        <f>[1]Лист2!D76</f>
        <v>04</v>
      </c>
      <c r="D314" s="13" t="str">
        <f>[1]Лист2!E76</f>
        <v>01 2 00 10110</v>
      </c>
      <c r="E314" s="13"/>
      <c r="F314" s="26">
        <f>[1]Лист2!G76</f>
        <v>865</v>
      </c>
      <c r="G314" s="26">
        <f>G315</f>
        <v>862.65300000000002</v>
      </c>
      <c r="H314" s="40">
        <f t="shared" si="17"/>
        <v>99.728670520231205</v>
      </c>
    </row>
    <row r="315" spans="1:8" ht="63">
      <c r="A315" s="66" t="str">
        <f>[1]Лист2!A77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13" t="str">
        <f>[1]Лист2!C77</f>
        <v>08</v>
      </c>
      <c r="C315" s="13" t="str">
        <f>[1]Лист2!D77</f>
        <v>04</v>
      </c>
      <c r="D315" s="13" t="str">
        <f>[1]Лист2!E77</f>
        <v>01 2 00 10110</v>
      </c>
      <c r="E315" s="13">
        <f>[1]Лист2!F77</f>
        <v>100</v>
      </c>
      <c r="F315" s="26">
        <f>Лист2!G80</f>
        <v>865</v>
      </c>
      <c r="G315" s="26">
        <f>Лист2!H80</f>
        <v>862.65300000000002</v>
      </c>
      <c r="H315" s="40">
        <f t="shared" si="17"/>
        <v>99.728670520231205</v>
      </c>
    </row>
    <row r="316" spans="1:8" ht="31.5">
      <c r="A316" s="66" t="str">
        <f>[1]Лист2!A78</f>
        <v>Закупка товаров, работ и услуг для обеспечения государственных (муниципальных) нужд</v>
      </c>
      <c r="B316" s="13" t="str">
        <f>[1]Лист2!C78</f>
        <v>08</v>
      </c>
      <c r="C316" s="13" t="str">
        <f>[1]Лист2!D78</f>
        <v>04</v>
      </c>
      <c r="D316" s="13" t="str">
        <f>[1]Лист2!E78</f>
        <v>01 2 00 10110</v>
      </c>
      <c r="E316" s="13">
        <f>[1]Лист2!F78</f>
        <v>200</v>
      </c>
      <c r="F316" s="26">
        <f>Лист2!G81</f>
        <v>0</v>
      </c>
      <c r="G316" s="26">
        <f>Лист2!H81</f>
        <v>0</v>
      </c>
      <c r="H316" s="40">
        <v>0</v>
      </c>
    </row>
    <row r="317" spans="1:8" ht="31.5">
      <c r="A317" s="66" t="str">
        <f>[1]Лист2!A79</f>
        <v>Расходы на обеспечение деятельности (оказание услуг) подведомственных учреждений</v>
      </c>
      <c r="B317" s="13" t="str">
        <f>[1]Лист2!C79</f>
        <v>08</v>
      </c>
      <c r="C317" s="13" t="str">
        <f>[1]Лист2!D79</f>
        <v>04</v>
      </c>
      <c r="D317" s="13" t="str">
        <f>[1]Лист2!E79</f>
        <v>02 0 00 00000</v>
      </c>
      <c r="E317" s="13"/>
      <c r="F317" s="26">
        <f>Лист2!G82</f>
        <v>7328.9740000000002</v>
      </c>
      <c r="G317" s="26">
        <f>Лист2!H82</f>
        <v>7252.5039999999999</v>
      </c>
      <c r="H317" s="40">
        <f t="shared" si="17"/>
        <v>98.95660702302942</v>
      </c>
    </row>
    <row r="318" spans="1:8" ht="31.5">
      <c r="A318" s="66" t="str">
        <f>[1]Лист2!A80</f>
        <v>Расходы на обеспечение деятельности (оказание услуг) иных подведомственных учреждений</v>
      </c>
      <c r="B318" s="13" t="str">
        <f>[1]Лист2!C80</f>
        <v>08</v>
      </c>
      <c r="C318" s="13" t="str">
        <f>[1]Лист2!D80</f>
        <v>04</v>
      </c>
      <c r="D318" s="13" t="str">
        <f>[1]Лист2!E80</f>
        <v>02 5 00 00000</v>
      </c>
      <c r="E318" s="13"/>
      <c r="F318" s="26">
        <f>Лист2!G83</f>
        <v>7328.9740000000002</v>
      </c>
      <c r="G318" s="26">
        <f>Лист2!H83</f>
        <v>7252.5039999999999</v>
      </c>
      <c r="H318" s="40">
        <f t="shared" si="17"/>
        <v>98.95660702302942</v>
      </c>
    </row>
    <row r="319" spans="1:8" ht="31.5">
      <c r="A319" s="66" t="str">
        <f>[1]Лист2!A81</f>
        <v>Учреждения по обеспечению хозяйственного обслуживания</v>
      </c>
      <c r="B319" s="13" t="str">
        <f>[1]Лист2!C81</f>
        <v>08</v>
      </c>
      <c r="C319" s="13" t="str">
        <f>[1]Лист2!D81</f>
        <v>04</v>
      </c>
      <c r="D319" s="13" t="str">
        <f>[1]Лист2!E81</f>
        <v>02 5 00 10810</v>
      </c>
      <c r="E319" s="13"/>
      <c r="F319" s="26">
        <f>Лист2!G84</f>
        <v>5001.2809999999999</v>
      </c>
      <c r="G319" s="26">
        <f>Лист2!H84</f>
        <v>4940.3519999999999</v>
      </c>
      <c r="H319" s="40">
        <v>0</v>
      </c>
    </row>
    <row r="320" spans="1:8" ht="63">
      <c r="A320" s="66" t="str">
        <f>[1]Лист2!A82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0" s="13" t="str">
        <f>[1]Лист2!C82</f>
        <v>08</v>
      </c>
      <c r="C320" s="13" t="str">
        <f>[1]Лист2!D82</f>
        <v>04</v>
      </c>
      <c r="D320" s="13" t="str">
        <f>[1]Лист2!E82</f>
        <v>02 5 00 10810</v>
      </c>
      <c r="E320" s="13">
        <f>[1]Лист2!F82</f>
        <v>100</v>
      </c>
      <c r="F320" s="26">
        <f>Лист2!G85</f>
        <v>4946</v>
      </c>
      <c r="G320" s="26">
        <f>Лист2!H85</f>
        <v>4894.1639999999998</v>
      </c>
      <c r="H320" s="40">
        <f t="shared" si="17"/>
        <v>98.951961180752107</v>
      </c>
    </row>
    <row r="321" spans="1:8" ht="31.5">
      <c r="A321" s="66" t="str">
        <f>[1]Лист2!A83</f>
        <v>Закупка товаров, работ и услуг для обеспечения государственных (муниципальных) нужд</v>
      </c>
      <c r="B321" s="13" t="str">
        <f>[1]Лист2!C83</f>
        <v>08</v>
      </c>
      <c r="C321" s="13" t="str">
        <f>[1]Лист2!D83</f>
        <v>04</v>
      </c>
      <c r="D321" s="13" t="str">
        <f>[1]Лист2!E83</f>
        <v>02 5 00 10810</v>
      </c>
      <c r="E321" s="13">
        <f>[1]Лист2!F83</f>
        <v>200</v>
      </c>
      <c r="F321" s="26">
        <f>Лист2!G86</f>
        <v>52.622</v>
      </c>
      <c r="G321" s="26">
        <f>Лист2!H86</f>
        <v>43.529000000000003</v>
      </c>
      <c r="H321" s="40">
        <f t="shared" si="17"/>
        <v>82.720155068222425</v>
      </c>
    </row>
    <row r="322" spans="1:8" ht="31.5">
      <c r="A322" s="66" t="str">
        <f>[1]Лист2!A84</f>
        <v>Уплата налогов, сборов и иных платежей</v>
      </c>
      <c r="B322" s="13" t="str">
        <f>[1]Лист2!C84</f>
        <v>08</v>
      </c>
      <c r="C322" s="13" t="str">
        <f>[1]Лист2!D84</f>
        <v>04</v>
      </c>
      <c r="D322" s="13" t="str">
        <f>[1]Лист2!E84</f>
        <v>02 5 00 10810</v>
      </c>
      <c r="E322" s="13">
        <f>[1]Лист2!F84</f>
        <v>850</v>
      </c>
      <c r="F322" s="26">
        <f>Лист2!G87</f>
        <v>2.6589999999999998</v>
      </c>
      <c r="G322" s="26">
        <f>Лист2!H87</f>
        <v>2.6589999999999998</v>
      </c>
      <c r="H322" s="40">
        <f t="shared" si="17"/>
        <v>100</v>
      </c>
    </row>
    <row r="323" spans="1:8" ht="63">
      <c r="A323" s="66" t="str">
        <f>[1]Лист2!A85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23" s="13" t="str">
        <f>[1]Лист2!C85</f>
        <v>08</v>
      </c>
      <c r="C323" s="13" t="str">
        <f>[1]Лист2!D85</f>
        <v>04</v>
      </c>
      <c r="D323" s="13" t="str">
        <f>[1]Лист2!E85</f>
        <v>02 5 00 10820</v>
      </c>
      <c r="E323" s="13"/>
      <c r="F323" s="26">
        <f>Лист2!G88</f>
        <v>2327.6930000000002</v>
      </c>
      <c r="G323" s="26">
        <f>Лист2!H88</f>
        <v>2312.152</v>
      </c>
      <c r="H323" s="40">
        <f t="shared" si="17"/>
        <v>99.332343225674506</v>
      </c>
    </row>
    <row r="324" spans="1:8" ht="63">
      <c r="A324" s="66" t="str">
        <f>[1]Лист2!A86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4" s="13" t="str">
        <f>[1]Лист2!C86</f>
        <v>08</v>
      </c>
      <c r="C324" s="13" t="str">
        <f>[1]Лист2!D86</f>
        <v>04</v>
      </c>
      <c r="D324" s="13" t="str">
        <f>[1]Лист2!E86</f>
        <v>02 5 00 10820</v>
      </c>
      <c r="E324" s="13">
        <f>[1]Лист2!F86</f>
        <v>100</v>
      </c>
      <c r="F324" s="26">
        <f>Лист2!G89</f>
        <v>2037.5</v>
      </c>
      <c r="G324" s="26">
        <f>Лист2!H89</f>
        <v>2030</v>
      </c>
      <c r="H324" s="40">
        <f t="shared" si="17"/>
        <v>99.631901840490798</v>
      </c>
    </row>
    <row r="325" spans="1:8" ht="31.5">
      <c r="A325" s="66" t="str">
        <f>[1]Лист2!A87</f>
        <v>Закупка товаров, работ и услуг для обеспечения государственных (муниципальных) нужд</v>
      </c>
      <c r="B325" s="13" t="str">
        <f>[1]Лист2!C87</f>
        <v>08</v>
      </c>
      <c r="C325" s="13" t="str">
        <f>[1]Лист2!D87</f>
        <v>04</v>
      </c>
      <c r="D325" s="13" t="str">
        <f>[1]Лист2!E87</f>
        <v>02 5 00 10820</v>
      </c>
      <c r="E325" s="13">
        <f>[1]Лист2!F87</f>
        <v>200</v>
      </c>
      <c r="F325" s="26">
        <f>Лист2!G90</f>
        <v>290.19299999999998</v>
      </c>
      <c r="G325" s="26">
        <f>Лист2!H90</f>
        <v>282.15199999999999</v>
      </c>
      <c r="H325" s="40">
        <f t="shared" si="17"/>
        <v>97.229085470703978</v>
      </c>
    </row>
    <row r="326" spans="1:8" ht="31.5">
      <c r="A326" s="66" t="str">
        <f>[1]Лист2!A88</f>
        <v>Уплата налогов, сборов и иных платежей</v>
      </c>
      <c r="B326" s="13" t="str">
        <f>[1]Лист2!C88</f>
        <v>08</v>
      </c>
      <c r="C326" s="13" t="str">
        <f>[1]Лист2!D88</f>
        <v>04</v>
      </c>
      <c r="D326" s="13" t="str">
        <f>[1]Лист2!E88</f>
        <v>02 5 00 10820</v>
      </c>
      <c r="E326" s="13">
        <f>[1]Лист2!F88</f>
        <v>850</v>
      </c>
      <c r="F326" s="26">
        <f>Лист2!G91</f>
        <v>0</v>
      </c>
      <c r="G326" s="26">
        <f>Лист2!H91</f>
        <v>0</v>
      </c>
      <c r="H326" s="40">
        <v>0</v>
      </c>
    </row>
    <row r="327" spans="1:8" ht="31.5">
      <c r="A327" s="70" t="str">
        <f>[1]Лист2!A262</f>
        <v xml:space="preserve">Межбюджетные трансферты общего характера бюджетам субъектов Российской Федерации и муниципальных образований </v>
      </c>
      <c r="B327" s="13" t="str">
        <f>[1]Лист2!C262</f>
        <v>08</v>
      </c>
      <c r="C327" s="13" t="str">
        <f>[1]Лист2!D262</f>
        <v>04</v>
      </c>
      <c r="D327" s="13" t="str">
        <f>[1]Лист2!E262</f>
        <v>98 0 00 00000</v>
      </c>
      <c r="E327" s="13"/>
      <c r="F327" s="26">
        <f t="shared" ref="F327:G329" si="18">F328</f>
        <v>81</v>
      </c>
      <c r="G327" s="26">
        <f t="shared" si="18"/>
        <v>81</v>
      </c>
      <c r="H327" s="40">
        <f t="shared" si="17"/>
        <v>100</v>
      </c>
    </row>
    <row r="328" spans="1:8" ht="31.5">
      <c r="A328" s="70" t="str">
        <f>[1]Лист2!A263</f>
        <v>Прочие межбюджетные трансферты общего характера</v>
      </c>
      <c r="B328" s="13" t="str">
        <f>[1]Лист2!C263</f>
        <v>08</v>
      </c>
      <c r="C328" s="13" t="str">
        <f>[1]Лист2!D263</f>
        <v>04</v>
      </c>
      <c r="D328" s="13" t="str">
        <f>[1]Лист2!E263</f>
        <v>98 5 00 00000</v>
      </c>
      <c r="E328" s="13"/>
      <c r="F328" s="26">
        <f t="shared" si="18"/>
        <v>81</v>
      </c>
      <c r="G328" s="26">
        <f t="shared" si="18"/>
        <v>81</v>
      </c>
      <c r="H328" s="40">
        <f t="shared" si="17"/>
        <v>100</v>
      </c>
    </row>
    <row r="329" spans="1:8" ht="78.75">
      <c r="A329" s="70" t="str">
        <f>[1]Лист2!A264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29" s="13" t="str">
        <f>[1]Лист2!C264</f>
        <v>08</v>
      </c>
      <c r="C329" s="13" t="str">
        <f>[1]Лист2!D264</f>
        <v>04</v>
      </c>
      <c r="D329" s="13" t="str">
        <f>[1]Лист2!E264</f>
        <v>98 5 00 60510</v>
      </c>
      <c r="E329" s="13"/>
      <c r="F329" s="26">
        <f t="shared" si="18"/>
        <v>81</v>
      </c>
      <c r="G329" s="26">
        <f t="shared" si="18"/>
        <v>81</v>
      </c>
      <c r="H329" s="40">
        <f t="shared" si="17"/>
        <v>100</v>
      </c>
    </row>
    <row r="330" spans="1:8" ht="31.5">
      <c r="A330" s="70" t="str">
        <f>[1]Лист2!A265</f>
        <v>Иные межбюджетные трансферты</v>
      </c>
      <c r="B330" s="13" t="str">
        <f>[1]Лист2!C265</f>
        <v>08</v>
      </c>
      <c r="C330" s="13" t="str">
        <f>[1]Лист2!D265</f>
        <v>04</v>
      </c>
      <c r="D330" s="13" t="str">
        <f>[1]Лист2!E265</f>
        <v>98 5 00 60510</v>
      </c>
      <c r="E330" s="13">
        <f>[1]Лист2!F265</f>
        <v>540</v>
      </c>
      <c r="F330" s="26">
        <f>Лист2!G268</f>
        <v>81</v>
      </c>
      <c r="G330" s="26">
        <f>Лист2!H268</f>
        <v>81</v>
      </c>
      <c r="H330" s="40">
        <f t="shared" si="17"/>
        <v>100</v>
      </c>
    </row>
    <row r="331" spans="1:8">
      <c r="A331" s="66" t="s">
        <v>39</v>
      </c>
      <c r="B331" s="13">
        <v>10</v>
      </c>
      <c r="C331" s="13"/>
      <c r="D331" s="11"/>
      <c r="E331" s="13"/>
      <c r="F331" s="16">
        <f>F332+F358+F337</f>
        <v>31015.599999999999</v>
      </c>
      <c r="G331" s="16">
        <f>G332+G358+G337</f>
        <v>25767.875999999997</v>
      </c>
      <c r="H331" s="40">
        <f t="shared" si="17"/>
        <v>83.080372457730945</v>
      </c>
    </row>
    <row r="332" spans="1:8">
      <c r="A332" s="66" t="s">
        <v>14</v>
      </c>
      <c r="B332" s="13">
        <v>10</v>
      </c>
      <c r="C332" s="13" t="s">
        <v>17</v>
      </c>
      <c r="D332" s="11"/>
      <c r="E332" s="13"/>
      <c r="F332" s="16">
        <f>F335</f>
        <v>1237.223</v>
      </c>
      <c r="G332" s="16">
        <f>G335</f>
        <v>1237.223</v>
      </c>
      <c r="H332" s="40">
        <f t="shared" si="17"/>
        <v>100</v>
      </c>
    </row>
    <row r="333" spans="1:8">
      <c r="A333" s="66" t="str">
        <f>[1]Лист2!A450</f>
        <v>Иные вопросы в отраслях социальной сферы</v>
      </c>
      <c r="B333" s="13">
        <f>[1]Лист2!C450</f>
        <v>10</v>
      </c>
      <c r="C333" s="13" t="str">
        <f>[1]Лист2!D450</f>
        <v>01</v>
      </c>
      <c r="D333" s="13" t="str">
        <f>[1]Лист2!E450</f>
        <v>90 0 00 00000</v>
      </c>
      <c r="E333" s="13"/>
      <c r="F333" s="26">
        <f>[1]Лист2!G450</f>
        <v>1237.223</v>
      </c>
      <c r="G333" s="26">
        <f>G334</f>
        <v>1237.223</v>
      </c>
      <c r="H333" s="40">
        <f t="shared" si="17"/>
        <v>100</v>
      </c>
    </row>
    <row r="334" spans="1:8">
      <c r="A334" s="66" t="str">
        <f>[1]Лист2!A451</f>
        <v>Иные вопросы в сфере социальной политики</v>
      </c>
      <c r="B334" s="13">
        <f>[1]Лист2!C451</f>
        <v>10</v>
      </c>
      <c r="C334" s="13" t="str">
        <f>[1]Лист2!D451</f>
        <v>01</v>
      </c>
      <c r="D334" s="13" t="str">
        <f>[1]Лист2!E451</f>
        <v>90 4 00 00000</v>
      </c>
      <c r="E334" s="13"/>
      <c r="F334" s="26">
        <f>[1]Лист2!G451</f>
        <v>1237.223</v>
      </c>
      <c r="G334" s="26">
        <f>G335</f>
        <v>1237.223</v>
      </c>
      <c r="H334" s="40">
        <f t="shared" si="17"/>
        <v>100</v>
      </c>
    </row>
    <row r="335" spans="1:8">
      <c r="A335" s="68" t="s">
        <v>97</v>
      </c>
      <c r="B335" s="13">
        <v>10</v>
      </c>
      <c r="C335" s="13" t="s">
        <v>17</v>
      </c>
      <c r="D335" s="14" t="s">
        <v>147</v>
      </c>
      <c r="E335" s="11"/>
      <c r="F335" s="16">
        <f>F336</f>
        <v>1237.223</v>
      </c>
      <c r="G335" s="16">
        <f>G336</f>
        <v>1237.223</v>
      </c>
      <c r="H335" s="40">
        <f t="shared" si="17"/>
        <v>100</v>
      </c>
    </row>
    <row r="336" spans="1:8">
      <c r="A336" s="66" t="s">
        <v>66</v>
      </c>
      <c r="B336" s="13">
        <v>10</v>
      </c>
      <c r="C336" s="13" t="s">
        <v>17</v>
      </c>
      <c r="D336" s="14" t="s">
        <v>147</v>
      </c>
      <c r="E336" s="11">
        <v>300</v>
      </c>
      <c r="F336" s="16">
        <f>Лист2!G454</f>
        <v>1237.223</v>
      </c>
      <c r="G336" s="16">
        <f>Лист2!H454</f>
        <v>1237.223</v>
      </c>
      <c r="H336" s="40">
        <f t="shared" si="17"/>
        <v>100</v>
      </c>
    </row>
    <row r="337" spans="1:8">
      <c r="A337" s="66" t="str">
        <f>[1]Лист2!A186</f>
        <v>Социальное обеспечение населения</v>
      </c>
      <c r="B337" s="13">
        <f>[1]Лист2!C186</f>
        <v>10</v>
      </c>
      <c r="C337" s="13" t="str">
        <f>[1]Лист2!D186</f>
        <v>03</v>
      </c>
      <c r="D337" s="13"/>
      <c r="E337" s="13"/>
      <c r="F337" s="26">
        <f>F338+F344+F352+F349</f>
        <v>11950.377</v>
      </c>
      <c r="G337" s="26">
        <f>G338+G344+G352+G349</f>
        <v>10571.995999999999</v>
      </c>
      <c r="H337" s="40">
        <f t="shared" si="17"/>
        <v>88.465794844798609</v>
      </c>
    </row>
    <row r="338" spans="1:8" ht="31.5">
      <c r="A338" s="66" t="str">
        <f>[1]Лист2!A187</f>
        <v>Государственная программа Алтайского края "Обеспечение доступным и комфортным жильем населения Алтайского края"</v>
      </c>
      <c r="B338" s="13">
        <f>[1]Лист2!C187</f>
        <v>10</v>
      </c>
      <c r="C338" s="13" t="str">
        <f>[1]Лист2!D187</f>
        <v>03</v>
      </c>
      <c r="D338" s="13" t="str">
        <f>[1]Лист2!E187</f>
        <v>14 0 00 00000</v>
      </c>
      <c r="E338" s="13"/>
      <c r="F338" s="26">
        <f>F339</f>
        <v>782.39599999999996</v>
      </c>
      <c r="G338" s="26">
        <f>G339</f>
        <v>782.39599999999996</v>
      </c>
      <c r="H338" s="40">
        <f t="shared" ref="H338:H404" si="19">G338/F338*100</f>
        <v>100</v>
      </c>
    </row>
    <row r="339" spans="1:8" ht="63">
      <c r="A339" s="66" t="str">
        <f>[1]Лист2!A188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39" s="13">
        <f>[1]Лист2!C188</f>
        <v>10</v>
      </c>
      <c r="C339" s="13" t="str">
        <f>[1]Лист2!D188</f>
        <v>03</v>
      </c>
      <c r="D339" s="13" t="str">
        <f>[1]Лист2!E188</f>
        <v>14 1 00 00000</v>
      </c>
      <c r="E339" s="13"/>
      <c r="F339" s="26">
        <f>F340+F342</f>
        <v>782.39599999999996</v>
      </c>
      <c r="G339" s="26">
        <f>G340+G342</f>
        <v>782.39599999999996</v>
      </c>
      <c r="H339" s="40">
        <f t="shared" si="19"/>
        <v>100</v>
      </c>
    </row>
    <row r="340" spans="1:8" ht="31.5">
      <c r="A340" s="66" t="str">
        <f>[1]Лист2!A189</f>
        <v>МП "Обеспечение жильем молодых семей в Волчихинском районе" на 2020-2024 годы</v>
      </c>
      <c r="B340" s="13">
        <f>[1]Лист2!C189</f>
        <v>10</v>
      </c>
      <c r="C340" s="13" t="str">
        <f>[1]Лист2!D189</f>
        <v>03</v>
      </c>
      <c r="D340" s="13" t="str">
        <f>[1]Лист2!E189</f>
        <v>14 1 00 L4970</v>
      </c>
      <c r="E340" s="13"/>
      <c r="F340" s="26">
        <f>[1]Лист2!G189</f>
        <v>219.024</v>
      </c>
      <c r="G340" s="26">
        <f>G341</f>
        <v>219.024</v>
      </c>
      <c r="H340" s="40">
        <f t="shared" si="19"/>
        <v>100</v>
      </c>
    </row>
    <row r="341" spans="1:8">
      <c r="A341" s="66" t="str">
        <f>[1]Лист2!A190</f>
        <v>Социальное обеспечение и иные выплаты населению</v>
      </c>
      <c r="B341" s="13">
        <f>[1]Лист2!C190</f>
        <v>10</v>
      </c>
      <c r="C341" s="13" t="str">
        <f>[1]Лист2!D190</f>
        <v>03</v>
      </c>
      <c r="D341" s="13" t="str">
        <f>[1]Лист2!E190</f>
        <v>14 1 00 L4970</v>
      </c>
      <c r="E341" s="13">
        <f>[1]Лист2!F190</f>
        <v>300</v>
      </c>
      <c r="F341" s="26">
        <f>Лист2!G191</f>
        <v>219.024</v>
      </c>
      <c r="G341" s="26">
        <f>Лист2!H191</f>
        <v>219.024</v>
      </c>
      <c r="H341" s="40">
        <f t="shared" si="19"/>
        <v>100</v>
      </c>
    </row>
    <row r="342" spans="1:8" ht="31.5">
      <c r="A342" s="66" t="str">
        <f>[1]Лист2!A191</f>
        <v>Субсидии на реализацию мероприятий по обеспечению жильем молодых семей</v>
      </c>
      <c r="B342" s="13">
        <f>[1]Лист2!C191</f>
        <v>10</v>
      </c>
      <c r="C342" s="13" t="str">
        <f>[1]Лист2!D191</f>
        <v>03</v>
      </c>
      <c r="D342" s="13" t="str">
        <f>[1]Лист2!E191</f>
        <v>14 1 00 L4970</v>
      </c>
      <c r="E342" s="13"/>
      <c r="F342" s="26">
        <f>Лист2!G192</f>
        <v>563.37199999999996</v>
      </c>
      <c r="G342" s="26">
        <f>Лист2!H192</f>
        <v>563.37199999999996</v>
      </c>
      <c r="H342" s="40">
        <f t="shared" si="19"/>
        <v>100</v>
      </c>
    </row>
    <row r="343" spans="1:8">
      <c r="A343" s="66" t="str">
        <f>[1]Лист2!A192</f>
        <v>Социальное обеспечение и иные выплаты населению</v>
      </c>
      <c r="B343" s="13">
        <f>[1]Лист2!C192</f>
        <v>10</v>
      </c>
      <c r="C343" s="13" t="str">
        <f>[1]Лист2!D192</f>
        <v>03</v>
      </c>
      <c r="D343" s="13" t="str">
        <f>[1]Лист2!E192</f>
        <v>14 1 00 L4970</v>
      </c>
      <c r="E343" s="13">
        <f>[1]Лист2!F192</f>
        <v>300</v>
      </c>
      <c r="F343" s="26">
        <f>Лист2!G193</f>
        <v>563.37199999999996</v>
      </c>
      <c r="G343" s="26">
        <f>Лист2!H193</f>
        <v>563.37199999999996</v>
      </c>
      <c r="H343" s="40">
        <f t="shared" si="19"/>
        <v>100</v>
      </c>
    </row>
    <row r="344" spans="1:8" ht="31.5">
      <c r="A344" s="66" t="str">
        <f>[1]Лист2!A455</f>
        <v>Государственная программа Алтайского края «Комплексное развитие сельских территорий Алтайского края»</v>
      </c>
      <c r="B344" s="13">
        <f>[1]Лист2!C455</f>
        <v>10</v>
      </c>
      <c r="C344" s="13" t="str">
        <f>[1]Лист2!D455</f>
        <v>03</v>
      </c>
      <c r="D344" s="13" t="str">
        <f>[1]Лист2!E455</f>
        <v>52 0 00 00000</v>
      </c>
      <c r="E344" s="13"/>
      <c r="F344" s="26">
        <f>F345+F347</f>
        <v>2663.5340000000001</v>
      </c>
      <c r="G344" s="26">
        <f>G345+G347</f>
        <v>2663.5340000000001</v>
      </c>
      <c r="H344" s="40">
        <f t="shared" si="19"/>
        <v>100</v>
      </c>
    </row>
    <row r="345" spans="1:8" ht="31.5">
      <c r="A345" s="66" t="str">
        <f>[1]Лист2!A456</f>
        <v>Расходы на обеспечение комплексного развития сельских территорий</v>
      </c>
      <c r="B345" s="13">
        <f>[1]Лист2!C456</f>
        <v>10</v>
      </c>
      <c r="C345" s="13" t="str">
        <f>[1]Лист2!D456</f>
        <v>03</v>
      </c>
      <c r="D345" s="13" t="str">
        <f>[1]Лист2!E456</f>
        <v>52 0 00 L5760</v>
      </c>
      <c r="E345" s="13"/>
      <c r="F345" s="26">
        <f>[1]Лист2!G456</f>
        <v>1616.4</v>
      </c>
      <c r="G345" s="26">
        <f>G346</f>
        <v>1616.4</v>
      </c>
      <c r="H345" s="40">
        <f t="shared" si="19"/>
        <v>100</v>
      </c>
    </row>
    <row r="346" spans="1:8">
      <c r="A346" s="66" t="str">
        <f>[1]Лист2!A457</f>
        <v>Социальное обеспечение и иные выплаты населению</v>
      </c>
      <c r="B346" s="13">
        <f>[1]Лист2!C457</f>
        <v>10</v>
      </c>
      <c r="C346" s="13" t="str">
        <f>[1]Лист2!D457</f>
        <v>03</v>
      </c>
      <c r="D346" s="13" t="str">
        <f>[1]Лист2!E457</f>
        <v>52 0 00 L5760</v>
      </c>
      <c r="E346" s="13">
        <f>[1]Лист2!F457</f>
        <v>300</v>
      </c>
      <c r="F346" s="26">
        <f>Лист2!G458</f>
        <v>1616.4</v>
      </c>
      <c r="G346" s="26">
        <f>Лист2!H458</f>
        <v>1616.4</v>
      </c>
      <c r="H346" s="40">
        <f t="shared" si="19"/>
        <v>100</v>
      </c>
    </row>
    <row r="347" spans="1:8" ht="47.25">
      <c r="A347" s="66" t="str">
        <f>[1]Лист2!A458</f>
        <v>Расходы на обеспечение комплексного развития сельских территорий (улучшение жилищных условий на сельских территориях)</v>
      </c>
      <c r="B347" s="13">
        <f>[1]Лист2!C458</f>
        <v>10</v>
      </c>
      <c r="C347" s="13" t="str">
        <f>[1]Лист2!D458</f>
        <v>03</v>
      </c>
      <c r="D347" s="13" t="str">
        <f>[1]Лист2!E458</f>
        <v>52 0 00 S0630</v>
      </c>
      <c r="E347" s="13"/>
      <c r="F347" s="26">
        <f>Лист2!G459</f>
        <v>1047.134</v>
      </c>
      <c r="G347" s="26">
        <f>Лист2!H459</f>
        <v>1047.134</v>
      </c>
      <c r="H347" s="40">
        <f t="shared" si="19"/>
        <v>100</v>
      </c>
    </row>
    <row r="348" spans="1:8">
      <c r="A348" s="66" t="str">
        <f>[1]Лист2!A459</f>
        <v>Социальное обеспечение и иные выплаты населению</v>
      </c>
      <c r="B348" s="13">
        <f>[1]Лист2!C459</f>
        <v>10</v>
      </c>
      <c r="C348" s="13" t="str">
        <f>[1]Лист2!D459</f>
        <v>03</v>
      </c>
      <c r="D348" s="13" t="str">
        <f>[1]Лист2!E459</f>
        <v>52 0 00 S0630</v>
      </c>
      <c r="E348" s="13">
        <f>[1]Лист2!F459</f>
        <v>300</v>
      </c>
      <c r="F348" s="26">
        <f>Лист2!G460</f>
        <v>1047.134</v>
      </c>
      <c r="G348" s="26">
        <f>Лист2!H460</f>
        <v>1047.134</v>
      </c>
      <c r="H348" s="40">
        <f t="shared" si="19"/>
        <v>100</v>
      </c>
    </row>
    <row r="349" spans="1:8" ht="63">
      <c r="A349" s="66" t="str">
        <f>[1]Лист2!A460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49" s="13">
        <f>[1]Лист2!C460</f>
        <v>10</v>
      </c>
      <c r="C349" s="13" t="str">
        <f>[1]Лист2!D460</f>
        <v>03</v>
      </c>
      <c r="D349" s="13" t="str">
        <f>[1]Лист2!E460</f>
        <v>71 1 00 51350</v>
      </c>
      <c r="E349" s="13"/>
      <c r="F349" s="26">
        <f>F350+F351</f>
        <v>5994.192</v>
      </c>
      <c r="G349" s="26">
        <f>G350+G351</f>
        <v>5994.192</v>
      </c>
      <c r="H349" s="40">
        <f t="shared" si="19"/>
        <v>100</v>
      </c>
    </row>
    <row r="350" spans="1:8" ht="31.5">
      <c r="A350" s="66" t="str">
        <f>Лист2!A462</f>
        <v>Закупка товаров, работ и услуг для обеспечения государственных (муниципальных) нужд</v>
      </c>
      <c r="B350" s="13" t="str">
        <f>Лист2!C462</f>
        <v>10</v>
      </c>
      <c r="C350" s="13" t="str">
        <f>Лист2!D462</f>
        <v>03</v>
      </c>
      <c r="D350" s="13" t="str">
        <f>Лист2!E462</f>
        <v>71 1 00 51350</v>
      </c>
      <c r="E350" s="13">
        <f>Лист2!F462</f>
        <v>200</v>
      </c>
      <c r="F350" s="26">
        <f>Лист2!G462</f>
        <v>66</v>
      </c>
      <c r="G350" s="26">
        <f>Лист2!H462</f>
        <v>66</v>
      </c>
      <c r="H350" s="60">
        <f>Лист2!I462</f>
        <v>100</v>
      </c>
    </row>
    <row r="351" spans="1:8" ht="31.5">
      <c r="A351" s="66" t="str">
        <f>[1]Лист2!A461</f>
        <v>Социальное обеспечение и иные выплаты населению</v>
      </c>
      <c r="B351" s="13" t="str">
        <f>[1]Лист2!C461</f>
        <v>10</v>
      </c>
      <c r="C351" s="13" t="str">
        <f>[1]Лист2!D461</f>
        <v>03</v>
      </c>
      <c r="D351" s="13" t="str">
        <f>[1]Лист2!E461</f>
        <v>71 1 00 51350</v>
      </c>
      <c r="E351" s="13">
        <f>[1]Лист2!F461</f>
        <v>300</v>
      </c>
      <c r="F351" s="26">
        <f>Лист2!G463</f>
        <v>5928.192</v>
      </c>
      <c r="G351" s="26">
        <f>Лист2!H463</f>
        <v>5928.192</v>
      </c>
      <c r="H351" s="6">
        <f t="shared" si="19"/>
        <v>100</v>
      </c>
    </row>
    <row r="352" spans="1:8">
      <c r="A352" s="66" t="str">
        <f>[1]Лист2!A462</f>
        <v>Иные вопросы в отраслях социальной сферы</v>
      </c>
      <c r="B352" s="13">
        <f>[1]Лист2!C462</f>
        <v>10</v>
      </c>
      <c r="C352" s="13" t="str">
        <f>[1]Лист2!D462</f>
        <v>03</v>
      </c>
      <c r="D352" s="13" t="str">
        <f>[1]Лист2!E462</f>
        <v>90 0 00 00000</v>
      </c>
      <c r="E352" s="13"/>
      <c r="F352" s="26">
        <f>Лист2!G464</f>
        <v>2510.2550000000001</v>
      </c>
      <c r="G352" s="26">
        <f>Лист2!H464</f>
        <v>1131.874</v>
      </c>
      <c r="H352" s="40">
        <f t="shared" si="19"/>
        <v>45.090000816650097</v>
      </c>
    </row>
    <row r="353" spans="1:8">
      <c r="A353" s="66" t="str">
        <f>[1]Лист2!A463</f>
        <v>Иные расходы в отраслях социальной сферы</v>
      </c>
      <c r="B353" s="13">
        <f>[1]Лист2!C463</f>
        <v>10</v>
      </c>
      <c r="C353" s="13" t="str">
        <f>[1]Лист2!D463</f>
        <v>03</v>
      </c>
      <c r="D353" s="13" t="str">
        <f>[1]Лист2!E463</f>
        <v>90 9 00 00000</v>
      </c>
      <c r="E353" s="13"/>
      <c r="F353" s="26">
        <f>Лист2!G465</f>
        <v>2510.2550000000001</v>
      </c>
      <c r="G353" s="26">
        <f>Лист2!H465</f>
        <v>1131.874</v>
      </c>
      <c r="H353" s="40">
        <f t="shared" si="19"/>
        <v>45.090000816650097</v>
      </c>
    </row>
    <row r="354" spans="1:8" ht="31.5">
      <c r="A354" s="66" t="str">
        <f>[1]Лист2!A464</f>
        <v>Компенсационные выплаты гражданам за коммунальные услуги, в том числе твердое топливо</v>
      </c>
      <c r="B354" s="13" t="str">
        <f>[1]Лист2!C464</f>
        <v>10</v>
      </c>
      <c r="C354" s="13" t="str">
        <f>[1]Лист2!D464</f>
        <v>03</v>
      </c>
      <c r="D354" s="13" t="str">
        <f>[1]Лист2!E464</f>
        <v>90 9 00 16334</v>
      </c>
      <c r="E354" s="13"/>
      <c r="F354" s="26">
        <f>Лист2!G466</f>
        <v>1.2549999999999999</v>
      </c>
      <c r="G354" s="26">
        <f>Лист2!H466</f>
        <v>1.2549999999999999</v>
      </c>
      <c r="H354" s="40">
        <f t="shared" si="19"/>
        <v>100</v>
      </c>
    </row>
    <row r="355" spans="1:8" ht="31.5">
      <c r="A355" s="66" t="str">
        <f>[1]Лист2!A465</f>
        <v>Социальное обеспечение и иные выплаты населению</v>
      </c>
      <c r="B355" s="13" t="str">
        <f>[1]Лист2!C465</f>
        <v>10</v>
      </c>
      <c r="C355" s="13" t="str">
        <f>[1]Лист2!D465</f>
        <v>03</v>
      </c>
      <c r="D355" s="13" t="str">
        <f>[1]Лист2!E465</f>
        <v>90 9 00 16334</v>
      </c>
      <c r="E355" s="13">
        <v>300</v>
      </c>
      <c r="F355" s="26">
        <f>Лист2!G467</f>
        <v>1.2549999999999999</v>
      </c>
      <c r="G355" s="26">
        <f>Лист2!H467</f>
        <v>1.2549999999999999</v>
      </c>
      <c r="H355" s="40">
        <f t="shared" si="19"/>
        <v>100</v>
      </c>
    </row>
    <row r="356" spans="1:8" ht="47.25">
      <c r="A356" s="66" t="str">
        <f>[1]Лист2!A466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56" s="13" t="str">
        <f>[1]Лист2!C466</f>
        <v>10</v>
      </c>
      <c r="C356" s="13" t="str">
        <f>[1]Лист2!D466</f>
        <v>03</v>
      </c>
      <c r="D356" s="13" t="str">
        <f>[1]Лист2!E466</f>
        <v>90 9 00 S1210</v>
      </c>
      <c r="E356" s="13"/>
      <c r="F356" s="26">
        <f>Лист2!G468</f>
        <v>2509</v>
      </c>
      <c r="G356" s="26">
        <f>Лист2!H468</f>
        <v>1130.6189999999999</v>
      </c>
      <c r="H356" s="40">
        <f t="shared" si="19"/>
        <v>45.06253487445197</v>
      </c>
    </row>
    <row r="357" spans="1:8" ht="31.5">
      <c r="A357" s="66" t="str">
        <f>[1]Лист2!A467</f>
        <v>Социальное обеспечение и иные выплаты населению</v>
      </c>
      <c r="B357" s="13" t="str">
        <f>[1]Лист2!C467</f>
        <v>10</v>
      </c>
      <c r="C357" s="13" t="str">
        <f>[1]Лист2!D467</f>
        <v>03</v>
      </c>
      <c r="D357" s="13" t="str">
        <f>[1]Лист2!E467</f>
        <v>90 9 00 S1210</v>
      </c>
      <c r="E357" s="13">
        <f>[1]Лист2!F467</f>
        <v>300</v>
      </c>
      <c r="F357" s="26">
        <f>Лист2!G469</f>
        <v>2509</v>
      </c>
      <c r="G357" s="26">
        <f>Лист2!H469</f>
        <v>1130.6189999999999</v>
      </c>
      <c r="H357" s="40">
        <f t="shared" si="19"/>
        <v>45.06253487445197</v>
      </c>
    </row>
    <row r="358" spans="1:8">
      <c r="A358" s="66" t="s">
        <v>15</v>
      </c>
      <c r="B358" s="13">
        <v>10</v>
      </c>
      <c r="C358" s="13" t="s">
        <v>20</v>
      </c>
      <c r="D358" s="13"/>
      <c r="E358" s="13"/>
      <c r="F358" s="16">
        <f>F359</f>
        <v>17828</v>
      </c>
      <c r="G358" s="16">
        <f>G359</f>
        <v>13958.656999999999</v>
      </c>
      <c r="H358" s="40">
        <f t="shared" si="19"/>
        <v>78.296258694188907</v>
      </c>
    </row>
    <row r="359" spans="1:8">
      <c r="A359" s="66" t="str">
        <f>[1]Лист2!A194</f>
        <v>Иные вопросы в отраслях социальной сферы</v>
      </c>
      <c r="B359" s="13">
        <f>[1]Лист2!C194</f>
        <v>10</v>
      </c>
      <c r="C359" s="13" t="str">
        <f>[1]Лист2!D194</f>
        <v>04</v>
      </c>
      <c r="D359" s="13" t="str">
        <f>[1]Лист2!E194</f>
        <v>90 0 00 00000</v>
      </c>
      <c r="E359" s="13"/>
      <c r="F359" s="26">
        <f>F360</f>
        <v>17828</v>
      </c>
      <c r="G359" s="26">
        <f>G360</f>
        <v>13958.656999999999</v>
      </c>
      <c r="H359" s="40">
        <f t="shared" si="19"/>
        <v>78.296258694188907</v>
      </c>
    </row>
    <row r="360" spans="1:8">
      <c r="A360" s="66" t="str">
        <f>[1]Лист2!A195</f>
        <v>Иные вопросы в сфере социальной политики</v>
      </c>
      <c r="B360" s="13">
        <f>[1]Лист2!C195</f>
        <v>10</v>
      </c>
      <c r="C360" s="13" t="str">
        <f>[1]Лист2!D195</f>
        <v>04</v>
      </c>
      <c r="D360" s="13" t="str">
        <f>[1]Лист2!E195</f>
        <v>90 4 00 00000</v>
      </c>
      <c r="E360" s="13"/>
      <c r="F360" s="26">
        <f>F361+F364</f>
        <v>17828</v>
      </c>
      <c r="G360" s="26">
        <f>G361+G364</f>
        <v>13958.656999999999</v>
      </c>
      <c r="H360" s="40">
        <f t="shared" si="19"/>
        <v>78.296258694188907</v>
      </c>
    </row>
    <row r="361" spans="1:8" ht="63">
      <c r="A361" s="68" t="s">
        <v>88</v>
      </c>
      <c r="B361" s="13">
        <v>10</v>
      </c>
      <c r="C361" s="13" t="s">
        <v>20</v>
      </c>
      <c r="D361" s="14" t="s">
        <v>129</v>
      </c>
      <c r="E361" s="13"/>
      <c r="F361" s="16">
        <f>F363+F362</f>
        <v>1486</v>
      </c>
      <c r="G361" s="16">
        <f>G363+G362</f>
        <v>1070</v>
      </c>
      <c r="H361" s="40">
        <f t="shared" si="19"/>
        <v>72.005383580080746</v>
      </c>
    </row>
    <row r="362" spans="1:8" ht="31.5">
      <c r="A362" s="68" t="str">
        <f>[1]Лист2!A197</f>
        <v>Закупка товаров, работ и услуг для обеспечения государственных (муниципальных) нужд</v>
      </c>
      <c r="B362" s="13">
        <f>[1]Лист2!C197</f>
        <v>10</v>
      </c>
      <c r="C362" s="13" t="str">
        <f>[1]Лист2!D197</f>
        <v>04</v>
      </c>
      <c r="D362" s="13" t="str">
        <f>[1]Лист2!E197</f>
        <v>90 4 00 70700</v>
      </c>
      <c r="E362" s="13">
        <f>[1]Лист2!F197</f>
        <v>200</v>
      </c>
      <c r="F362" s="26">
        <f>Лист2!G198</f>
        <v>5</v>
      </c>
      <c r="G362" s="26">
        <f>Лист2!H198</f>
        <v>3.9180000000000001</v>
      </c>
      <c r="H362" s="40">
        <f t="shared" si="19"/>
        <v>78.360000000000014</v>
      </c>
    </row>
    <row r="363" spans="1:8">
      <c r="A363" s="66" t="s">
        <v>66</v>
      </c>
      <c r="B363" s="13">
        <v>10</v>
      </c>
      <c r="C363" s="13" t="s">
        <v>20</v>
      </c>
      <c r="D363" s="14" t="s">
        <v>129</v>
      </c>
      <c r="E363" s="11">
        <v>300</v>
      </c>
      <c r="F363" s="26">
        <f>Лист2!G199</f>
        <v>1481</v>
      </c>
      <c r="G363" s="26">
        <f>Лист2!H199</f>
        <v>1066.0820000000001</v>
      </c>
      <c r="H363" s="40">
        <f t="shared" si="19"/>
        <v>71.983929777177593</v>
      </c>
    </row>
    <row r="364" spans="1:8" ht="47.25">
      <c r="A364" s="73" t="s">
        <v>98</v>
      </c>
      <c r="B364" s="34" t="s">
        <v>57</v>
      </c>
      <c r="C364" s="34" t="s">
        <v>20</v>
      </c>
      <c r="D364" s="37" t="s">
        <v>148</v>
      </c>
      <c r="E364" s="34"/>
      <c r="F364" s="26">
        <f>Лист2!G200</f>
        <v>16342</v>
      </c>
      <c r="G364" s="26">
        <f>Лист2!H200</f>
        <v>12888.656999999999</v>
      </c>
      <c r="H364" s="40">
        <f t="shared" si="19"/>
        <v>78.868296414147594</v>
      </c>
    </row>
    <row r="365" spans="1:8" ht="31.5">
      <c r="A365" s="73" t="str">
        <f>Лист2!A198</f>
        <v>Закупка товаров, работ и услуг для обеспечения государственных (муниципальных) нужд</v>
      </c>
      <c r="B365" s="60" t="str">
        <f>Лист2!C201</f>
        <v>10</v>
      </c>
      <c r="C365" s="60" t="str">
        <f>Лист2!D201</f>
        <v>04</v>
      </c>
      <c r="D365" s="60" t="str">
        <f>Лист2!E201</f>
        <v>90 4 00 70800</v>
      </c>
      <c r="E365" s="60">
        <f>Лист2!F201</f>
        <v>200</v>
      </c>
      <c r="F365" s="26">
        <f>Лист2!G201</f>
        <v>75</v>
      </c>
      <c r="G365" s="26">
        <f>Лист2!H201</f>
        <v>55.41</v>
      </c>
      <c r="H365" s="40">
        <f t="shared" si="19"/>
        <v>73.88</v>
      </c>
    </row>
    <row r="366" spans="1:8" ht="31.5">
      <c r="A366" s="66" t="s">
        <v>66</v>
      </c>
      <c r="B366" s="34" t="s">
        <v>57</v>
      </c>
      <c r="C366" s="34" t="s">
        <v>20</v>
      </c>
      <c r="D366" s="37" t="s">
        <v>148</v>
      </c>
      <c r="E366" s="34">
        <v>300</v>
      </c>
      <c r="F366" s="26">
        <f>Лист2!G202</f>
        <v>16267</v>
      </c>
      <c r="G366" s="26">
        <f>Лист2!H202</f>
        <v>12833.246999999999</v>
      </c>
      <c r="H366" s="40">
        <f t="shared" si="19"/>
        <v>78.891295260343014</v>
      </c>
    </row>
    <row r="367" spans="1:8">
      <c r="A367" s="66" t="s">
        <v>13</v>
      </c>
      <c r="B367" s="13">
        <v>11</v>
      </c>
      <c r="C367" s="13"/>
      <c r="D367" s="13"/>
      <c r="E367" s="13"/>
      <c r="F367" s="16">
        <f>F377+F368</f>
        <v>4136.8949999999995</v>
      </c>
      <c r="G367" s="16">
        <f>G377+G368</f>
        <v>3958.7060000000001</v>
      </c>
      <c r="H367" s="40">
        <f t="shared" si="19"/>
        <v>95.692687389938598</v>
      </c>
    </row>
    <row r="368" spans="1:8">
      <c r="A368" s="74" t="s">
        <v>180</v>
      </c>
      <c r="B368" s="48">
        <v>11</v>
      </c>
      <c r="C368" s="48" t="s">
        <v>18</v>
      </c>
      <c r="D368" s="48"/>
      <c r="E368" s="48"/>
      <c r="F368" s="59">
        <f>F370+F373</f>
        <v>555.59300000000007</v>
      </c>
      <c r="G368" s="59">
        <f>G370+G373</f>
        <v>508.37300000000005</v>
      </c>
      <c r="H368" s="40">
        <f t="shared" si="19"/>
        <v>91.500972834430954</v>
      </c>
    </row>
    <row r="369" spans="1:8" ht="31.5">
      <c r="A369" s="74" t="str">
        <f>[1]Лист2!A24</f>
        <v>Расходы на обеспечение деятельности (оказание услуг) подведомственных учреждений</v>
      </c>
      <c r="B369" s="48">
        <f>[1]Лист2!C24</f>
        <v>11</v>
      </c>
      <c r="C369" s="48" t="str">
        <f>[1]Лист2!D24</f>
        <v>02</v>
      </c>
      <c r="D369" s="48" t="str">
        <f>[1]Лист2!E24</f>
        <v>02 0 00 00000</v>
      </c>
      <c r="E369" s="48"/>
      <c r="F369" s="59">
        <f>[1]Лист2!G24</f>
        <v>355.59300000000002</v>
      </c>
      <c r="G369" s="59">
        <f>[1]Лист2!H24</f>
        <v>287</v>
      </c>
      <c r="H369" s="40">
        <f t="shared" si="19"/>
        <v>80.710250201775622</v>
      </c>
    </row>
    <row r="370" spans="1:8" ht="31.5">
      <c r="A370" s="74" t="s">
        <v>73</v>
      </c>
      <c r="B370" s="48">
        <v>11</v>
      </c>
      <c r="C370" s="48" t="s">
        <v>18</v>
      </c>
      <c r="D370" s="48" t="s">
        <v>112</v>
      </c>
      <c r="E370" s="48"/>
      <c r="F370" s="59">
        <f t="shared" ref="F370:G371" si="20">F371</f>
        <v>355.59300000000002</v>
      </c>
      <c r="G370" s="59">
        <f t="shared" si="20"/>
        <v>355.59300000000002</v>
      </c>
      <c r="H370" s="40">
        <f t="shared" si="19"/>
        <v>100</v>
      </c>
    </row>
    <row r="371" spans="1:8" ht="31.5">
      <c r="A371" s="74" t="s">
        <v>113</v>
      </c>
      <c r="B371" s="48">
        <v>11</v>
      </c>
      <c r="C371" s="48" t="s">
        <v>18</v>
      </c>
      <c r="D371" s="48" t="s">
        <v>114</v>
      </c>
      <c r="E371" s="48"/>
      <c r="F371" s="59">
        <f t="shared" si="20"/>
        <v>355.59300000000002</v>
      </c>
      <c r="G371" s="59">
        <f t="shared" si="20"/>
        <v>355.59300000000002</v>
      </c>
      <c r="H371" s="40">
        <f t="shared" si="19"/>
        <v>100</v>
      </c>
    </row>
    <row r="372" spans="1:8" ht="63">
      <c r="A372" s="74" t="s">
        <v>95</v>
      </c>
      <c r="B372" s="48">
        <v>11</v>
      </c>
      <c r="C372" s="48" t="s">
        <v>18</v>
      </c>
      <c r="D372" s="48" t="s">
        <v>114</v>
      </c>
      <c r="E372" s="48">
        <v>100</v>
      </c>
      <c r="F372" s="59">
        <f>Лист2!G27</f>
        <v>355.59300000000002</v>
      </c>
      <c r="G372" s="59">
        <f>Лист2!H27</f>
        <v>355.59300000000002</v>
      </c>
      <c r="H372" s="40">
        <f t="shared" si="19"/>
        <v>100</v>
      </c>
    </row>
    <row r="373" spans="1:8" ht="31.5">
      <c r="A373" s="74" t="str">
        <f>[1]Лист2!A28</f>
        <v>Муниципальная программа "Развитие физической культуры и спорта в Волчихинском районе" на 2021-2024 годы</v>
      </c>
      <c r="B373" s="48">
        <f>[1]Лист2!C28</f>
        <v>11</v>
      </c>
      <c r="C373" s="48" t="str">
        <f>[1]Лист2!D28</f>
        <v>02</v>
      </c>
      <c r="D373" s="48" t="str">
        <f>[1]Лист2!E28</f>
        <v>70 0 00 00000</v>
      </c>
      <c r="E373" s="48"/>
      <c r="F373" s="59">
        <f>Лист2!G28</f>
        <v>200</v>
      </c>
      <c r="G373" s="59">
        <f>Лист2!H28</f>
        <v>152.78</v>
      </c>
      <c r="H373" s="40">
        <f t="shared" si="19"/>
        <v>76.39</v>
      </c>
    </row>
    <row r="374" spans="1:8">
      <c r="A374" s="74" t="str">
        <f>[1]Лист2!A29</f>
        <v>Расходы на реализацию мероприятий муниципальных программ</v>
      </c>
      <c r="B374" s="48">
        <f>[1]Лист2!C29</f>
        <v>11</v>
      </c>
      <c r="C374" s="48" t="str">
        <f>[1]Лист2!D29</f>
        <v>02</v>
      </c>
      <c r="D374" s="48" t="str">
        <f>[1]Лист2!E29</f>
        <v>70 0 00 60990</v>
      </c>
      <c r="E374" s="48"/>
      <c r="F374" s="59">
        <f>F375+F376</f>
        <v>200</v>
      </c>
      <c r="G374" s="59">
        <f>G375+G376</f>
        <v>152.78</v>
      </c>
      <c r="H374" s="40">
        <f t="shared" si="19"/>
        <v>76.39</v>
      </c>
    </row>
    <row r="375" spans="1:8" ht="63">
      <c r="A375" s="74" t="str">
        <f>Лист2!A30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5" s="76">
        <v>11</v>
      </c>
      <c r="C375" s="59" t="str">
        <f>Лист2!D30</f>
        <v>02</v>
      </c>
      <c r="D375" s="59" t="str">
        <f>Лист2!E30</f>
        <v>70 0 00 60990</v>
      </c>
      <c r="E375" s="59">
        <f>Лист2!F30</f>
        <v>100</v>
      </c>
      <c r="F375" s="59">
        <f>Лист2!G30</f>
        <v>62.78</v>
      </c>
      <c r="G375" s="59">
        <f>Лист2!H30</f>
        <v>34.380000000000003</v>
      </c>
      <c r="H375" s="40">
        <f t="shared" si="19"/>
        <v>54.762663268556864</v>
      </c>
    </row>
    <row r="376" spans="1:8" ht="39" customHeight="1">
      <c r="A376" s="74" t="str">
        <f>Лист2!A31</f>
        <v>Закупка товаров, работ и услуг для обеспечения государственных (муниципальных) нужд</v>
      </c>
      <c r="B376" s="76">
        <f>Лист2!C31</f>
        <v>11</v>
      </c>
      <c r="C376" s="59" t="str">
        <f>Лист2!D31</f>
        <v>02</v>
      </c>
      <c r="D376" s="59" t="str">
        <f>Лист2!E31</f>
        <v>70 0 00 60990</v>
      </c>
      <c r="E376" s="59">
        <f>Лист2!F31</f>
        <v>200</v>
      </c>
      <c r="F376" s="59">
        <f>Лист2!G31</f>
        <v>137.22</v>
      </c>
      <c r="G376" s="59">
        <f>Лист2!H31</f>
        <v>118.4</v>
      </c>
      <c r="H376" s="40">
        <f t="shared" si="19"/>
        <v>86.28479813438274</v>
      </c>
    </row>
    <row r="377" spans="1:8">
      <c r="A377" s="66" t="s">
        <v>30</v>
      </c>
      <c r="B377" s="11">
        <v>11</v>
      </c>
      <c r="C377" s="13" t="s">
        <v>23</v>
      </c>
      <c r="D377" s="14"/>
      <c r="E377" s="13"/>
      <c r="F377" s="16">
        <f>F378+F383</f>
        <v>3581.3019999999997</v>
      </c>
      <c r="G377" s="16">
        <f>G378+G383</f>
        <v>3450.3330000000001</v>
      </c>
      <c r="H377" s="40">
        <f t="shared" si="19"/>
        <v>96.342978056583902</v>
      </c>
    </row>
    <row r="378" spans="1:8" ht="31.5">
      <c r="A378" s="66" t="str">
        <f>[1]Лист2!A32</f>
        <v>Руководство и управление в сфере установленных функций органов государственной власти субъектов Российской Федерации</v>
      </c>
      <c r="B378" s="11">
        <f>[1]Лист2!C32</f>
        <v>11</v>
      </c>
      <c r="C378" s="11" t="str">
        <f>[1]Лист2!D32</f>
        <v>05</v>
      </c>
      <c r="D378" s="11" t="str">
        <f>[1]Лист2!E32</f>
        <v>01 0 00 00000</v>
      </c>
      <c r="E378" s="11"/>
      <c r="F378" s="16">
        <f>F379</f>
        <v>890</v>
      </c>
      <c r="G378" s="16">
        <f>G379</f>
        <v>869.19799999999998</v>
      </c>
      <c r="H378" s="40">
        <f t="shared" si="19"/>
        <v>97.662696629213485</v>
      </c>
    </row>
    <row r="379" spans="1:8" ht="31.5">
      <c r="A379" s="68" t="s">
        <v>76</v>
      </c>
      <c r="B379" s="13">
        <v>11</v>
      </c>
      <c r="C379" s="13" t="s">
        <v>23</v>
      </c>
      <c r="D379" s="14" t="s">
        <v>116</v>
      </c>
      <c r="E379" s="11"/>
      <c r="F379" s="16">
        <f>F380</f>
        <v>890</v>
      </c>
      <c r="G379" s="16">
        <f>G380</f>
        <v>869.19799999999998</v>
      </c>
      <c r="H379" s="40">
        <f t="shared" si="19"/>
        <v>97.662696629213485</v>
      </c>
    </row>
    <row r="380" spans="1:8">
      <c r="A380" s="68" t="s">
        <v>77</v>
      </c>
      <c r="B380" s="13">
        <v>11</v>
      </c>
      <c r="C380" s="13" t="s">
        <v>23</v>
      </c>
      <c r="D380" s="14" t="s">
        <v>117</v>
      </c>
      <c r="E380" s="13"/>
      <c r="F380" s="16">
        <f>F381+F382</f>
        <v>890</v>
      </c>
      <c r="G380" s="16">
        <f>G381+G382</f>
        <v>869.19799999999998</v>
      </c>
      <c r="H380" s="40">
        <f t="shared" si="19"/>
        <v>97.662696629213485</v>
      </c>
    </row>
    <row r="381" spans="1:8" ht="63">
      <c r="A381" s="69" t="s">
        <v>74</v>
      </c>
      <c r="B381" s="13">
        <v>11</v>
      </c>
      <c r="C381" s="13" t="s">
        <v>23</v>
      </c>
      <c r="D381" s="14" t="s">
        <v>117</v>
      </c>
      <c r="E381" s="13">
        <v>100</v>
      </c>
      <c r="F381" s="16">
        <f>Лист2!G36</f>
        <v>890</v>
      </c>
      <c r="G381" s="16">
        <f>Лист2!H36</f>
        <v>869.19799999999998</v>
      </c>
      <c r="H381" s="40">
        <f t="shared" si="19"/>
        <v>97.662696629213485</v>
      </c>
    </row>
    <row r="382" spans="1:8" ht="31.5">
      <c r="A382" s="69" t="s">
        <v>115</v>
      </c>
      <c r="B382" s="13">
        <v>11</v>
      </c>
      <c r="C382" s="13" t="s">
        <v>23</v>
      </c>
      <c r="D382" s="14" t="s">
        <v>117</v>
      </c>
      <c r="E382" s="13">
        <v>200</v>
      </c>
      <c r="F382" s="16">
        <f>Лист2!G37</f>
        <v>0</v>
      </c>
      <c r="G382" s="16">
        <f>Лист2!H37</f>
        <v>0</v>
      </c>
      <c r="H382" s="40">
        <v>0</v>
      </c>
    </row>
    <row r="383" spans="1:8" ht="31.5">
      <c r="A383" s="69" t="str">
        <f>[1]Лист2!A37</f>
        <v>Расходы на обеспечение деятельности (оказание услуг) подведомственных учреждений</v>
      </c>
      <c r="B383" s="13">
        <f>[1]Лист2!C37</f>
        <v>11</v>
      </c>
      <c r="C383" s="13" t="str">
        <f>[1]Лист2!D37</f>
        <v>05</v>
      </c>
      <c r="D383" s="13" t="str">
        <f>[1]Лист2!E37</f>
        <v>02 0 00 00000</v>
      </c>
      <c r="E383" s="13"/>
      <c r="F383" s="16">
        <f>Лист2!G38</f>
        <v>2691.3019999999997</v>
      </c>
      <c r="G383" s="16">
        <f>Лист2!H38</f>
        <v>2581.1350000000002</v>
      </c>
      <c r="H383" s="40">
        <f t="shared" si="19"/>
        <v>95.90655377954613</v>
      </c>
    </row>
    <row r="384" spans="1:8" ht="31.5">
      <c r="A384" s="69" t="str">
        <f>[1]Лист2!A38</f>
        <v>Расходы на обеспечение деятельности (оказание услуг) иных подведомственных учреждений</v>
      </c>
      <c r="B384" s="13">
        <f>[1]Лист2!C38</f>
        <v>11</v>
      </c>
      <c r="C384" s="13" t="str">
        <f>[1]Лист2!D38</f>
        <v>05</v>
      </c>
      <c r="D384" s="13" t="str">
        <f>[1]Лист2!E38</f>
        <v>02 5 00 00000</v>
      </c>
      <c r="E384" s="13"/>
      <c r="F384" s="16">
        <f>Лист2!G39</f>
        <v>2691.3019999999997</v>
      </c>
      <c r="G384" s="16">
        <f>Лист2!H39</f>
        <v>2581.1350000000002</v>
      </c>
      <c r="H384" s="40">
        <f t="shared" si="19"/>
        <v>95.90655377954613</v>
      </c>
    </row>
    <row r="385" spans="1:8">
      <c r="A385" s="69" t="str">
        <f>[1]Лист2!A39</f>
        <v>Учреждения по обеспечению хозяйственного обслуживания</v>
      </c>
      <c r="B385" s="13">
        <f>[1]Лист2!C39</f>
        <v>11</v>
      </c>
      <c r="C385" s="13" t="str">
        <f>[1]Лист2!D39</f>
        <v>05</v>
      </c>
      <c r="D385" s="13" t="str">
        <f>[1]Лист2!E39</f>
        <v>02 5 00 10810</v>
      </c>
      <c r="E385" s="13"/>
      <c r="F385" s="16">
        <f>Лист2!G40</f>
        <v>2691.3019999999997</v>
      </c>
      <c r="G385" s="16">
        <f>Лист2!H40</f>
        <v>2581.1350000000002</v>
      </c>
      <c r="H385" s="40">
        <f t="shared" si="19"/>
        <v>95.90655377954613</v>
      </c>
    </row>
    <row r="386" spans="1:8" ht="63">
      <c r="A386" s="69" t="str">
        <f>[1]Лист2!A40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6" s="13">
        <f>[1]Лист2!C40</f>
        <v>11</v>
      </c>
      <c r="C386" s="13" t="str">
        <f>[1]Лист2!D40</f>
        <v>05</v>
      </c>
      <c r="D386" s="13" t="str">
        <f>[1]Лист2!E40</f>
        <v>02 5 00 10810</v>
      </c>
      <c r="E386" s="13">
        <f>[1]Лист2!F40</f>
        <v>100</v>
      </c>
      <c r="F386" s="16">
        <f>Лист2!G41</f>
        <v>1400.55</v>
      </c>
      <c r="G386" s="16">
        <f>Лист2!H41</f>
        <v>1342.32</v>
      </c>
      <c r="H386" s="40">
        <f t="shared" si="19"/>
        <v>95.842347649137835</v>
      </c>
    </row>
    <row r="387" spans="1:8" ht="31.5">
      <c r="A387" s="69" t="str">
        <f>[1]Лист2!A41</f>
        <v>Закупка товаров, работ и услуг для обеспечения государственных (муниципальных) нужд</v>
      </c>
      <c r="B387" s="13">
        <f>[1]Лист2!C41</f>
        <v>11</v>
      </c>
      <c r="C387" s="13" t="str">
        <f>[1]Лист2!D41</f>
        <v>05</v>
      </c>
      <c r="D387" s="13" t="str">
        <f>[1]Лист2!E41</f>
        <v>02 5 00 10810</v>
      </c>
      <c r="E387" s="13">
        <f>[1]Лист2!F41</f>
        <v>200</v>
      </c>
      <c r="F387" s="16">
        <f>Лист2!G42</f>
        <v>1216.261</v>
      </c>
      <c r="G387" s="16">
        <f>Лист2!H42</f>
        <v>1164.3240000000001</v>
      </c>
      <c r="H387" s="40">
        <f t="shared" si="19"/>
        <v>95.729781683372252</v>
      </c>
    </row>
    <row r="388" spans="1:8">
      <c r="A388" s="69" t="str">
        <f>[1]Лист2!A42</f>
        <v>Социальное обеспечение и иные выплаты населению</v>
      </c>
      <c r="B388" s="13">
        <f>[1]Лист2!C42</f>
        <v>11</v>
      </c>
      <c r="C388" s="13" t="str">
        <f>[1]Лист2!D42</f>
        <v>05</v>
      </c>
      <c r="D388" s="13" t="str">
        <f>[1]Лист2!E42</f>
        <v>02 5 00 10810</v>
      </c>
      <c r="E388" s="13">
        <f>[1]Лист2!F42</f>
        <v>300</v>
      </c>
      <c r="F388" s="16">
        <f>Лист2!G43</f>
        <v>2</v>
      </c>
      <c r="G388" s="16">
        <f>Лист2!H43</f>
        <v>2</v>
      </c>
      <c r="H388" s="40">
        <f t="shared" si="19"/>
        <v>100</v>
      </c>
    </row>
    <row r="389" spans="1:8">
      <c r="A389" s="69" t="str">
        <f>[1]Лист2!A43</f>
        <v>Уплата налогов, сборов и иных платежей</v>
      </c>
      <c r="B389" s="13">
        <f>[1]Лист2!C43</f>
        <v>11</v>
      </c>
      <c r="C389" s="13" t="str">
        <f>[1]Лист2!D43</f>
        <v>05</v>
      </c>
      <c r="D389" s="13" t="str">
        <f>[1]Лист2!E43</f>
        <v>02 5 00 10810</v>
      </c>
      <c r="E389" s="13">
        <f>[1]Лист2!F43</f>
        <v>850</v>
      </c>
      <c r="F389" s="16">
        <f>Лист2!G44</f>
        <v>72.491</v>
      </c>
      <c r="G389" s="16">
        <f>Лист2!H44</f>
        <v>72.491</v>
      </c>
      <c r="H389" s="40">
        <f t="shared" si="19"/>
        <v>100</v>
      </c>
    </row>
    <row r="390" spans="1:8">
      <c r="A390" s="66" t="s">
        <v>60</v>
      </c>
      <c r="B390" s="13">
        <v>13</v>
      </c>
      <c r="C390" s="13"/>
      <c r="D390" s="13"/>
      <c r="E390" s="13"/>
      <c r="F390" s="16">
        <f>F391</f>
        <v>5</v>
      </c>
      <c r="G390" s="16">
        <f>G391</f>
        <v>4.7050000000000001</v>
      </c>
      <c r="H390" s="40">
        <f t="shared" si="19"/>
        <v>94.100000000000009</v>
      </c>
    </row>
    <row r="391" spans="1:8" ht="31.5">
      <c r="A391" s="67" t="s">
        <v>90</v>
      </c>
      <c r="B391" s="13">
        <v>13</v>
      </c>
      <c r="C391" s="13" t="s">
        <v>17</v>
      </c>
      <c r="D391" s="13"/>
      <c r="E391" s="13"/>
      <c r="F391" s="16">
        <f>F392</f>
        <v>5</v>
      </c>
      <c r="G391" s="16">
        <f>G395</f>
        <v>4.7050000000000001</v>
      </c>
      <c r="H391" s="40">
        <f t="shared" si="19"/>
        <v>94.100000000000009</v>
      </c>
    </row>
    <row r="392" spans="1:8" ht="31.5">
      <c r="A392" s="67" t="str">
        <f>[1]Лист2!A268</f>
        <v>Иные расходы органов государственной власти субъектов Российской Федерации</v>
      </c>
      <c r="B392" s="13">
        <f>[1]Лист2!C268</f>
        <v>13</v>
      </c>
      <c r="C392" s="13" t="str">
        <f>[1]Лист2!D268</f>
        <v>01</v>
      </c>
      <c r="D392" s="13" t="str">
        <f>[1]Лист2!E268</f>
        <v>99 0 00 00000</v>
      </c>
      <c r="E392" s="13"/>
      <c r="F392" s="26">
        <f>F393</f>
        <v>5</v>
      </c>
      <c r="G392" s="26">
        <f>G393</f>
        <v>4.7050000000000001</v>
      </c>
      <c r="H392" s="40">
        <f t="shared" si="19"/>
        <v>94.100000000000009</v>
      </c>
    </row>
    <row r="393" spans="1:8">
      <c r="A393" s="67" t="str">
        <f>[1]Лист2!A269</f>
        <v>Процентные платежи по долговым обязательствам</v>
      </c>
      <c r="B393" s="13">
        <f>[1]Лист2!C269</f>
        <v>13</v>
      </c>
      <c r="C393" s="13" t="str">
        <f>[1]Лист2!D269</f>
        <v>01</v>
      </c>
      <c r="D393" s="13" t="str">
        <f>[1]Лист2!E269</f>
        <v>99 3 00 00000</v>
      </c>
      <c r="E393" s="13"/>
      <c r="F393" s="26">
        <f>F394</f>
        <v>5</v>
      </c>
      <c r="G393" s="26">
        <f>G394</f>
        <v>4.7050000000000001</v>
      </c>
      <c r="H393" s="40">
        <f t="shared" si="19"/>
        <v>94.100000000000009</v>
      </c>
    </row>
    <row r="394" spans="1:8">
      <c r="A394" s="66" t="s">
        <v>59</v>
      </c>
      <c r="B394" s="13">
        <f>[1]Лист2!C270</f>
        <v>13</v>
      </c>
      <c r="C394" s="13" t="str">
        <f>[1]Лист2!D270</f>
        <v>01</v>
      </c>
      <c r="D394" s="13" t="str">
        <f>[1]Лист2!E270</f>
        <v>99 3 00 14070</v>
      </c>
      <c r="E394" s="13"/>
      <c r="F394" s="26">
        <f>F395</f>
        <v>5</v>
      </c>
      <c r="G394" s="26">
        <f>G395</f>
        <v>4.7050000000000001</v>
      </c>
      <c r="H394" s="40">
        <f t="shared" si="19"/>
        <v>94.100000000000009</v>
      </c>
    </row>
    <row r="395" spans="1:8">
      <c r="A395" s="66" t="s">
        <v>91</v>
      </c>
      <c r="B395" s="13">
        <f>[1]Лист2!C271</f>
        <v>13</v>
      </c>
      <c r="C395" s="13" t="str">
        <f>[1]Лист2!D271</f>
        <v>01</v>
      </c>
      <c r="D395" s="13" t="str">
        <f>[1]Лист2!E271</f>
        <v>99 3 00 14070</v>
      </c>
      <c r="E395" s="13">
        <f>[1]Лист2!F271</f>
        <v>730</v>
      </c>
      <c r="F395" s="26">
        <f>Лист2!G274</f>
        <v>5</v>
      </c>
      <c r="G395" s="26">
        <f>Лист2!H274</f>
        <v>4.7050000000000001</v>
      </c>
      <c r="H395" s="40">
        <f t="shared" si="19"/>
        <v>94.100000000000009</v>
      </c>
    </row>
    <row r="396" spans="1:8" ht="31.5">
      <c r="A396" s="75" t="s">
        <v>102</v>
      </c>
      <c r="B396" s="13">
        <v>14</v>
      </c>
      <c r="C396" s="13"/>
      <c r="D396" s="13"/>
      <c r="E396" s="13"/>
      <c r="F396" s="16">
        <f t="shared" ref="F396:G398" si="21">F397</f>
        <v>2722.6</v>
      </c>
      <c r="G396" s="16">
        <f t="shared" si="21"/>
        <v>2713.1130000000003</v>
      </c>
      <c r="H396" s="40">
        <f t="shared" si="19"/>
        <v>99.651546316021467</v>
      </c>
    </row>
    <row r="397" spans="1:8" ht="31.5">
      <c r="A397" s="66" t="s">
        <v>92</v>
      </c>
      <c r="B397" s="13">
        <v>14</v>
      </c>
      <c r="C397" s="13" t="s">
        <v>17</v>
      </c>
      <c r="D397" s="13"/>
      <c r="E397" s="13"/>
      <c r="F397" s="16">
        <f t="shared" si="21"/>
        <v>2722.6</v>
      </c>
      <c r="G397" s="16">
        <f t="shared" si="21"/>
        <v>2713.1130000000003</v>
      </c>
      <c r="H397" s="40">
        <f t="shared" si="19"/>
        <v>99.651546316021467</v>
      </c>
    </row>
    <row r="398" spans="1:8" ht="31.5">
      <c r="A398" s="66" t="str">
        <f>[1]Лист2!A274</f>
        <v xml:space="preserve">Межбюджетные трансферты общего характера бюджетам субъектов Российской Федерации и муниципальных образований </v>
      </c>
      <c r="B398" s="13">
        <f>[1]Лист2!C274</f>
        <v>14</v>
      </c>
      <c r="C398" s="13" t="str">
        <f>[1]Лист2!D274</f>
        <v>01</v>
      </c>
      <c r="D398" s="13" t="str">
        <f>[1]Лист2!E274</f>
        <v>98 0 00 00000</v>
      </c>
      <c r="E398" s="13"/>
      <c r="F398" s="26">
        <f t="shared" si="21"/>
        <v>2722.6</v>
      </c>
      <c r="G398" s="26">
        <f t="shared" si="21"/>
        <v>2713.1130000000003</v>
      </c>
      <c r="H398" s="40">
        <f t="shared" si="19"/>
        <v>99.651546316021467</v>
      </c>
    </row>
    <row r="399" spans="1:8" ht="31.5">
      <c r="A399" s="66" t="str">
        <f>[1]Лист2!A275</f>
        <v>Выравнивание бюджетной обеспеченности муниципальных образований</v>
      </c>
      <c r="B399" s="13">
        <f>[1]Лист2!C275</f>
        <v>14</v>
      </c>
      <c r="C399" s="13" t="str">
        <f>[1]Лист2!D275</f>
        <v>01</v>
      </c>
      <c r="D399" s="13" t="str">
        <f>[1]Лист2!E275</f>
        <v>98 1 00 00000</v>
      </c>
      <c r="E399" s="13"/>
      <c r="F399" s="26">
        <f>F400+F402</f>
        <v>2722.6</v>
      </c>
      <c r="G399" s="26">
        <f>G400+G402</f>
        <v>2713.1130000000003</v>
      </c>
      <c r="H399" s="40">
        <f t="shared" si="19"/>
        <v>99.651546316021467</v>
      </c>
    </row>
    <row r="400" spans="1:8" ht="31.5">
      <c r="A400" s="68" t="s">
        <v>71</v>
      </c>
      <c r="B400" s="14" t="s">
        <v>72</v>
      </c>
      <c r="C400" s="14" t="s">
        <v>17</v>
      </c>
      <c r="D400" s="14" t="s">
        <v>135</v>
      </c>
      <c r="E400" s="14"/>
      <c r="F400" s="16">
        <f>F401</f>
        <v>1480.6</v>
      </c>
      <c r="G400" s="16">
        <f>G401</f>
        <v>1471.1130000000001</v>
      </c>
      <c r="H400" s="40">
        <f t="shared" si="19"/>
        <v>99.359246251519664</v>
      </c>
    </row>
    <row r="401" spans="1:8" ht="31.5">
      <c r="A401" s="68" t="s">
        <v>16</v>
      </c>
      <c r="B401" s="14" t="s">
        <v>72</v>
      </c>
      <c r="C401" s="14" t="s">
        <v>17</v>
      </c>
      <c r="D401" s="14" t="s">
        <v>135</v>
      </c>
      <c r="E401" s="14" t="s">
        <v>93</v>
      </c>
      <c r="F401" s="16">
        <f>Лист2!G280</f>
        <v>1480.6</v>
      </c>
      <c r="G401" s="16">
        <f>Лист2!H280</f>
        <v>1471.1130000000001</v>
      </c>
      <c r="H401" s="40">
        <f t="shared" si="19"/>
        <v>99.359246251519664</v>
      </c>
    </row>
    <row r="402" spans="1:8" ht="31.5">
      <c r="A402" s="68" t="s">
        <v>31</v>
      </c>
      <c r="B402" s="13">
        <v>14</v>
      </c>
      <c r="C402" s="13" t="s">
        <v>17</v>
      </c>
      <c r="D402" s="14" t="s">
        <v>135</v>
      </c>
      <c r="E402" s="13"/>
      <c r="F402" s="16">
        <f>Лист2!G281</f>
        <v>1242</v>
      </c>
      <c r="G402" s="16">
        <f>Лист2!H281</f>
        <v>1242</v>
      </c>
      <c r="H402" s="40">
        <f t="shared" si="19"/>
        <v>100</v>
      </c>
    </row>
    <row r="403" spans="1:8">
      <c r="A403" s="68" t="s">
        <v>16</v>
      </c>
      <c r="B403" s="13">
        <v>14</v>
      </c>
      <c r="C403" s="13" t="s">
        <v>17</v>
      </c>
      <c r="D403" s="14" t="s">
        <v>135</v>
      </c>
      <c r="E403" s="13">
        <v>510</v>
      </c>
      <c r="F403" s="16">
        <f>Лист2!G282</f>
        <v>1242</v>
      </c>
      <c r="G403" s="16">
        <f>Лист2!H282</f>
        <v>1242</v>
      </c>
      <c r="H403" s="40">
        <f t="shared" si="19"/>
        <v>100</v>
      </c>
    </row>
    <row r="404" spans="1:8">
      <c r="A404" s="66" t="s">
        <v>54</v>
      </c>
      <c r="B404" s="13"/>
      <c r="C404" s="13"/>
      <c r="D404" s="13"/>
      <c r="E404" s="13"/>
      <c r="F404" s="16">
        <f>F11+F71+F77+F104+F135+F170+F283+F331+F367+F390+F396</f>
        <v>615439.59900000005</v>
      </c>
      <c r="G404" s="16">
        <f>G11+G71+G77+G104+G135+G170+G283+G331+G367+G390+G396</f>
        <v>586108.47100000002</v>
      </c>
      <c r="H404" s="40">
        <f t="shared" si="19"/>
        <v>95.234117523854678</v>
      </c>
    </row>
  </sheetData>
  <mergeCells count="1">
    <mergeCell ref="A7:H7"/>
  </mergeCells>
  <pageMargins left="0.78740157480314965" right="0.39370078740157483" top="0.78740157480314965" bottom="0.78740157480314965" header="0.31496062992125984" footer="0.31496062992125984"/>
  <pageSetup paperSize="9" scale="68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2024-04-04T04:56:38Z</cp:lastPrinted>
  <dcterms:created xsi:type="dcterms:W3CDTF">2008-11-25T08:06:35Z</dcterms:created>
  <dcterms:modified xsi:type="dcterms:W3CDTF">2024-05-24T04:25:20Z</dcterms:modified>
</cp:coreProperties>
</file>