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45" windowWidth="15135" windowHeight="60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46" i="3" l="1"/>
  <c r="B345" i="3"/>
  <c r="C345" i="3"/>
  <c r="D345" i="3"/>
  <c r="F345" i="3"/>
  <c r="G345" i="3"/>
  <c r="H345" i="3"/>
  <c r="B346" i="3"/>
  <c r="C346" i="3"/>
  <c r="D346" i="3"/>
  <c r="F346" i="3"/>
  <c r="G346" i="3"/>
  <c r="H346" i="3"/>
  <c r="A345" i="3"/>
  <c r="A346" i="3"/>
  <c r="G455" i="2"/>
  <c r="I456" i="2"/>
  <c r="H456" i="2"/>
  <c r="G456" i="2"/>
  <c r="C361" i="3" l="1"/>
  <c r="D361" i="3"/>
  <c r="E361" i="3"/>
  <c r="F361" i="3"/>
  <c r="G361" i="3"/>
  <c r="H361" i="3"/>
  <c r="B361" i="3"/>
  <c r="A361" i="3"/>
  <c r="G217" i="3"/>
  <c r="H217" i="3"/>
  <c r="G218" i="3"/>
  <c r="H218" i="3"/>
  <c r="G219" i="3"/>
  <c r="H219" i="3"/>
  <c r="G220" i="3"/>
  <c r="H220" i="3"/>
  <c r="G221" i="3"/>
  <c r="H221" i="3"/>
  <c r="G222" i="3"/>
  <c r="H222" i="3"/>
  <c r="G223" i="3"/>
  <c r="H223" i="3"/>
  <c r="G224" i="3"/>
  <c r="H224" i="3"/>
  <c r="A223" i="3"/>
  <c r="B223" i="3"/>
  <c r="C223" i="3"/>
  <c r="D223" i="3"/>
  <c r="F223" i="3"/>
  <c r="A224" i="3"/>
  <c r="B224" i="3"/>
  <c r="C224" i="3"/>
  <c r="D224" i="3"/>
  <c r="E224" i="3"/>
  <c r="F224" i="3"/>
  <c r="B217" i="3"/>
  <c r="C217" i="3"/>
  <c r="D217" i="3"/>
  <c r="F217" i="3"/>
  <c r="B218" i="3"/>
  <c r="C218" i="3"/>
  <c r="D218" i="3"/>
  <c r="F218" i="3"/>
  <c r="A217" i="3"/>
  <c r="A218" i="3"/>
  <c r="B219" i="3"/>
  <c r="C219" i="3"/>
  <c r="D219" i="3"/>
  <c r="F219" i="3"/>
  <c r="B220" i="3"/>
  <c r="C220" i="3"/>
  <c r="D220" i="3"/>
  <c r="F220" i="3"/>
  <c r="A219" i="3"/>
  <c r="A220" i="3"/>
  <c r="B143" i="3"/>
  <c r="C143" i="3"/>
  <c r="D143" i="3"/>
  <c r="F143" i="3"/>
  <c r="G143" i="3"/>
  <c r="H143" i="3"/>
  <c r="B144" i="3"/>
  <c r="C144" i="3"/>
  <c r="D144" i="3"/>
  <c r="F144" i="3"/>
  <c r="G144" i="3"/>
  <c r="H144" i="3"/>
  <c r="A143" i="3"/>
  <c r="A144" i="3"/>
  <c r="G395" i="2"/>
  <c r="G398" i="2"/>
  <c r="G420" i="2"/>
  <c r="G427" i="2"/>
  <c r="I423" i="2"/>
  <c r="H423" i="2"/>
  <c r="G423" i="2"/>
  <c r="I421" i="2"/>
  <c r="H421" i="2"/>
  <c r="G421" i="2"/>
  <c r="G196" i="2" l="1"/>
  <c r="C23" i="3" l="1"/>
  <c r="D23" i="3"/>
  <c r="E23" i="3"/>
  <c r="F23" i="3"/>
  <c r="G23" i="3"/>
  <c r="H23" i="3"/>
  <c r="B23" i="3"/>
  <c r="A23" i="3"/>
  <c r="B270" i="3"/>
  <c r="C270" i="3"/>
  <c r="D270" i="3"/>
  <c r="G270" i="3"/>
  <c r="H270" i="3"/>
  <c r="B271" i="3"/>
  <c r="C271" i="3"/>
  <c r="D271" i="3"/>
  <c r="E271" i="3"/>
  <c r="F271" i="3"/>
  <c r="G271" i="3"/>
  <c r="H271" i="3"/>
  <c r="A270" i="3"/>
  <c r="A271" i="3"/>
  <c r="B198" i="3"/>
  <c r="C198" i="3"/>
  <c r="D198" i="3"/>
  <c r="F198" i="3"/>
  <c r="G198" i="3"/>
  <c r="H198" i="3"/>
  <c r="B199" i="3"/>
  <c r="C199" i="3"/>
  <c r="D199" i="3"/>
  <c r="E199" i="3"/>
  <c r="F199" i="3"/>
  <c r="G199" i="3"/>
  <c r="H199" i="3"/>
  <c r="A198" i="3"/>
  <c r="A199" i="3"/>
  <c r="B180" i="3"/>
  <c r="C180" i="3"/>
  <c r="D180" i="3"/>
  <c r="F180" i="3"/>
  <c r="G180" i="3"/>
  <c r="H180" i="3"/>
  <c r="B181" i="3"/>
  <c r="C181" i="3"/>
  <c r="D181" i="3"/>
  <c r="E181" i="3"/>
  <c r="F181" i="3"/>
  <c r="G181" i="3"/>
  <c r="H181" i="3"/>
  <c r="A180" i="3"/>
  <c r="A181" i="3"/>
  <c r="G118" i="2"/>
  <c r="B151" i="3"/>
  <c r="C151" i="3"/>
  <c r="D151" i="3"/>
  <c r="G151" i="3"/>
  <c r="H151" i="3"/>
  <c r="B152" i="3"/>
  <c r="C152" i="3"/>
  <c r="D152" i="3"/>
  <c r="F152" i="3"/>
  <c r="G152" i="3"/>
  <c r="H152" i="3"/>
  <c r="A151" i="3"/>
  <c r="A152" i="3"/>
  <c r="B322" i="3"/>
  <c r="C322" i="3"/>
  <c r="D322" i="3"/>
  <c r="E322" i="3"/>
  <c r="F322" i="3"/>
  <c r="G322" i="3"/>
  <c r="H322" i="3"/>
  <c r="A322" i="3"/>
  <c r="F326" i="3"/>
  <c r="B295" i="3"/>
  <c r="C295" i="3"/>
  <c r="D295" i="3"/>
  <c r="F295" i="3"/>
  <c r="G295" i="3"/>
  <c r="H295" i="3"/>
  <c r="B296" i="3"/>
  <c r="C296" i="3"/>
  <c r="D296" i="3"/>
  <c r="E296" i="3"/>
  <c r="F296" i="3"/>
  <c r="G296" i="3"/>
  <c r="H296" i="3"/>
  <c r="A295" i="3"/>
  <c r="A296" i="3"/>
  <c r="B385" i="3"/>
  <c r="C385" i="3"/>
  <c r="D385" i="3"/>
  <c r="E385" i="3"/>
  <c r="F385" i="3"/>
  <c r="G385" i="3"/>
  <c r="H385" i="3"/>
  <c r="A385" i="3"/>
  <c r="I391" i="2"/>
  <c r="H391" i="2"/>
  <c r="G406" i="2"/>
  <c r="G405" i="2" s="1"/>
  <c r="G309" i="2"/>
  <c r="G170" i="2"/>
  <c r="F270" i="3" s="1"/>
  <c r="I170" i="2"/>
  <c r="H170" i="2"/>
  <c r="I100" i="2"/>
  <c r="H100" i="2"/>
  <c r="G100" i="2"/>
  <c r="G81" i="2"/>
  <c r="I65" i="2"/>
  <c r="H65" i="2"/>
  <c r="G65" i="2"/>
  <c r="F151" i="3" l="1"/>
  <c r="G39" i="2"/>
  <c r="B62" i="3" l="1"/>
  <c r="C62" i="3"/>
  <c r="D62" i="3"/>
  <c r="G62" i="3"/>
  <c r="H62" i="3"/>
  <c r="B63" i="3"/>
  <c r="C63" i="3"/>
  <c r="D63" i="3"/>
  <c r="E63" i="3"/>
  <c r="F63" i="3"/>
  <c r="G63" i="3"/>
  <c r="H63" i="3"/>
  <c r="C61" i="3"/>
  <c r="D61" i="3"/>
  <c r="G61" i="3"/>
  <c r="H61" i="3"/>
  <c r="B61" i="3"/>
  <c r="A62" i="3"/>
  <c r="A63" i="3"/>
  <c r="A61" i="3"/>
  <c r="G334" i="2"/>
  <c r="G333" i="2" s="1"/>
  <c r="F62" i="3" l="1"/>
  <c r="F61" i="3"/>
  <c r="C142" i="3"/>
  <c r="D142" i="3"/>
  <c r="E142" i="3"/>
  <c r="F142" i="3"/>
  <c r="G142" i="3"/>
  <c r="H142" i="3"/>
  <c r="B142" i="3"/>
  <c r="A142" i="3"/>
  <c r="H244" i="2"/>
  <c r="H243" i="2" s="1"/>
  <c r="H242" i="2" s="1"/>
  <c r="H241" i="2" s="1"/>
  <c r="I244" i="2"/>
  <c r="I243" i="2" s="1"/>
  <c r="I242" i="2" s="1"/>
  <c r="I241" i="2" s="1"/>
  <c r="G244" i="2"/>
  <c r="G243" i="2" s="1"/>
  <c r="G242" i="2" s="1"/>
  <c r="G241" i="2" s="1"/>
  <c r="B222" i="3"/>
  <c r="C222" i="3"/>
  <c r="D222" i="3"/>
  <c r="E222" i="3"/>
  <c r="F222" i="3"/>
  <c r="C221" i="3"/>
  <c r="D221" i="3"/>
  <c r="B221" i="3"/>
  <c r="A222" i="3"/>
  <c r="A221" i="3"/>
  <c r="G425" i="2"/>
  <c r="F221" i="3" s="1"/>
  <c r="G419" i="2" l="1"/>
  <c r="G418" i="2" s="1"/>
  <c r="B349" i="3"/>
  <c r="C349" i="3"/>
  <c r="D349" i="3"/>
  <c r="B350" i="3"/>
  <c r="C350" i="3"/>
  <c r="D350" i="3"/>
  <c r="E350" i="3"/>
  <c r="F350" i="3"/>
  <c r="G350" i="3"/>
  <c r="H350" i="3"/>
  <c r="A349" i="3"/>
  <c r="A350" i="3"/>
  <c r="B302" i="3"/>
  <c r="C302" i="3"/>
  <c r="D302" i="3"/>
  <c r="G302" i="3"/>
  <c r="H302" i="3"/>
  <c r="B303" i="3"/>
  <c r="C303" i="3"/>
  <c r="D303" i="3"/>
  <c r="E303" i="3"/>
  <c r="F303" i="3"/>
  <c r="G303" i="3"/>
  <c r="H303" i="3"/>
  <c r="A302" i="3"/>
  <c r="A303" i="3"/>
  <c r="B301" i="3"/>
  <c r="C301" i="3"/>
  <c r="D301" i="3"/>
  <c r="E301" i="3"/>
  <c r="F301" i="3"/>
  <c r="G301" i="3"/>
  <c r="H301" i="3"/>
  <c r="C300" i="3"/>
  <c r="D300" i="3"/>
  <c r="G300" i="3"/>
  <c r="H300" i="3"/>
  <c r="B300" i="3"/>
  <c r="A301" i="3"/>
  <c r="A300" i="3"/>
  <c r="B122" i="3"/>
  <c r="B123" i="3"/>
  <c r="C122" i="3"/>
  <c r="D122" i="3"/>
  <c r="G122" i="3"/>
  <c r="H122" i="3"/>
  <c r="C123" i="3"/>
  <c r="D123" i="3"/>
  <c r="E123" i="3"/>
  <c r="F123" i="3"/>
  <c r="G123" i="3"/>
  <c r="H123" i="3"/>
  <c r="A123" i="3"/>
  <c r="A122" i="3"/>
  <c r="B67" i="3"/>
  <c r="C67" i="3"/>
  <c r="D67" i="3"/>
  <c r="E67" i="3"/>
  <c r="F67" i="3"/>
  <c r="G67" i="3"/>
  <c r="H67" i="3"/>
  <c r="A67" i="3"/>
  <c r="G382" i="2"/>
  <c r="F122" i="3" s="1"/>
  <c r="G337" i="2"/>
  <c r="H460" i="2"/>
  <c r="G349" i="3" s="1"/>
  <c r="I460" i="2"/>
  <c r="H349" i="3" s="1"/>
  <c r="G460" i="2"/>
  <c r="F349" i="3" s="1"/>
  <c r="G446" i="2" l="1"/>
  <c r="F302" i="3" s="1"/>
  <c r="G444" i="2"/>
  <c r="F300" i="3" s="1"/>
  <c r="F299" i="3" l="1"/>
  <c r="F298" i="3" s="1"/>
  <c r="H439" i="2"/>
  <c r="I439" i="2"/>
  <c r="I442" i="2"/>
  <c r="H442" i="2"/>
  <c r="G442" i="2"/>
  <c r="G441" i="2" s="1"/>
  <c r="I441" i="2"/>
  <c r="H441" i="2"/>
  <c r="G440" i="2" l="1"/>
  <c r="G439" i="2" s="1"/>
  <c r="B304" i="3"/>
  <c r="C304" i="3"/>
  <c r="D304" i="3"/>
  <c r="G304" i="3"/>
  <c r="H304" i="3"/>
  <c r="B305" i="3"/>
  <c r="C305" i="3"/>
  <c r="D305" i="3"/>
  <c r="G305" i="3"/>
  <c r="H305" i="3"/>
  <c r="B306" i="3"/>
  <c r="C306" i="3"/>
  <c r="D306" i="3"/>
  <c r="E306" i="3"/>
  <c r="F306" i="3"/>
  <c r="G306" i="3"/>
  <c r="H306" i="3"/>
  <c r="A304" i="3"/>
  <c r="A305" i="3"/>
  <c r="A306" i="3"/>
  <c r="G71" i="2"/>
  <c r="F305" i="3" s="1"/>
  <c r="G70" i="2" l="1"/>
  <c r="G67" i="2" s="1"/>
  <c r="B230" i="3"/>
  <c r="C230" i="3"/>
  <c r="D230" i="3"/>
  <c r="B231" i="3"/>
  <c r="C231" i="3"/>
  <c r="D231" i="3"/>
  <c r="G231" i="3"/>
  <c r="H231" i="3"/>
  <c r="B232" i="3"/>
  <c r="C232" i="3"/>
  <c r="D232" i="3"/>
  <c r="E232" i="3"/>
  <c r="F232" i="3"/>
  <c r="G232" i="3"/>
  <c r="H232" i="3"/>
  <c r="A230" i="3"/>
  <c r="A231" i="3"/>
  <c r="A232" i="3"/>
  <c r="H142" i="2"/>
  <c r="G230" i="3" s="1"/>
  <c r="I142" i="2"/>
  <c r="H230" i="3" s="1"/>
  <c r="G143" i="2"/>
  <c r="F231" i="3" s="1"/>
  <c r="F304" i="3" l="1"/>
  <c r="F297" i="3" s="1"/>
  <c r="G142" i="2"/>
  <c r="F230" i="3" s="1"/>
  <c r="B215" i="3"/>
  <c r="C215" i="3"/>
  <c r="D215" i="3"/>
  <c r="G215" i="3"/>
  <c r="H215" i="3"/>
  <c r="B216" i="3"/>
  <c r="C216" i="3"/>
  <c r="D216" i="3"/>
  <c r="E216" i="3"/>
  <c r="F216" i="3"/>
  <c r="G216" i="3"/>
  <c r="H216" i="3"/>
  <c r="A215" i="3"/>
  <c r="A216" i="3"/>
  <c r="G132" i="2"/>
  <c r="G135" i="2"/>
  <c r="F215" i="3" s="1"/>
  <c r="F241" i="3" l="1"/>
  <c r="F240" i="3" s="1"/>
  <c r="B118" i="3"/>
  <c r="C118" i="3"/>
  <c r="D118" i="3"/>
  <c r="B119" i="3"/>
  <c r="C119" i="3"/>
  <c r="D119" i="3"/>
  <c r="E119" i="3"/>
  <c r="F119" i="3"/>
  <c r="G119" i="3"/>
  <c r="H119" i="3"/>
  <c r="A119" i="3"/>
  <c r="A118" i="3"/>
  <c r="B150" i="3"/>
  <c r="C150" i="3"/>
  <c r="D150" i="3"/>
  <c r="G150" i="3"/>
  <c r="H150" i="3"/>
  <c r="B153" i="3"/>
  <c r="C153" i="3"/>
  <c r="D153" i="3"/>
  <c r="G153" i="3"/>
  <c r="H153" i="3"/>
  <c r="B154" i="3"/>
  <c r="C154" i="3"/>
  <c r="D154" i="3"/>
  <c r="E154" i="3"/>
  <c r="F154" i="3"/>
  <c r="G154" i="3"/>
  <c r="H154" i="3"/>
  <c r="A150" i="3"/>
  <c r="A153" i="3"/>
  <c r="A154" i="3"/>
  <c r="B147" i="3"/>
  <c r="C147" i="3"/>
  <c r="D147" i="3"/>
  <c r="G147" i="3"/>
  <c r="H147" i="3"/>
  <c r="B148" i="3"/>
  <c r="C148" i="3"/>
  <c r="D148" i="3"/>
  <c r="E148" i="3"/>
  <c r="F148" i="3"/>
  <c r="G148" i="3"/>
  <c r="H148" i="3"/>
  <c r="B149" i="3"/>
  <c r="C149" i="3"/>
  <c r="D149" i="3"/>
  <c r="E149" i="3"/>
  <c r="F149" i="3"/>
  <c r="G149" i="3"/>
  <c r="H149" i="3"/>
  <c r="A147" i="3"/>
  <c r="A148" i="3"/>
  <c r="A149" i="3"/>
  <c r="B140" i="3"/>
  <c r="C140" i="3"/>
  <c r="D140" i="3"/>
  <c r="G140" i="3"/>
  <c r="H140" i="3"/>
  <c r="B141" i="3"/>
  <c r="C141" i="3"/>
  <c r="D141" i="3"/>
  <c r="F141" i="3"/>
  <c r="G141" i="3"/>
  <c r="H141" i="3"/>
  <c r="A140" i="3"/>
  <c r="A141" i="3"/>
  <c r="B243" i="3"/>
  <c r="C243" i="3"/>
  <c r="D243" i="3"/>
  <c r="B244" i="3"/>
  <c r="C244" i="3"/>
  <c r="D244" i="3"/>
  <c r="E244" i="3"/>
  <c r="F244" i="3"/>
  <c r="G244" i="3"/>
  <c r="H244" i="3"/>
  <c r="C242" i="3"/>
  <c r="D242" i="3"/>
  <c r="B242" i="3"/>
  <c r="A243" i="3"/>
  <c r="A244" i="3"/>
  <c r="A242" i="3"/>
  <c r="B372" i="3"/>
  <c r="C372" i="3"/>
  <c r="D372" i="3"/>
  <c r="B373" i="3"/>
  <c r="C373" i="3"/>
  <c r="D373" i="3"/>
  <c r="E373" i="3"/>
  <c r="F373" i="3"/>
  <c r="G373" i="3"/>
  <c r="H373" i="3"/>
  <c r="C371" i="3"/>
  <c r="D371" i="3"/>
  <c r="B371" i="3"/>
  <c r="A372" i="3"/>
  <c r="A373" i="3"/>
  <c r="A371" i="3"/>
  <c r="B353" i="3"/>
  <c r="C353" i="3"/>
  <c r="D353" i="3"/>
  <c r="B354" i="3"/>
  <c r="C354" i="3"/>
  <c r="D354" i="3"/>
  <c r="F354" i="3"/>
  <c r="G354" i="3"/>
  <c r="H354" i="3"/>
  <c r="A353" i="3"/>
  <c r="A354" i="3"/>
  <c r="B297" i="3"/>
  <c r="C297" i="3"/>
  <c r="D297" i="3"/>
  <c r="B298" i="3"/>
  <c r="C298" i="3"/>
  <c r="D298" i="3"/>
  <c r="B299" i="3"/>
  <c r="C299" i="3"/>
  <c r="D299" i="3"/>
  <c r="E299" i="3"/>
  <c r="G299" i="3"/>
  <c r="H299" i="3"/>
  <c r="A299" i="3"/>
  <c r="A298" i="3"/>
  <c r="A297" i="3"/>
  <c r="I464" i="2" l="1"/>
  <c r="H353" i="3" s="1"/>
  <c r="H464" i="2"/>
  <c r="G353" i="3" s="1"/>
  <c r="G464" i="2"/>
  <c r="F353" i="3" s="1"/>
  <c r="I431" i="2"/>
  <c r="H243" i="3" s="1"/>
  <c r="H431" i="2"/>
  <c r="G243" i="3" s="1"/>
  <c r="G431" i="2"/>
  <c r="F243" i="3" s="1"/>
  <c r="G392" i="2"/>
  <c r="G408" i="2"/>
  <c r="F153" i="3" s="1"/>
  <c r="G402" i="2"/>
  <c r="F147" i="3" s="1"/>
  <c r="F150" i="3" l="1"/>
  <c r="G430" i="2"/>
  <c r="F242" i="3" s="1"/>
  <c r="I430" i="2"/>
  <c r="H430" i="2"/>
  <c r="G396" i="2"/>
  <c r="F140" i="3" s="1"/>
  <c r="G429" i="2" l="1"/>
  <c r="G242" i="3"/>
  <c r="H429" i="2"/>
  <c r="I429" i="2"/>
  <c r="H242" i="3"/>
  <c r="I378" i="2"/>
  <c r="H118" i="3" s="1"/>
  <c r="H378" i="2"/>
  <c r="G118" i="3" s="1"/>
  <c r="G378" i="2"/>
  <c r="F118" i="3" s="1"/>
  <c r="H68" i="2"/>
  <c r="G298" i="3" s="1"/>
  <c r="I68" i="2"/>
  <c r="H298" i="3" s="1"/>
  <c r="G68" i="2"/>
  <c r="I67" i="2"/>
  <c r="H297" i="3" s="1"/>
  <c r="H67" i="2"/>
  <c r="G297" i="3" s="1"/>
  <c r="H29" i="2"/>
  <c r="G372" i="3" s="1"/>
  <c r="I29" i="2"/>
  <c r="H372" i="3" s="1"/>
  <c r="G29" i="2"/>
  <c r="I20" i="2"/>
  <c r="H20" i="2"/>
  <c r="G20" i="2"/>
  <c r="I28" i="2" l="1"/>
  <c r="H371" i="3" s="1"/>
  <c r="H28" i="2"/>
  <c r="G371" i="3" s="1"/>
  <c r="G28" i="2"/>
  <c r="F371" i="3" s="1"/>
  <c r="F372" i="3"/>
  <c r="B279" i="3"/>
  <c r="C279" i="3"/>
  <c r="D279" i="3"/>
  <c r="G279" i="3"/>
  <c r="H279" i="3"/>
  <c r="B280" i="3"/>
  <c r="C280" i="3"/>
  <c r="D280" i="3"/>
  <c r="G280" i="3"/>
  <c r="H280" i="3"/>
  <c r="B281" i="3"/>
  <c r="C281" i="3"/>
  <c r="D281" i="3"/>
  <c r="F281" i="3"/>
  <c r="G281" i="3"/>
  <c r="H281" i="3"/>
  <c r="A279" i="3"/>
  <c r="A280" i="3"/>
  <c r="A281" i="3"/>
  <c r="F132" i="3"/>
  <c r="F131" i="3" s="1"/>
  <c r="F130" i="3" s="1"/>
  <c r="F129" i="3" s="1"/>
  <c r="F128" i="3" s="1"/>
  <c r="B66" i="3"/>
  <c r="C66" i="3"/>
  <c r="D66" i="3"/>
  <c r="E66" i="3"/>
  <c r="F66" i="3"/>
  <c r="G66" i="3"/>
  <c r="H66" i="3"/>
  <c r="C65" i="3"/>
  <c r="D65" i="3"/>
  <c r="G65" i="3"/>
  <c r="H65" i="3"/>
  <c r="B65" i="3"/>
  <c r="A66" i="3"/>
  <c r="A65" i="3"/>
  <c r="B137" i="3"/>
  <c r="C137" i="3"/>
  <c r="D137" i="3"/>
  <c r="F137" i="3"/>
  <c r="G137" i="3"/>
  <c r="H137" i="3"/>
  <c r="A137" i="3"/>
  <c r="F24" i="3"/>
  <c r="G387" i="2"/>
  <c r="G386" i="2" s="1"/>
  <c r="G385" i="2" s="1"/>
  <c r="G384" i="2" s="1"/>
  <c r="F65" i="3"/>
  <c r="G285" i="2"/>
  <c r="G180" i="2"/>
  <c r="G179" i="2" s="1"/>
  <c r="F279" i="3" s="1"/>
  <c r="F280" i="3" l="1"/>
  <c r="G336" i="2"/>
  <c r="G332" i="2" s="1"/>
  <c r="B274" i="3"/>
  <c r="C274" i="3"/>
  <c r="D274" i="3"/>
  <c r="G274" i="3"/>
  <c r="H274" i="3"/>
  <c r="B275" i="3"/>
  <c r="C275" i="3"/>
  <c r="D275" i="3"/>
  <c r="G275" i="3"/>
  <c r="H275" i="3"/>
  <c r="B276" i="3"/>
  <c r="C276" i="3"/>
  <c r="D276" i="3"/>
  <c r="B277" i="3"/>
  <c r="C277" i="3"/>
  <c r="D277" i="3"/>
  <c r="E277" i="3"/>
  <c r="F277" i="3"/>
  <c r="G277" i="3"/>
  <c r="H277" i="3"/>
  <c r="B278" i="3"/>
  <c r="C278" i="3"/>
  <c r="D278" i="3"/>
  <c r="G278" i="3"/>
  <c r="H278" i="3"/>
  <c r="B282" i="3"/>
  <c r="C282" i="3"/>
  <c r="D282" i="3"/>
  <c r="G282" i="3"/>
  <c r="H282" i="3"/>
  <c r="B283" i="3"/>
  <c r="C283" i="3"/>
  <c r="D283" i="3"/>
  <c r="G283" i="3"/>
  <c r="H283" i="3"/>
  <c r="B284" i="3"/>
  <c r="C284" i="3"/>
  <c r="D284" i="3"/>
  <c r="E284" i="3"/>
  <c r="F284" i="3"/>
  <c r="G284" i="3"/>
  <c r="H284" i="3"/>
  <c r="A284" i="3"/>
  <c r="A282" i="3"/>
  <c r="A283" i="3"/>
  <c r="A274" i="3"/>
  <c r="A275" i="3"/>
  <c r="A276" i="3"/>
  <c r="A277" i="3"/>
  <c r="A278" i="3"/>
  <c r="B179" i="3"/>
  <c r="C179" i="3"/>
  <c r="D179" i="3"/>
  <c r="E179" i="3"/>
  <c r="F179" i="3"/>
  <c r="G179" i="3"/>
  <c r="H179" i="3"/>
  <c r="C178" i="3"/>
  <c r="D178" i="3"/>
  <c r="B178" i="3"/>
  <c r="A179" i="3"/>
  <c r="A178" i="3"/>
  <c r="B293" i="3"/>
  <c r="C293" i="3"/>
  <c r="D293" i="3"/>
  <c r="B294" i="3"/>
  <c r="C294" i="3"/>
  <c r="D294" i="3"/>
  <c r="E294" i="3"/>
  <c r="F294" i="3"/>
  <c r="G294" i="3"/>
  <c r="H294" i="3"/>
  <c r="A293" i="3"/>
  <c r="A294" i="3"/>
  <c r="B241" i="3"/>
  <c r="C241" i="3"/>
  <c r="D241" i="3"/>
  <c r="E241" i="3"/>
  <c r="G241" i="3"/>
  <c r="H241" i="3"/>
  <c r="C240" i="3"/>
  <c r="D240" i="3"/>
  <c r="B240" i="3"/>
  <c r="A241" i="3"/>
  <c r="A240" i="3"/>
  <c r="B82" i="3"/>
  <c r="C82" i="3"/>
  <c r="D82" i="3"/>
  <c r="G82" i="3"/>
  <c r="H82" i="3"/>
  <c r="B83" i="3"/>
  <c r="C83" i="3"/>
  <c r="D83" i="3"/>
  <c r="E83" i="3"/>
  <c r="F83" i="3"/>
  <c r="G83" i="3"/>
  <c r="H83" i="3"/>
  <c r="A82" i="3"/>
  <c r="A83" i="3"/>
  <c r="G183" i="2"/>
  <c r="F283" i="3" s="1"/>
  <c r="I176" i="2"/>
  <c r="H276" i="3" s="1"/>
  <c r="H176" i="2"/>
  <c r="G276" i="3" s="1"/>
  <c r="G176" i="2"/>
  <c r="F276" i="3" s="1"/>
  <c r="I98" i="2"/>
  <c r="H178" i="3" s="1"/>
  <c r="H98" i="2"/>
  <c r="G178" i="3" s="1"/>
  <c r="G98" i="2"/>
  <c r="F178" i="3" s="1"/>
  <c r="B59" i="3"/>
  <c r="C59" i="3"/>
  <c r="D59" i="3"/>
  <c r="E59" i="3"/>
  <c r="F59" i="3"/>
  <c r="G59" i="3"/>
  <c r="H59" i="3"/>
  <c r="C58" i="3"/>
  <c r="D58" i="3"/>
  <c r="G58" i="3"/>
  <c r="H58" i="3"/>
  <c r="B58" i="3"/>
  <c r="A59" i="3"/>
  <c r="A58" i="3"/>
  <c r="I63" i="2"/>
  <c r="H293" i="3" s="1"/>
  <c r="H63" i="2"/>
  <c r="G293" i="3" s="1"/>
  <c r="G63" i="2"/>
  <c r="F293" i="3" s="1"/>
  <c r="I53" i="2"/>
  <c r="H240" i="3" s="1"/>
  <c r="H53" i="2"/>
  <c r="G240" i="3" s="1"/>
  <c r="G53" i="2"/>
  <c r="G346" i="2"/>
  <c r="F82" i="3" s="1"/>
  <c r="G330" i="2"/>
  <c r="F58" i="3" s="1"/>
  <c r="B272" i="3"/>
  <c r="C272" i="3"/>
  <c r="D272" i="3"/>
  <c r="B273" i="3"/>
  <c r="C273" i="3"/>
  <c r="D273" i="3"/>
  <c r="E273" i="3"/>
  <c r="F273" i="3"/>
  <c r="G273" i="3"/>
  <c r="H273" i="3"/>
  <c r="A272" i="3"/>
  <c r="A273" i="3"/>
  <c r="B347" i="3"/>
  <c r="C347" i="3"/>
  <c r="D347" i="3"/>
  <c r="B348" i="3"/>
  <c r="C348" i="3"/>
  <c r="D348" i="3"/>
  <c r="E348" i="3"/>
  <c r="F348" i="3"/>
  <c r="G348" i="3"/>
  <c r="H348" i="3"/>
  <c r="B351" i="3"/>
  <c r="C351" i="3"/>
  <c r="D351" i="3"/>
  <c r="B352" i="3"/>
  <c r="C352" i="3"/>
  <c r="D352" i="3"/>
  <c r="B355" i="3"/>
  <c r="C355" i="3"/>
  <c r="D355" i="3"/>
  <c r="B356" i="3"/>
  <c r="C356" i="3"/>
  <c r="D356" i="3"/>
  <c r="E356" i="3"/>
  <c r="F356" i="3"/>
  <c r="G356" i="3"/>
  <c r="H356" i="3"/>
  <c r="C344" i="3"/>
  <c r="D344" i="3"/>
  <c r="G344" i="3"/>
  <c r="H344" i="3"/>
  <c r="B344" i="3"/>
  <c r="A347" i="3"/>
  <c r="A348" i="3"/>
  <c r="A351" i="3"/>
  <c r="A352" i="3"/>
  <c r="A355" i="3"/>
  <c r="A356" i="3"/>
  <c r="A344" i="3"/>
  <c r="B342" i="3"/>
  <c r="C342" i="3"/>
  <c r="D342" i="3"/>
  <c r="B343" i="3"/>
  <c r="C343" i="3"/>
  <c r="D343" i="3"/>
  <c r="E343" i="3"/>
  <c r="F343" i="3"/>
  <c r="G343" i="3"/>
  <c r="H343" i="3"/>
  <c r="A342" i="3"/>
  <c r="A343" i="3"/>
  <c r="B228" i="3"/>
  <c r="C228" i="3"/>
  <c r="D228" i="3"/>
  <c r="B229" i="3"/>
  <c r="C229" i="3"/>
  <c r="D229" i="3"/>
  <c r="E229" i="3"/>
  <c r="F229" i="3"/>
  <c r="G229" i="3"/>
  <c r="H229" i="3"/>
  <c r="A228" i="3"/>
  <c r="A229" i="3"/>
  <c r="B139" i="3"/>
  <c r="C139" i="3"/>
  <c r="D139" i="3"/>
  <c r="B145" i="3"/>
  <c r="C145" i="3"/>
  <c r="D145" i="3"/>
  <c r="G145" i="3"/>
  <c r="H145" i="3"/>
  <c r="B146" i="3"/>
  <c r="C146" i="3"/>
  <c r="D146" i="3"/>
  <c r="E146" i="3"/>
  <c r="F146" i="3"/>
  <c r="G146" i="3"/>
  <c r="H146" i="3"/>
  <c r="A139" i="3"/>
  <c r="A145" i="3"/>
  <c r="A146" i="3"/>
  <c r="H395" i="2"/>
  <c r="G139" i="3" s="1"/>
  <c r="I395" i="2"/>
  <c r="H139" i="3" s="1"/>
  <c r="G400" i="2"/>
  <c r="G391" i="2" s="1"/>
  <c r="I466" i="2"/>
  <c r="I463" i="2" s="1"/>
  <c r="I462" i="2" s="1"/>
  <c r="H351" i="3" s="1"/>
  <c r="H466" i="2"/>
  <c r="H463" i="2" s="1"/>
  <c r="H462" i="2" s="1"/>
  <c r="H454" i="2" s="1"/>
  <c r="G466" i="2"/>
  <c r="I458" i="2"/>
  <c r="H347" i="3" s="1"/>
  <c r="H458" i="2"/>
  <c r="G347" i="3" s="1"/>
  <c r="G458" i="2"/>
  <c r="I191" i="2"/>
  <c r="H342" i="3" s="1"/>
  <c r="H191" i="2"/>
  <c r="G342" i="3" s="1"/>
  <c r="G191" i="2"/>
  <c r="F342" i="3" s="1"/>
  <c r="I172" i="2"/>
  <c r="H272" i="3" s="1"/>
  <c r="H172" i="2"/>
  <c r="G272" i="3" s="1"/>
  <c r="G172" i="2"/>
  <c r="F272" i="3" s="1"/>
  <c r="I140" i="2"/>
  <c r="H228" i="3" s="1"/>
  <c r="H140" i="2"/>
  <c r="G228" i="3" s="1"/>
  <c r="G140" i="2"/>
  <c r="F228" i="3" s="1"/>
  <c r="G390" i="2" l="1"/>
  <c r="G463" i="2"/>
  <c r="G462" i="2" s="1"/>
  <c r="G454" i="2" s="1"/>
  <c r="F145" i="3"/>
  <c r="F139" i="3" s="1"/>
  <c r="I454" i="2"/>
  <c r="G175" i="2"/>
  <c r="G182" i="2"/>
  <c r="G178" i="2" s="1"/>
  <c r="F344" i="3"/>
  <c r="F355" i="3"/>
  <c r="H352" i="3"/>
  <c r="G352" i="3"/>
  <c r="F347" i="3"/>
  <c r="H355" i="3"/>
  <c r="G355" i="3"/>
  <c r="G351" i="3"/>
  <c r="F352" i="3" l="1"/>
  <c r="F351" i="3"/>
  <c r="G174" i="2"/>
  <c r="F274" i="3" s="1"/>
  <c r="F275" i="3"/>
  <c r="F282" i="3"/>
  <c r="E31" i="1"/>
  <c r="F31" i="1"/>
  <c r="E48" i="1"/>
  <c r="F48" i="1"/>
  <c r="E46" i="1"/>
  <c r="F46" i="1"/>
  <c r="E43" i="1"/>
  <c r="F43" i="1"/>
  <c r="E39" i="1"/>
  <c r="F39" i="1"/>
  <c r="E36" i="1"/>
  <c r="F36" i="1"/>
  <c r="E28" i="1"/>
  <c r="F28" i="1"/>
  <c r="E23" i="1"/>
  <c r="F23" i="1"/>
  <c r="E20" i="1"/>
  <c r="F20" i="1"/>
  <c r="E18" i="1"/>
  <c r="F18" i="1"/>
  <c r="E11" i="1"/>
  <c r="F11" i="1"/>
  <c r="B396" i="3"/>
  <c r="C396" i="3"/>
  <c r="D396" i="3"/>
  <c r="C395" i="3"/>
  <c r="D395" i="3"/>
  <c r="B395" i="3"/>
  <c r="A396" i="3"/>
  <c r="A395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F392" i="3"/>
  <c r="G392" i="3"/>
  <c r="H392" i="3"/>
  <c r="C389" i="3"/>
  <c r="D389" i="3"/>
  <c r="E389" i="3"/>
  <c r="B389" i="3"/>
  <c r="A390" i="3"/>
  <c r="A389" i="3"/>
  <c r="B380" i="3"/>
  <c r="C380" i="3"/>
  <c r="D380" i="3"/>
  <c r="B381" i="3"/>
  <c r="C381" i="3"/>
  <c r="D381" i="3"/>
  <c r="A380" i="3"/>
  <c r="A381" i="3"/>
  <c r="C375" i="3"/>
  <c r="D375" i="3"/>
  <c r="B375" i="3"/>
  <c r="A375" i="3"/>
  <c r="C367" i="3"/>
  <c r="D367" i="3"/>
  <c r="B367" i="3"/>
  <c r="A367" i="3"/>
  <c r="B359" i="3"/>
  <c r="C359" i="3"/>
  <c r="D359" i="3"/>
  <c r="C358" i="3"/>
  <c r="D358" i="3"/>
  <c r="B358" i="3"/>
  <c r="A359" i="3"/>
  <c r="A358" i="3"/>
  <c r="B334" i="3"/>
  <c r="C334" i="3"/>
  <c r="D334" i="3"/>
  <c r="C333" i="3"/>
  <c r="D333" i="3"/>
  <c r="B333" i="3"/>
  <c r="A334" i="3"/>
  <c r="A333" i="3"/>
  <c r="B337" i="3"/>
  <c r="C337" i="3"/>
  <c r="A337" i="3"/>
  <c r="B338" i="3"/>
  <c r="C338" i="3"/>
  <c r="D338" i="3"/>
  <c r="B339" i="3"/>
  <c r="C339" i="3"/>
  <c r="D339" i="3"/>
  <c r="A338" i="3"/>
  <c r="A339" i="3"/>
  <c r="B327" i="3"/>
  <c r="C327" i="3"/>
  <c r="D327" i="3"/>
  <c r="B328" i="3"/>
  <c r="C328" i="3"/>
  <c r="D328" i="3"/>
  <c r="A327" i="3"/>
  <c r="A328" i="3"/>
  <c r="B323" i="3"/>
  <c r="C323" i="3"/>
  <c r="D323" i="3"/>
  <c r="B324" i="3"/>
  <c r="C324" i="3"/>
  <c r="D324" i="3"/>
  <c r="E324" i="3"/>
  <c r="F324" i="3"/>
  <c r="G324" i="3"/>
  <c r="H324" i="3"/>
  <c r="B325" i="3"/>
  <c r="C325" i="3"/>
  <c r="D325" i="3"/>
  <c r="E325" i="3"/>
  <c r="F325" i="3"/>
  <c r="G325" i="3"/>
  <c r="H325" i="3"/>
  <c r="B326" i="3"/>
  <c r="C326" i="3"/>
  <c r="D326" i="3"/>
  <c r="E326" i="3"/>
  <c r="G326" i="3"/>
  <c r="H326" i="3"/>
  <c r="A324" i="3"/>
  <c r="A325" i="3"/>
  <c r="A326" i="3"/>
  <c r="A323" i="3"/>
  <c r="B317" i="3"/>
  <c r="C317" i="3"/>
  <c r="D317" i="3"/>
  <c r="B318" i="3"/>
  <c r="C318" i="3"/>
  <c r="D318" i="3"/>
  <c r="B319" i="3"/>
  <c r="C319" i="3"/>
  <c r="D319" i="3"/>
  <c r="B320" i="3"/>
  <c r="C320" i="3"/>
  <c r="D320" i="3"/>
  <c r="E320" i="3"/>
  <c r="F320" i="3"/>
  <c r="G320" i="3"/>
  <c r="H320" i="3"/>
  <c r="B321" i="3"/>
  <c r="C321" i="3"/>
  <c r="D321" i="3"/>
  <c r="E321" i="3"/>
  <c r="F321" i="3"/>
  <c r="G321" i="3"/>
  <c r="H321" i="3"/>
  <c r="A318" i="3"/>
  <c r="A319" i="3"/>
  <c r="A320" i="3"/>
  <c r="A321" i="3"/>
  <c r="A317" i="3"/>
  <c r="B313" i="3"/>
  <c r="C313" i="3"/>
  <c r="D313" i="3"/>
  <c r="B314" i="3"/>
  <c r="C314" i="3"/>
  <c r="D314" i="3"/>
  <c r="B315" i="3"/>
  <c r="C315" i="3"/>
  <c r="D315" i="3"/>
  <c r="E315" i="3"/>
  <c r="F315" i="3"/>
  <c r="G315" i="3"/>
  <c r="H315" i="3"/>
  <c r="B316" i="3"/>
  <c r="C316" i="3"/>
  <c r="D316" i="3"/>
  <c r="E316" i="3"/>
  <c r="F316" i="3"/>
  <c r="G316" i="3"/>
  <c r="H316" i="3"/>
  <c r="C312" i="3"/>
  <c r="D312" i="3"/>
  <c r="B312" i="3"/>
  <c r="A313" i="3"/>
  <c r="A314" i="3"/>
  <c r="A315" i="3"/>
  <c r="A316" i="3"/>
  <c r="A312" i="3"/>
  <c r="B308" i="3"/>
  <c r="C308" i="3"/>
  <c r="D308" i="3"/>
  <c r="B309" i="3"/>
  <c r="C309" i="3"/>
  <c r="D309" i="3"/>
  <c r="B310" i="3"/>
  <c r="C310" i="3"/>
  <c r="D310" i="3"/>
  <c r="E310" i="3"/>
  <c r="F310" i="3"/>
  <c r="G310" i="3"/>
  <c r="H310" i="3"/>
  <c r="C307" i="3"/>
  <c r="D307" i="3"/>
  <c r="B307" i="3"/>
  <c r="A307" i="3"/>
  <c r="A308" i="3"/>
  <c r="B288" i="3"/>
  <c r="C288" i="3"/>
  <c r="D288" i="3"/>
  <c r="B289" i="3"/>
  <c r="C289" i="3"/>
  <c r="D289" i="3"/>
  <c r="B290" i="3"/>
  <c r="C290" i="3"/>
  <c r="D290" i="3"/>
  <c r="E290" i="3"/>
  <c r="F290" i="3"/>
  <c r="G290" i="3"/>
  <c r="H290" i="3"/>
  <c r="B291" i="3"/>
  <c r="C291" i="3"/>
  <c r="D291" i="3"/>
  <c r="E291" i="3"/>
  <c r="F291" i="3"/>
  <c r="G291" i="3"/>
  <c r="H291" i="3"/>
  <c r="B292" i="3"/>
  <c r="C292" i="3"/>
  <c r="D292" i="3"/>
  <c r="E292" i="3"/>
  <c r="F292" i="3"/>
  <c r="G292" i="3"/>
  <c r="H292" i="3"/>
  <c r="C287" i="3"/>
  <c r="D287" i="3"/>
  <c r="B287" i="3"/>
  <c r="A288" i="3"/>
  <c r="A289" i="3"/>
  <c r="A290" i="3"/>
  <c r="A291" i="3"/>
  <c r="A292" i="3"/>
  <c r="A287" i="3"/>
  <c r="F255" i="3"/>
  <c r="G255" i="3"/>
  <c r="H255" i="3"/>
  <c r="G254" i="3"/>
  <c r="H254" i="3"/>
  <c r="F254" i="3"/>
  <c r="B205" i="3"/>
  <c r="C205" i="3"/>
  <c r="D205" i="3"/>
  <c r="F205" i="3"/>
  <c r="H205" i="3"/>
  <c r="B206" i="3"/>
  <c r="C206" i="3"/>
  <c r="D206" i="3"/>
  <c r="E206" i="3"/>
  <c r="F206" i="3"/>
  <c r="G206" i="3"/>
  <c r="H206" i="3"/>
  <c r="B204" i="3"/>
  <c r="A205" i="3"/>
  <c r="A206" i="3"/>
  <c r="B261" i="3"/>
  <c r="C261" i="3"/>
  <c r="D261" i="3"/>
  <c r="B262" i="3"/>
  <c r="C262" i="3"/>
  <c r="D262" i="3"/>
  <c r="B263" i="3"/>
  <c r="C263" i="3"/>
  <c r="D263" i="3"/>
  <c r="E263" i="3"/>
  <c r="F263" i="3"/>
  <c r="G263" i="3"/>
  <c r="H263" i="3"/>
  <c r="B264" i="3"/>
  <c r="C264" i="3"/>
  <c r="D264" i="3"/>
  <c r="E264" i="3"/>
  <c r="F264" i="3"/>
  <c r="G264" i="3"/>
  <c r="H264" i="3"/>
  <c r="B265" i="3"/>
  <c r="C265" i="3"/>
  <c r="D265" i="3"/>
  <c r="E265" i="3"/>
  <c r="F265" i="3"/>
  <c r="G265" i="3"/>
  <c r="H265" i="3"/>
  <c r="B266" i="3"/>
  <c r="C266" i="3"/>
  <c r="D266" i="3"/>
  <c r="B267" i="3"/>
  <c r="C267" i="3"/>
  <c r="D267" i="3"/>
  <c r="B268" i="3"/>
  <c r="C268" i="3"/>
  <c r="D268" i="3"/>
  <c r="B269" i="3"/>
  <c r="C269" i="3"/>
  <c r="D269" i="3"/>
  <c r="E269" i="3"/>
  <c r="F269" i="3"/>
  <c r="G269" i="3"/>
  <c r="H269" i="3"/>
  <c r="A267" i="3"/>
  <c r="A268" i="3"/>
  <c r="A269" i="3"/>
  <c r="A266" i="3"/>
  <c r="B173" i="3"/>
  <c r="C173" i="3"/>
  <c r="B174" i="3"/>
  <c r="C174" i="3"/>
  <c r="B175" i="3"/>
  <c r="C175" i="3"/>
  <c r="B176" i="3"/>
  <c r="C176" i="3"/>
  <c r="B177" i="3"/>
  <c r="C177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A260" i="3"/>
  <c r="B260" i="3"/>
  <c r="C260" i="3"/>
  <c r="D260" i="3"/>
  <c r="E260" i="3"/>
  <c r="F260" i="3"/>
  <c r="G260" i="3"/>
  <c r="H260" i="3"/>
  <c r="B257" i="3"/>
  <c r="C257" i="3"/>
  <c r="D257" i="3"/>
  <c r="B258" i="3"/>
  <c r="C258" i="3"/>
  <c r="D258" i="3"/>
  <c r="B259" i="3"/>
  <c r="C259" i="3"/>
  <c r="D259" i="3"/>
  <c r="E259" i="3"/>
  <c r="F259" i="3"/>
  <c r="G259" i="3"/>
  <c r="H259" i="3"/>
  <c r="C256" i="3"/>
  <c r="D256" i="3"/>
  <c r="A259" i="3"/>
  <c r="A257" i="3"/>
  <c r="A258" i="3"/>
  <c r="A256" i="3"/>
  <c r="B256" i="3"/>
  <c r="B252" i="3"/>
  <c r="C252" i="3"/>
  <c r="D252" i="3"/>
  <c r="B253" i="3"/>
  <c r="C253" i="3"/>
  <c r="D253" i="3"/>
  <c r="B254" i="3"/>
  <c r="C254" i="3"/>
  <c r="D254" i="3"/>
  <c r="E254" i="3"/>
  <c r="B255" i="3"/>
  <c r="C255" i="3"/>
  <c r="D255" i="3"/>
  <c r="E255" i="3"/>
  <c r="A253" i="3"/>
  <c r="A254" i="3"/>
  <c r="A255" i="3"/>
  <c r="A252" i="3"/>
  <c r="B247" i="3"/>
  <c r="C247" i="3"/>
  <c r="D247" i="3"/>
  <c r="B248" i="3"/>
  <c r="C248" i="3"/>
  <c r="D248" i="3"/>
  <c r="B249" i="3"/>
  <c r="C249" i="3"/>
  <c r="D249" i="3"/>
  <c r="E249" i="3"/>
  <c r="F249" i="3"/>
  <c r="G249" i="3"/>
  <c r="H249" i="3"/>
  <c r="B250" i="3"/>
  <c r="C250" i="3"/>
  <c r="D250" i="3"/>
  <c r="E250" i="3"/>
  <c r="F250" i="3"/>
  <c r="G250" i="3"/>
  <c r="H250" i="3"/>
  <c r="B251" i="3"/>
  <c r="C251" i="3"/>
  <c r="D251" i="3"/>
  <c r="E251" i="3"/>
  <c r="F251" i="3"/>
  <c r="G251" i="3"/>
  <c r="H251" i="3"/>
  <c r="C246" i="3"/>
  <c r="D246" i="3"/>
  <c r="B246" i="3"/>
  <c r="A247" i="3"/>
  <c r="A248" i="3"/>
  <c r="A249" i="3"/>
  <c r="A250" i="3"/>
  <c r="A251" i="3"/>
  <c r="A246" i="3"/>
  <c r="B234" i="3"/>
  <c r="C234" i="3"/>
  <c r="D234" i="3"/>
  <c r="A234" i="3"/>
  <c r="B197" i="3"/>
  <c r="C197" i="3"/>
  <c r="D197" i="3"/>
  <c r="E197" i="3"/>
  <c r="F197" i="3"/>
  <c r="G197" i="3"/>
  <c r="H197" i="3"/>
  <c r="C196" i="3"/>
  <c r="D196" i="3"/>
  <c r="B196" i="3"/>
  <c r="A197" i="3"/>
  <c r="A196" i="3"/>
  <c r="D212" i="3"/>
  <c r="D213" i="3"/>
  <c r="F203" i="3"/>
  <c r="A204" i="3"/>
  <c r="C204" i="3"/>
  <c r="D204" i="3"/>
  <c r="E204" i="3"/>
  <c r="F204" i="3"/>
  <c r="G204" i="3"/>
  <c r="H204" i="3"/>
  <c r="B200" i="3"/>
  <c r="C200" i="3"/>
  <c r="D200" i="3"/>
  <c r="B201" i="3"/>
  <c r="C201" i="3"/>
  <c r="D201" i="3"/>
  <c r="A200" i="3"/>
  <c r="A201" i="3"/>
  <c r="A188" i="3"/>
  <c r="A189" i="3"/>
  <c r="D189" i="3"/>
  <c r="B189" i="3"/>
  <c r="C189" i="3"/>
  <c r="B188" i="3"/>
  <c r="C188" i="3"/>
  <c r="D182" i="3"/>
  <c r="D183" i="3"/>
  <c r="D184" i="3"/>
  <c r="D185" i="3"/>
  <c r="E185" i="3"/>
  <c r="F185" i="3"/>
  <c r="G185" i="3"/>
  <c r="H185" i="3"/>
  <c r="D186" i="3"/>
  <c r="E186" i="3"/>
  <c r="F186" i="3"/>
  <c r="G186" i="3"/>
  <c r="H186" i="3"/>
  <c r="D187" i="3"/>
  <c r="E187" i="3"/>
  <c r="F187" i="3"/>
  <c r="G187" i="3"/>
  <c r="A183" i="3"/>
  <c r="A182" i="3"/>
  <c r="C172" i="3"/>
  <c r="D172" i="3"/>
  <c r="B172" i="3"/>
  <c r="A172" i="3"/>
  <c r="B166" i="3"/>
  <c r="C166" i="3"/>
  <c r="D166" i="3"/>
  <c r="B167" i="3"/>
  <c r="C167" i="3"/>
  <c r="D167" i="3"/>
  <c r="A166" i="3"/>
  <c r="A167" i="3"/>
  <c r="B160" i="3"/>
  <c r="C160" i="3"/>
  <c r="D160" i="3"/>
  <c r="B161" i="3"/>
  <c r="C161" i="3"/>
  <c r="D161" i="3"/>
  <c r="A160" i="3"/>
  <c r="A161" i="3"/>
  <c r="B155" i="3"/>
  <c r="C155" i="3"/>
  <c r="D155" i="3"/>
  <c r="B156" i="3"/>
  <c r="C156" i="3"/>
  <c r="D156" i="3"/>
  <c r="A155" i="3"/>
  <c r="A156" i="3"/>
  <c r="B135" i="3"/>
  <c r="C135" i="3"/>
  <c r="D135" i="3"/>
  <c r="A135" i="3"/>
  <c r="B128" i="3"/>
  <c r="C128" i="3"/>
  <c r="B130" i="3"/>
  <c r="C130" i="3"/>
  <c r="B131" i="3"/>
  <c r="C131" i="3"/>
  <c r="B132" i="3"/>
  <c r="C132" i="3"/>
  <c r="A128" i="3"/>
  <c r="B129" i="3"/>
  <c r="C129" i="3"/>
  <c r="D129" i="3"/>
  <c r="D130" i="3"/>
  <c r="A129" i="3"/>
  <c r="A130" i="3"/>
  <c r="B124" i="3"/>
  <c r="C124" i="3"/>
  <c r="D124" i="3"/>
  <c r="B125" i="3"/>
  <c r="C125" i="3"/>
  <c r="D125" i="3"/>
  <c r="A124" i="3"/>
  <c r="A125" i="3"/>
  <c r="B114" i="3"/>
  <c r="C114" i="3"/>
  <c r="D114" i="3"/>
  <c r="B115" i="3"/>
  <c r="C115" i="3"/>
  <c r="D115" i="3"/>
  <c r="A114" i="3"/>
  <c r="A115" i="3"/>
  <c r="F278" i="3" l="1"/>
  <c r="H253" i="3"/>
  <c r="H252" i="3" s="1"/>
  <c r="G253" i="3"/>
  <c r="G252" i="3" s="1"/>
  <c r="H258" i="3"/>
  <c r="H257" i="3" s="1"/>
  <c r="F262" i="3"/>
  <c r="F261" i="3" s="1"/>
  <c r="F253" i="3"/>
  <c r="F252" i="3" s="1"/>
  <c r="G258" i="3"/>
  <c r="G257" i="3" s="1"/>
  <c r="F258" i="3"/>
  <c r="F257" i="3" s="1"/>
  <c r="H262" i="3"/>
  <c r="H261" i="3" s="1"/>
  <c r="G262" i="3"/>
  <c r="G261" i="3" s="1"/>
  <c r="F256" i="3" l="1"/>
  <c r="G256" i="3"/>
  <c r="H256" i="3"/>
  <c r="A104" i="3" l="1"/>
  <c r="B104" i="3"/>
  <c r="C104" i="3"/>
  <c r="D104" i="3"/>
  <c r="A105" i="3"/>
  <c r="B105" i="3"/>
  <c r="C105" i="3"/>
  <c r="D105" i="3"/>
  <c r="A99" i="3"/>
  <c r="B99" i="3"/>
  <c r="C99" i="3"/>
  <c r="D99" i="3"/>
  <c r="A96" i="3"/>
  <c r="B96" i="3"/>
  <c r="C96" i="3"/>
  <c r="D96" i="3"/>
  <c r="B93" i="3"/>
  <c r="C93" i="3"/>
  <c r="D93" i="3"/>
  <c r="A93" i="3"/>
  <c r="B88" i="3"/>
  <c r="C88" i="3"/>
  <c r="D88" i="3"/>
  <c r="B89" i="3"/>
  <c r="C89" i="3"/>
  <c r="D89" i="3"/>
  <c r="A88" i="3" l="1"/>
  <c r="A89" i="3"/>
  <c r="A91" i="3"/>
  <c r="A90" i="3"/>
  <c r="B84" i="3"/>
  <c r="C84" i="3"/>
  <c r="D84" i="3"/>
  <c r="B85" i="3"/>
  <c r="C85" i="3"/>
  <c r="D85" i="3"/>
  <c r="A84" i="3"/>
  <c r="A85" i="3"/>
  <c r="B79" i="3"/>
  <c r="C79" i="3"/>
  <c r="D79" i="3"/>
  <c r="C78" i="3"/>
  <c r="D78" i="3"/>
  <c r="B78" i="3"/>
  <c r="A78" i="3"/>
  <c r="A79" i="3"/>
  <c r="B73" i="3"/>
  <c r="C73" i="3"/>
  <c r="D73" i="3"/>
  <c r="B74" i="3"/>
  <c r="C74" i="3"/>
  <c r="D74" i="3"/>
  <c r="B75" i="3"/>
  <c r="C75" i="3"/>
  <c r="D75" i="3"/>
  <c r="E75" i="3"/>
  <c r="F75" i="3"/>
  <c r="G75" i="3"/>
  <c r="H75" i="3"/>
  <c r="C72" i="3"/>
  <c r="D72" i="3"/>
  <c r="B72" i="3"/>
  <c r="A73" i="3"/>
  <c r="A74" i="3"/>
  <c r="A75" i="3"/>
  <c r="A72" i="3"/>
  <c r="B60" i="3"/>
  <c r="C60" i="3"/>
  <c r="D60" i="3"/>
  <c r="B64" i="3"/>
  <c r="C64" i="3"/>
  <c r="D64" i="3"/>
  <c r="A64" i="3"/>
  <c r="A68" i="3"/>
  <c r="A60" i="3"/>
  <c r="B52" i="3"/>
  <c r="C52" i="3"/>
  <c r="D52" i="3"/>
  <c r="B53" i="3"/>
  <c r="C53" i="3"/>
  <c r="D53" i="3"/>
  <c r="B54" i="3"/>
  <c r="C54" i="3"/>
  <c r="D54" i="3"/>
  <c r="E54" i="3"/>
  <c r="F54" i="3"/>
  <c r="G54" i="3"/>
  <c r="H54" i="3"/>
  <c r="A52" i="3"/>
  <c r="A53" i="3"/>
  <c r="A54" i="3"/>
  <c r="A51" i="3"/>
  <c r="B51" i="3"/>
  <c r="C51" i="3"/>
  <c r="D51" i="3"/>
  <c r="B49" i="3"/>
  <c r="C49" i="3"/>
  <c r="D49" i="3"/>
  <c r="E49" i="3"/>
  <c r="F49" i="3"/>
  <c r="G49" i="3"/>
  <c r="H49" i="3"/>
  <c r="B50" i="3"/>
  <c r="C50" i="3"/>
  <c r="D50" i="3"/>
  <c r="E50" i="3"/>
  <c r="F50" i="3"/>
  <c r="G50" i="3"/>
  <c r="H50" i="3"/>
  <c r="B47" i="3"/>
  <c r="C47" i="3"/>
  <c r="D47" i="3"/>
  <c r="B48" i="3"/>
  <c r="C48" i="3"/>
  <c r="D48" i="3"/>
  <c r="C46" i="3"/>
  <c r="D46" i="3"/>
  <c r="B46" i="3"/>
  <c r="A47" i="3"/>
  <c r="A46" i="3"/>
  <c r="B41" i="3"/>
  <c r="C41" i="3"/>
  <c r="D41" i="3"/>
  <c r="B42" i="3"/>
  <c r="C42" i="3"/>
  <c r="D42" i="3"/>
  <c r="B43" i="3"/>
  <c r="C43" i="3"/>
  <c r="D43" i="3"/>
  <c r="B44" i="3"/>
  <c r="C44" i="3"/>
  <c r="D44" i="3"/>
  <c r="E44" i="3"/>
  <c r="F44" i="3"/>
  <c r="G44" i="3"/>
  <c r="H44" i="3"/>
  <c r="C40" i="3"/>
  <c r="B40" i="3"/>
  <c r="A42" i="3"/>
  <c r="A43" i="3"/>
  <c r="A44" i="3"/>
  <c r="A41" i="3"/>
  <c r="A40" i="3"/>
  <c r="C31" i="3"/>
  <c r="D31" i="3"/>
  <c r="B31" i="3"/>
  <c r="A31" i="3"/>
  <c r="B26" i="3"/>
  <c r="C26" i="3"/>
  <c r="D26" i="3"/>
  <c r="B27" i="3"/>
  <c r="C27" i="3"/>
  <c r="D27" i="3"/>
  <c r="A26" i="3"/>
  <c r="A27" i="3"/>
  <c r="C18" i="3"/>
  <c r="D18" i="3"/>
  <c r="B18" i="3"/>
  <c r="A18" i="3"/>
  <c r="B13" i="3"/>
  <c r="C13" i="3"/>
  <c r="D13" i="3"/>
  <c r="B14" i="3"/>
  <c r="C14" i="3"/>
  <c r="D14" i="3"/>
  <c r="A13" i="3"/>
  <c r="A14" i="3"/>
  <c r="H350" i="2"/>
  <c r="H349" i="2" s="1"/>
  <c r="H348" i="2" s="1"/>
  <c r="G84" i="3" s="1"/>
  <c r="G85" i="3" l="1"/>
  <c r="I350" i="2" l="1"/>
  <c r="I349" i="2" s="1"/>
  <c r="H317" i="2"/>
  <c r="I317" i="2"/>
  <c r="H316" i="2" l="1"/>
  <c r="H315" i="2" s="1"/>
  <c r="H314" i="2" s="1"/>
  <c r="G28" i="3"/>
  <c r="G27" i="3" s="1"/>
  <c r="G26" i="3" s="1"/>
  <c r="G25" i="3" s="1"/>
  <c r="I316" i="2"/>
  <c r="I315" i="2" s="1"/>
  <c r="I314" i="2" s="1"/>
  <c r="H28" i="3"/>
  <c r="H27" i="3" s="1"/>
  <c r="H26" i="3" s="1"/>
  <c r="H25" i="3" s="1"/>
  <c r="I348" i="2"/>
  <c r="H84" i="3" s="1"/>
  <c r="H85" i="3"/>
  <c r="H270" i="2"/>
  <c r="I270" i="2"/>
  <c r="H264" i="2"/>
  <c r="H263" i="2" s="1"/>
  <c r="I264" i="2"/>
  <c r="I263" i="2" s="1"/>
  <c r="H259" i="2"/>
  <c r="I259" i="2"/>
  <c r="H253" i="2"/>
  <c r="H252" i="2" s="1"/>
  <c r="I253" i="2"/>
  <c r="I252" i="2" s="1"/>
  <c r="H248" i="2"/>
  <c r="H247" i="2" s="1"/>
  <c r="I248" i="2"/>
  <c r="I247" i="2" s="1"/>
  <c r="H237" i="2"/>
  <c r="H236" i="2" s="1"/>
  <c r="I237" i="2"/>
  <c r="I236" i="2" s="1"/>
  <c r="H231" i="2"/>
  <c r="H230" i="2" s="1"/>
  <c r="I231" i="2"/>
  <c r="I230" i="2" s="1"/>
  <c r="H225" i="2"/>
  <c r="I225" i="2"/>
  <c r="H251" i="2" l="1"/>
  <c r="G167" i="3"/>
  <c r="H262" i="2"/>
  <c r="G328" i="3"/>
  <c r="I246" i="2"/>
  <c r="I240" i="2" s="1"/>
  <c r="H156" i="3"/>
  <c r="I258" i="2"/>
  <c r="H309" i="3"/>
  <c r="I269" i="2"/>
  <c r="H391" i="3"/>
  <c r="H246" i="2"/>
  <c r="H240" i="2" s="1"/>
  <c r="G156" i="3"/>
  <c r="H258" i="2"/>
  <c r="G309" i="3"/>
  <c r="H269" i="2"/>
  <c r="G391" i="3"/>
  <c r="I251" i="2"/>
  <c r="H167" i="3"/>
  <c r="I262" i="2"/>
  <c r="H328" i="3"/>
  <c r="H229" i="2"/>
  <c r="G89" i="3"/>
  <c r="I224" i="2"/>
  <c r="H74" i="3"/>
  <c r="I235" i="2"/>
  <c r="H125" i="3"/>
  <c r="H224" i="2"/>
  <c r="G74" i="3"/>
  <c r="H235" i="2"/>
  <c r="G125" i="3"/>
  <c r="I229" i="2"/>
  <c r="H89" i="3"/>
  <c r="H125" i="2"/>
  <c r="G205" i="3" s="1"/>
  <c r="I116" i="2"/>
  <c r="H196" i="3" s="1"/>
  <c r="H116" i="2"/>
  <c r="G196" i="3" s="1"/>
  <c r="G116" i="2"/>
  <c r="F196" i="3" s="1"/>
  <c r="I261" i="2" l="1"/>
  <c r="H327" i="3"/>
  <c r="H268" i="2"/>
  <c r="G390" i="3"/>
  <c r="G155" i="3"/>
  <c r="I257" i="2"/>
  <c r="H308" i="3"/>
  <c r="H261" i="2"/>
  <c r="G327" i="3"/>
  <c r="I250" i="2"/>
  <c r="H166" i="3"/>
  <c r="H257" i="2"/>
  <c r="G308" i="3"/>
  <c r="I268" i="2"/>
  <c r="H390" i="3"/>
  <c r="H155" i="3"/>
  <c r="H250" i="2"/>
  <c r="G166" i="3"/>
  <c r="I228" i="2"/>
  <c r="I227" i="2" s="1"/>
  <c r="H88" i="3"/>
  <c r="H223" i="2"/>
  <c r="G73" i="3"/>
  <c r="I223" i="2"/>
  <c r="H73" i="3"/>
  <c r="H234" i="2"/>
  <c r="H233" i="2" s="1"/>
  <c r="G124" i="3"/>
  <c r="I234" i="2"/>
  <c r="I233" i="2" s="1"/>
  <c r="H124" i="3"/>
  <c r="H228" i="2"/>
  <c r="H227" i="2" s="1"/>
  <c r="G88" i="3"/>
  <c r="I168" i="2"/>
  <c r="I167" i="2" s="1"/>
  <c r="H168" i="2"/>
  <c r="H167" i="2" s="1"/>
  <c r="G168" i="2"/>
  <c r="G167" i="2" s="1"/>
  <c r="I158" i="2"/>
  <c r="I157" i="2" s="1"/>
  <c r="H158" i="2"/>
  <c r="H157" i="2" s="1"/>
  <c r="G158" i="2"/>
  <c r="G157" i="2" s="1"/>
  <c r="G237" i="3"/>
  <c r="H237" i="3"/>
  <c r="G238" i="3"/>
  <c r="H238" i="3"/>
  <c r="G239" i="3"/>
  <c r="H239" i="3"/>
  <c r="F238" i="3"/>
  <c r="F239" i="3"/>
  <c r="F237" i="3"/>
  <c r="B235" i="3"/>
  <c r="C235" i="3"/>
  <c r="D235" i="3"/>
  <c r="B236" i="3"/>
  <c r="C236" i="3"/>
  <c r="D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C233" i="3"/>
  <c r="A239" i="3"/>
  <c r="B233" i="3"/>
  <c r="A235" i="3"/>
  <c r="A236" i="3"/>
  <c r="A237" i="3"/>
  <c r="A238" i="3"/>
  <c r="G127" i="2"/>
  <c r="F268" i="3" l="1"/>
  <c r="F267" i="3" s="1"/>
  <c r="G268" i="3"/>
  <c r="G267" i="3" s="1"/>
  <c r="H268" i="3"/>
  <c r="H267" i="3" s="1"/>
  <c r="H256" i="2"/>
  <c r="G307" i="3"/>
  <c r="I267" i="2"/>
  <c r="I266" i="2" s="1"/>
  <c r="H389" i="3"/>
  <c r="I256" i="2"/>
  <c r="H307" i="3"/>
  <c r="H267" i="2"/>
  <c r="H266" i="2" s="1"/>
  <c r="G389" i="3"/>
  <c r="H222" i="2"/>
  <c r="H221" i="2" s="1"/>
  <c r="G72" i="3"/>
  <c r="G71" i="3" s="1"/>
  <c r="G70" i="3" s="1"/>
  <c r="I222" i="2"/>
  <c r="I221" i="2" s="1"/>
  <c r="H72" i="3"/>
  <c r="H71" i="3" s="1"/>
  <c r="H70" i="3" s="1"/>
  <c r="F236" i="3"/>
  <c r="H236" i="3"/>
  <c r="H235" i="3" s="1"/>
  <c r="H234" i="3" s="1"/>
  <c r="H233" i="3" s="1"/>
  <c r="G236" i="3"/>
  <c r="G235" i="3" s="1"/>
  <c r="G234" i="3" s="1"/>
  <c r="G233" i="3" s="1"/>
  <c r="G16" i="3"/>
  <c r="G15" i="3" s="1"/>
  <c r="H16" i="3"/>
  <c r="H15" i="3" s="1"/>
  <c r="G21" i="3"/>
  <c r="H21" i="3"/>
  <c r="G22" i="3"/>
  <c r="H22" i="3"/>
  <c r="G24" i="3"/>
  <c r="H24" i="3"/>
  <c r="G29" i="3"/>
  <c r="H29" i="3"/>
  <c r="G34" i="3"/>
  <c r="H34" i="3"/>
  <c r="G35" i="3"/>
  <c r="H35" i="3"/>
  <c r="G36" i="3"/>
  <c r="H36" i="3"/>
  <c r="G38" i="3"/>
  <c r="H38" i="3"/>
  <c r="G39" i="3"/>
  <c r="H39" i="3"/>
  <c r="G56" i="3"/>
  <c r="H56" i="3"/>
  <c r="G57" i="3"/>
  <c r="H57" i="3"/>
  <c r="G69" i="3"/>
  <c r="H69" i="3"/>
  <c r="G81" i="3"/>
  <c r="H81" i="3"/>
  <c r="G87" i="3"/>
  <c r="H87" i="3"/>
  <c r="G91" i="3"/>
  <c r="H91" i="3"/>
  <c r="G95" i="3"/>
  <c r="H95" i="3"/>
  <c r="G98" i="3"/>
  <c r="H98" i="3"/>
  <c r="G101" i="3"/>
  <c r="H101" i="3"/>
  <c r="G107" i="3"/>
  <c r="H107" i="3"/>
  <c r="G112" i="3"/>
  <c r="H112" i="3"/>
  <c r="G117" i="3"/>
  <c r="H117" i="3"/>
  <c r="G121" i="3"/>
  <c r="H121" i="3"/>
  <c r="G127" i="3"/>
  <c r="H127" i="3"/>
  <c r="G132" i="3"/>
  <c r="H132" i="3"/>
  <c r="G138" i="3"/>
  <c r="H138" i="3"/>
  <c r="G158" i="3"/>
  <c r="H158" i="3"/>
  <c r="G163" i="3"/>
  <c r="H163" i="3"/>
  <c r="G165" i="3"/>
  <c r="H165" i="3"/>
  <c r="G169" i="3"/>
  <c r="H169" i="3"/>
  <c r="G175" i="3"/>
  <c r="H175" i="3"/>
  <c r="G176" i="3"/>
  <c r="H176" i="3"/>
  <c r="G177" i="3"/>
  <c r="H177" i="3"/>
  <c r="H187" i="3"/>
  <c r="G192" i="3"/>
  <c r="H192" i="3"/>
  <c r="G193" i="3"/>
  <c r="H193" i="3"/>
  <c r="G194" i="3"/>
  <c r="H194" i="3"/>
  <c r="G195" i="3"/>
  <c r="H195" i="3"/>
  <c r="G203" i="3"/>
  <c r="H203" i="3"/>
  <c r="G208" i="3"/>
  <c r="H208" i="3"/>
  <c r="G209" i="3"/>
  <c r="H209" i="3"/>
  <c r="G210" i="3"/>
  <c r="H210" i="3"/>
  <c r="G211" i="3"/>
  <c r="H211" i="3"/>
  <c r="G213" i="3"/>
  <c r="H213" i="3"/>
  <c r="G214" i="3"/>
  <c r="H214" i="3"/>
  <c r="G226" i="3"/>
  <c r="H226" i="3"/>
  <c r="G227" i="3"/>
  <c r="H227" i="3"/>
  <c r="G330" i="3"/>
  <c r="H330" i="3"/>
  <c r="G336" i="3"/>
  <c r="G335" i="3" s="1"/>
  <c r="G332" i="3" s="1"/>
  <c r="H336" i="3"/>
  <c r="H335" i="3" s="1"/>
  <c r="H332" i="3" s="1"/>
  <c r="G341" i="3"/>
  <c r="H341" i="3"/>
  <c r="G362" i="3"/>
  <c r="G360" i="3" s="1"/>
  <c r="H362" i="3"/>
  <c r="H360" i="3" s="1"/>
  <c r="G364" i="3"/>
  <c r="H364" i="3"/>
  <c r="G370" i="3"/>
  <c r="G369" i="3" s="1"/>
  <c r="G368" i="3" s="1"/>
  <c r="G366" i="3" s="1"/>
  <c r="H370" i="3"/>
  <c r="H369" i="3" s="1"/>
  <c r="H368" i="3" s="1"/>
  <c r="H366" i="3" s="1"/>
  <c r="G378" i="3"/>
  <c r="G377" i="3" s="1"/>
  <c r="G376" i="3" s="1"/>
  <c r="H378" i="3"/>
  <c r="H377" i="3" s="1"/>
  <c r="H376" i="3" s="1"/>
  <c r="G383" i="3"/>
  <c r="H383" i="3"/>
  <c r="G384" i="3"/>
  <c r="H384" i="3"/>
  <c r="G386" i="3"/>
  <c r="H386" i="3"/>
  <c r="G388" i="3"/>
  <c r="G387" i="3" s="1"/>
  <c r="H388" i="3"/>
  <c r="H387" i="3" s="1"/>
  <c r="G398" i="3"/>
  <c r="G397" i="3" s="1"/>
  <c r="H398" i="3"/>
  <c r="H397" i="3" s="1"/>
  <c r="G400" i="3"/>
  <c r="H400" i="3"/>
  <c r="F370" i="3"/>
  <c r="H16" i="2"/>
  <c r="H15" i="2" s="1"/>
  <c r="I16" i="2"/>
  <c r="I15" i="2" s="1"/>
  <c r="H26" i="2"/>
  <c r="H25" i="2" s="1"/>
  <c r="H24" i="2" s="1"/>
  <c r="I26" i="2"/>
  <c r="I25" i="2" s="1"/>
  <c r="I24" i="2" s="1"/>
  <c r="H34" i="2"/>
  <c r="H33" i="2" s="1"/>
  <c r="H32" i="2" s="1"/>
  <c r="G375" i="3" s="1"/>
  <c r="I34" i="2"/>
  <c r="I33" i="2" s="1"/>
  <c r="I32" i="2" s="1"/>
  <c r="H375" i="3" s="1"/>
  <c r="H39" i="2"/>
  <c r="I39" i="2"/>
  <c r="H49" i="2"/>
  <c r="H48" i="2" s="1"/>
  <c r="H47" i="2" s="1"/>
  <c r="H46" i="2" s="1"/>
  <c r="I49" i="2"/>
  <c r="I48" i="2" s="1"/>
  <c r="I47" i="2" s="1"/>
  <c r="I46" i="2" s="1"/>
  <c r="H59" i="2"/>
  <c r="I59" i="2"/>
  <c r="H76" i="2"/>
  <c r="I76" i="2"/>
  <c r="H81" i="2"/>
  <c r="G319" i="3" s="1"/>
  <c r="I81" i="2"/>
  <c r="H319" i="3" s="1"/>
  <c r="H85" i="2"/>
  <c r="G323" i="3" s="1"/>
  <c r="I85" i="2"/>
  <c r="H323" i="3" s="1"/>
  <c r="H94" i="2"/>
  <c r="H93" i="2" s="1"/>
  <c r="H92" i="2" s="1"/>
  <c r="I94" i="2"/>
  <c r="I93" i="2" s="1"/>
  <c r="I92" i="2" s="1"/>
  <c r="H104" i="2"/>
  <c r="I104" i="2"/>
  <c r="H111" i="2"/>
  <c r="H110" i="2" s="1"/>
  <c r="H109" i="2" s="1"/>
  <c r="I111" i="2"/>
  <c r="I110" i="2" s="1"/>
  <c r="I109" i="2" s="1"/>
  <c r="H122" i="2"/>
  <c r="I122" i="2"/>
  <c r="H127" i="2"/>
  <c r="G207" i="3" s="1"/>
  <c r="I127" i="2"/>
  <c r="H207" i="3" s="1"/>
  <c r="H132" i="2"/>
  <c r="G212" i="3" s="1"/>
  <c r="I132" i="2"/>
  <c r="H212" i="3" s="1"/>
  <c r="H137" i="2"/>
  <c r="G225" i="3" s="1"/>
  <c r="I137" i="2"/>
  <c r="H225" i="3" s="1"/>
  <c r="H148" i="2"/>
  <c r="I148" i="2"/>
  <c r="H153" i="2"/>
  <c r="H152" i="2" s="1"/>
  <c r="I153" i="2"/>
  <c r="I152" i="2" s="1"/>
  <c r="H162" i="2"/>
  <c r="I162" i="2"/>
  <c r="I161" i="2" s="1"/>
  <c r="I156" i="2" s="1"/>
  <c r="H189" i="2"/>
  <c r="H188" i="2" s="1"/>
  <c r="I189" i="2"/>
  <c r="I188" i="2" s="1"/>
  <c r="H196" i="2"/>
  <c r="I196" i="2"/>
  <c r="H199" i="2"/>
  <c r="G363" i="3" s="1"/>
  <c r="I199" i="2"/>
  <c r="H206" i="2"/>
  <c r="H205" i="2" s="1"/>
  <c r="H204" i="2" s="1"/>
  <c r="H203" i="2" s="1"/>
  <c r="I206" i="2"/>
  <c r="I205" i="2" s="1"/>
  <c r="I204" i="2" s="1"/>
  <c r="I203" i="2" s="1"/>
  <c r="H213" i="2"/>
  <c r="G43" i="3" s="1"/>
  <c r="I213" i="2"/>
  <c r="H43" i="3" s="1"/>
  <c r="H218" i="2"/>
  <c r="I218" i="2"/>
  <c r="G90" i="3"/>
  <c r="H126" i="3"/>
  <c r="G157" i="3"/>
  <c r="G168" i="3"/>
  <c r="H329" i="3"/>
  <c r="H276" i="2"/>
  <c r="I276" i="2"/>
  <c r="H278" i="2"/>
  <c r="G399" i="3" s="1"/>
  <c r="I278" i="2"/>
  <c r="H285" i="2"/>
  <c r="H284" i="2" s="1"/>
  <c r="H283" i="2" s="1"/>
  <c r="H282" i="2" s="1"/>
  <c r="I285" i="2"/>
  <c r="I284" i="2" s="1"/>
  <c r="I283" i="2" s="1"/>
  <c r="I282" i="2" s="1"/>
  <c r="H291" i="2"/>
  <c r="G68" i="3" s="1"/>
  <c r="I291" i="2"/>
  <c r="H68" i="3" s="1"/>
  <c r="H297" i="2"/>
  <c r="H296" i="2" s="1"/>
  <c r="I297" i="2"/>
  <c r="H304" i="2"/>
  <c r="H303" i="2" s="1"/>
  <c r="H302" i="2" s="1"/>
  <c r="H301" i="2" s="1"/>
  <c r="I304" i="2"/>
  <c r="I303" i="2" s="1"/>
  <c r="I302" i="2" s="1"/>
  <c r="I301" i="2" s="1"/>
  <c r="H309" i="2"/>
  <c r="H308" i="2" s="1"/>
  <c r="H307" i="2" s="1"/>
  <c r="H306" i="2" s="1"/>
  <c r="I309" i="2"/>
  <c r="I308" i="2" s="1"/>
  <c r="I307" i="2" s="1"/>
  <c r="I306" i="2" s="1"/>
  <c r="H322" i="2"/>
  <c r="I322" i="2"/>
  <c r="H327" i="2"/>
  <c r="G53" i="3" s="1"/>
  <c r="I327" i="2"/>
  <c r="H53" i="3" s="1"/>
  <c r="H344" i="2"/>
  <c r="H343" i="2" s="1"/>
  <c r="I344" i="2"/>
  <c r="G86" i="3"/>
  <c r="H354" i="2"/>
  <c r="I354" i="2"/>
  <c r="I353" i="2" s="1"/>
  <c r="H93" i="3" s="1"/>
  <c r="H357" i="2"/>
  <c r="I357" i="2"/>
  <c r="H360" i="2"/>
  <c r="I360" i="2"/>
  <c r="H366" i="2"/>
  <c r="I366" i="2"/>
  <c r="H371" i="2"/>
  <c r="H370" i="2" s="1"/>
  <c r="H369" i="2" s="1"/>
  <c r="H368" i="2" s="1"/>
  <c r="G108" i="3" s="1"/>
  <c r="I371" i="2"/>
  <c r="H111" i="3" s="1"/>
  <c r="H376" i="2"/>
  <c r="I376" i="2"/>
  <c r="H380" i="2"/>
  <c r="I380" i="2"/>
  <c r="H392" i="2"/>
  <c r="I392" i="2"/>
  <c r="H413" i="2"/>
  <c r="I413" i="2"/>
  <c r="H415" i="2"/>
  <c r="I415" i="2"/>
  <c r="H164" i="3" s="1"/>
  <c r="H436" i="2"/>
  <c r="I436" i="2"/>
  <c r="H452" i="2"/>
  <c r="H451" i="2" s="1"/>
  <c r="I452" i="2"/>
  <c r="I451" i="2" s="1"/>
  <c r="H472" i="2"/>
  <c r="H471" i="2" s="1"/>
  <c r="H470" i="2" s="1"/>
  <c r="H469" i="2" s="1"/>
  <c r="H468" i="2" s="1"/>
  <c r="I472" i="2"/>
  <c r="H37" i="3" s="1"/>
  <c r="I121" i="2" l="1"/>
  <c r="H121" i="2"/>
  <c r="H120" i="2" s="1"/>
  <c r="H108" i="2" s="1"/>
  <c r="F235" i="3"/>
  <c r="F234" i="3" s="1"/>
  <c r="F233" i="3" s="1"/>
  <c r="I120" i="2"/>
  <c r="I108" i="2" s="1"/>
  <c r="H318" i="3"/>
  <c r="H317" i="3" s="1"/>
  <c r="I166" i="2"/>
  <c r="H266" i="3" s="1"/>
  <c r="G166" i="2"/>
  <c r="F266" i="3" s="1"/>
  <c r="H450" i="2"/>
  <c r="G334" i="3"/>
  <c r="I321" i="2"/>
  <c r="H48" i="3"/>
  <c r="G318" i="3"/>
  <c r="G317" i="3" s="1"/>
  <c r="H58" i="2"/>
  <c r="G289" i="3"/>
  <c r="I450" i="2"/>
  <c r="H334" i="3"/>
  <c r="I58" i="2"/>
  <c r="H289" i="3"/>
  <c r="H342" i="2"/>
  <c r="G79" i="3"/>
  <c r="H321" i="2"/>
  <c r="G48" i="3"/>
  <c r="I195" i="2"/>
  <c r="H359" i="3" s="1"/>
  <c r="I147" i="2"/>
  <c r="H248" i="3"/>
  <c r="I103" i="2"/>
  <c r="I102" i="2" s="1"/>
  <c r="H184" i="3"/>
  <c r="I75" i="2"/>
  <c r="H314" i="3"/>
  <c r="I390" i="2"/>
  <c r="H135" i="3"/>
  <c r="H166" i="2"/>
  <c r="G266" i="3" s="1"/>
  <c r="H195" i="2"/>
  <c r="G359" i="3" s="1"/>
  <c r="H147" i="2"/>
  <c r="G248" i="3"/>
  <c r="H103" i="2"/>
  <c r="G183" i="3" s="1"/>
  <c r="G184" i="3"/>
  <c r="H75" i="2"/>
  <c r="G314" i="3"/>
  <c r="I13" i="2"/>
  <c r="I12" i="2" s="1"/>
  <c r="I14" i="2"/>
  <c r="H13" i="2"/>
  <c r="H12" i="2" s="1"/>
  <c r="H14" i="2"/>
  <c r="I23" i="2"/>
  <c r="H367" i="3"/>
  <c r="G396" i="3"/>
  <c r="G395" i="3" s="1"/>
  <c r="G394" i="3" s="1"/>
  <c r="G393" i="3" s="1"/>
  <c r="G367" i="3"/>
  <c r="H23" i="2"/>
  <c r="G174" i="3"/>
  <c r="G173" i="3" s="1"/>
  <c r="G172" i="3" s="1"/>
  <c r="H174" i="3"/>
  <c r="H173" i="3" s="1"/>
  <c r="H172" i="3" s="1"/>
  <c r="H295" i="2"/>
  <c r="H294" i="2" s="1"/>
  <c r="H293" i="2" s="1"/>
  <c r="G130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6" i="3"/>
  <c r="G134" i="3" s="1"/>
  <c r="I373" i="2"/>
  <c r="H382" i="3"/>
  <c r="I38" i="2"/>
  <c r="G382" i="3"/>
  <c r="H38" i="2"/>
  <c r="G120" i="3"/>
  <c r="H373" i="2"/>
  <c r="I412" i="2"/>
  <c r="H100" i="3"/>
  <c r="I359" i="2"/>
  <c r="H99" i="3" s="1"/>
  <c r="G100" i="3"/>
  <c r="H359" i="2"/>
  <c r="G99" i="3" s="1"/>
  <c r="G94" i="3"/>
  <c r="H353" i="2"/>
  <c r="G93" i="3" s="1"/>
  <c r="H116" i="3"/>
  <c r="I375" i="2"/>
  <c r="H97" i="3"/>
  <c r="I356" i="2"/>
  <c r="I435" i="2"/>
  <c r="I434" i="2" s="1"/>
  <c r="I433" i="2" s="1"/>
  <c r="I417" i="2" s="1"/>
  <c r="H106" i="3"/>
  <c r="I365" i="2"/>
  <c r="H435" i="2"/>
  <c r="H434" i="2" s="1"/>
  <c r="H433" i="2" s="1"/>
  <c r="H417" i="2" s="1"/>
  <c r="G162" i="3"/>
  <c r="H412" i="2"/>
  <c r="H375" i="2"/>
  <c r="H365" i="2"/>
  <c r="G97" i="3"/>
  <c r="H356" i="2"/>
  <c r="G96" i="3" s="1"/>
  <c r="H80" i="3"/>
  <c r="I343" i="2"/>
  <c r="I326" i="2"/>
  <c r="I325" i="2" s="1"/>
  <c r="H326" i="2"/>
  <c r="H325" i="2" s="1"/>
  <c r="H290" i="2"/>
  <c r="H275" i="2"/>
  <c r="H274" i="2" s="1"/>
  <c r="H273" i="2" s="1"/>
  <c r="H272" i="2" s="1"/>
  <c r="I290" i="2"/>
  <c r="H131" i="3"/>
  <c r="I296" i="2"/>
  <c r="I275" i="2"/>
  <c r="I274" i="2" s="1"/>
  <c r="I273" i="2" s="1"/>
  <c r="I272" i="2" s="1"/>
  <c r="I217" i="2"/>
  <c r="I216" i="2" s="1"/>
  <c r="I215" i="2"/>
  <c r="H217" i="2"/>
  <c r="H216" i="2" s="1"/>
  <c r="H215" i="2"/>
  <c r="I210" i="2"/>
  <c r="H40" i="3" s="1"/>
  <c r="I212" i="2"/>
  <c r="H42" i="3" s="1"/>
  <c r="I211" i="2"/>
  <c r="H41" i="3" s="1"/>
  <c r="H210" i="2"/>
  <c r="G40" i="3" s="1"/>
  <c r="H211" i="2"/>
  <c r="G41" i="3" s="1"/>
  <c r="H212" i="2"/>
  <c r="G42" i="3" s="1"/>
  <c r="G202" i="3"/>
  <c r="H340" i="3"/>
  <c r="H202" i="3"/>
  <c r="I255" i="2"/>
  <c r="I239" i="2"/>
  <c r="H161" i="2"/>
  <c r="H156" i="2" s="1"/>
  <c r="I45" i="2"/>
  <c r="H33" i="3"/>
  <c r="H32" i="3" s="1"/>
  <c r="H31" i="3" s="1"/>
  <c r="H30" i="3" s="1"/>
  <c r="H45" i="2"/>
  <c r="I471" i="2"/>
  <c r="I470" i="2" s="1"/>
  <c r="I469" i="2" s="1"/>
  <c r="I468" i="2" s="1"/>
  <c r="I370" i="2"/>
  <c r="H255" i="2"/>
  <c r="I193" i="2"/>
  <c r="H80" i="2"/>
  <c r="G329" i="3"/>
  <c r="G164" i="3"/>
  <c r="G110" i="3"/>
  <c r="G106" i="3"/>
  <c r="G80" i="3"/>
  <c r="H55" i="3"/>
  <c r="H52" i="3" s="1"/>
  <c r="H51" i="3" s="1"/>
  <c r="G33" i="3"/>
  <c r="H191" i="3"/>
  <c r="H190" i="3" s="1"/>
  <c r="H189" i="3" s="1"/>
  <c r="H157" i="3"/>
  <c r="H136" i="3"/>
  <c r="H134" i="3" s="1"/>
  <c r="H120" i="3"/>
  <c r="H94" i="3"/>
  <c r="G357" i="3"/>
  <c r="G340" i="3"/>
  <c r="G191" i="3"/>
  <c r="G190" i="3" s="1"/>
  <c r="G189" i="3" s="1"/>
  <c r="G131" i="3"/>
  <c r="G126" i="3"/>
  <c r="G116" i="3"/>
  <c r="G111" i="3"/>
  <c r="G109" i="3"/>
  <c r="G37" i="3"/>
  <c r="H193" i="2"/>
  <c r="I80" i="2"/>
  <c r="H399" i="3"/>
  <c r="H396" i="3" s="1"/>
  <c r="H395" i="3" s="1"/>
  <c r="H394" i="3" s="1"/>
  <c r="H393" i="3" s="1"/>
  <c r="H363" i="3"/>
  <c r="H357" i="3" s="1"/>
  <c r="H168" i="3"/>
  <c r="H162" i="3"/>
  <c r="H90" i="3"/>
  <c r="H86" i="3"/>
  <c r="G55" i="3"/>
  <c r="G52" i="3" s="1"/>
  <c r="G51" i="3" s="1"/>
  <c r="B136" i="3"/>
  <c r="C136" i="3"/>
  <c r="D136" i="3"/>
  <c r="B138" i="3"/>
  <c r="C138" i="3"/>
  <c r="D138" i="3"/>
  <c r="E138" i="3"/>
  <c r="F138" i="3"/>
  <c r="A136" i="3"/>
  <c r="A13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E112" i="3"/>
  <c r="F112" i="3"/>
  <c r="C108" i="3"/>
  <c r="B108" i="3"/>
  <c r="A109" i="3"/>
  <c r="A110" i="3"/>
  <c r="A111" i="3"/>
  <c r="A112" i="3"/>
  <c r="A108" i="3"/>
  <c r="G371" i="2"/>
  <c r="G370" i="2" s="1"/>
  <c r="G369" i="2" s="1"/>
  <c r="G368" i="2" s="1"/>
  <c r="F108" i="3" s="1"/>
  <c r="H201" i="3" l="1"/>
  <c r="H200" i="3" s="1"/>
  <c r="H188" i="3" s="1"/>
  <c r="G201" i="3"/>
  <c r="G200" i="3" s="1"/>
  <c r="G188" i="3" s="1"/>
  <c r="H194" i="2"/>
  <c r="G358" i="3" s="1"/>
  <c r="I194" i="2"/>
  <c r="H358" i="3" s="1"/>
  <c r="H102" i="2"/>
  <c r="H91" i="2" s="1"/>
  <c r="H74" i="2"/>
  <c r="G313" i="3"/>
  <c r="G247" i="3"/>
  <c r="G246" i="3" s="1"/>
  <c r="G245" i="3" s="1"/>
  <c r="H146" i="2"/>
  <c r="H145" i="2" s="1"/>
  <c r="H341" i="2"/>
  <c r="G78" i="3"/>
  <c r="G77" i="3" s="1"/>
  <c r="H374" i="2"/>
  <c r="G114" i="3" s="1"/>
  <c r="G113" i="3" s="1"/>
  <c r="G115" i="3"/>
  <c r="I364" i="2"/>
  <c r="H105" i="3"/>
  <c r="H183" i="3"/>
  <c r="I449" i="2"/>
  <c r="I448" i="2" s="1"/>
  <c r="H333" i="3"/>
  <c r="H57" i="2"/>
  <c r="G288" i="3"/>
  <c r="I320" i="2"/>
  <c r="H46" i="3" s="1"/>
  <c r="H47" i="3"/>
  <c r="I342" i="2"/>
  <c r="H79" i="3"/>
  <c r="H364" i="2"/>
  <c r="G105" i="3"/>
  <c r="I352" i="2"/>
  <c r="H92" i="3" s="1"/>
  <c r="H96" i="3"/>
  <c r="H411" i="2"/>
  <c r="G161" i="3"/>
  <c r="I374" i="2"/>
  <c r="H114" i="3" s="1"/>
  <c r="H113" i="3" s="1"/>
  <c r="H115" i="3"/>
  <c r="I411" i="2"/>
  <c r="H161" i="3"/>
  <c r="H390" i="2"/>
  <c r="G135" i="3"/>
  <c r="I74" i="2"/>
  <c r="H313" i="3"/>
  <c r="H247" i="3"/>
  <c r="H246" i="3" s="1"/>
  <c r="H245" i="3" s="1"/>
  <c r="I146" i="2"/>
  <c r="I145" i="2" s="1"/>
  <c r="H320" i="2"/>
  <c r="G46" i="3" s="1"/>
  <c r="G47" i="3"/>
  <c r="I57" i="2"/>
  <c r="H288" i="3"/>
  <c r="I319" i="2"/>
  <c r="I300" i="2" s="1"/>
  <c r="H449" i="2"/>
  <c r="H448" i="2" s="1"/>
  <c r="G333" i="3"/>
  <c r="I187" i="2"/>
  <c r="H339" i="3"/>
  <c r="H331" i="3" s="1"/>
  <c r="H37" i="2"/>
  <c r="G381" i="3"/>
  <c r="H187" i="2"/>
  <c r="G339" i="3"/>
  <c r="G331" i="3" s="1"/>
  <c r="I37" i="2"/>
  <c r="H381" i="3"/>
  <c r="I91" i="2"/>
  <c r="H182" i="3"/>
  <c r="I295" i="2"/>
  <c r="I294" i="2" s="1"/>
  <c r="I293" i="2" s="1"/>
  <c r="H130" i="3"/>
  <c r="H289" i="2"/>
  <c r="G64" i="3"/>
  <c r="I289" i="2"/>
  <c r="H64" i="3"/>
  <c r="G128" i="3"/>
  <c r="G129" i="3"/>
  <c r="G32" i="3"/>
  <c r="G31" i="3" s="1"/>
  <c r="G30" i="3" s="1"/>
  <c r="H79" i="2"/>
  <c r="I79" i="2"/>
  <c r="F136" i="3"/>
  <c r="F135" i="3" s="1"/>
  <c r="H352" i="2"/>
  <c r="G92" i="3" s="1"/>
  <c r="I202" i="2"/>
  <c r="I201" i="2" s="1"/>
  <c r="H202" i="2"/>
  <c r="H239" i="2"/>
  <c r="G171" i="3"/>
  <c r="H171" i="3"/>
  <c r="F111" i="3"/>
  <c r="F109" i="3"/>
  <c r="I369" i="2"/>
  <c r="H110" i="3"/>
  <c r="F110" i="3"/>
  <c r="G338" i="3" l="1"/>
  <c r="G337" i="3" s="1"/>
  <c r="H186" i="2"/>
  <c r="H185" i="2" s="1"/>
  <c r="H338" i="3"/>
  <c r="H337" i="3" s="1"/>
  <c r="I186" i="2"/>
  <c r="I185" i="2" s="1"/>
  <c r="H90" i="2"/>
  <c r="G182" i="3"/>
  <c r="G76" i="3"/>
  <c r="I90" i="2"/>
  <c r="I89" i="2" s="1"/>
  <c r="G170" i="3"/>
  <c r="I56" i="2"/>
  <c r="H287" i="3"/>
  <c r="H286" i="3" s="1"/>
  <c r="I341" i="2"/>
  <c r="I340" i="2" s="1"/>
  <c r="H78" i="3"/>
  <c r="H77" i="3" s="1"/>
  <c r="H76" i="3" s="1"/>
  <c r="H56" i="2"/>
  <c r="G287" i="3"/>
  <c r="G286" i="3" s="1"/>
  <c r="H312" i="3"/>
  <c r="H311" i="3" s="1"/>
  <c r="I73" i="2"/>
  <c r="I410" i="2"/>
  <c r="I389" i="2" s="1"/>
  <c r="H160" i="3"/>
  <c r="H159" i="3" s="1"/>
  <c r="H133" i="3" s="1"/>
  <c r="H410" i="2"/>
  <c r="H389" i="2" s="1"/>
  <c r="G160" i="3"/>
  <c r="G159" i="3" s="1"/>
  <c r="G133" i="3" s="1"/>
  <c r="I363" i="2"/>
  <c r="H103" i="3" s="1"/>
  <c r="H104" i="3"/>
  <c r="G312" i="3"/>
  <c r="G311" i="3" s="1"/>
  <c r="H73" i="2"/>
  <c r="H319" i="2"/>
  <c r="H300" i="2" s="1"/>
  <c r="H363" i="2"/>
  <c r="G104" i="3"/>
  <c r="H380" i="3"/>
  <c r="H374" i="3" s="1"/>
  <c r="H365" i="3" s="1"/>
  <c r="I31" i="2"/>
  <c r="I22" i="2" s="1"/>
  <c r="I11" i="2" s="1"/>
  <c r="G380" i="3"/>
  <c r="G374" i="3" s="1"/>
  <c r="G365" i="3" s="1"/>
  <c r="H31" i="2"/>
  <c r="H22" i="2" s="1"/>
  <c r="H11" i="2" s="1"/>
  <c r="H170" i="3"/>
  <c r="H288" i="2"/>
  <c r="H281" i="2" s="1"/>
  <c r="H280" i="2" s="1"/>
  <c r="G60" i="3"/>
  <c r="G45" i="3" s="1"/>
  <c r="G11" i="3" s="1"/>
  <c r="I288" i="2"/>
  <c r="I281" i="2" s="1"/>
  <c r="I280" i="2" s="1"/>
  <c r="H60" i="3"/>
  <c r="H45" i="3" s="1"/>
  <c r="H11" i="3" s="1"/>
  <c r="H129" i="3"/>
  <c r="H340" i="2"/>
  <c r="H201" i="2"/>
  <c r="I368" i="2"/>
  <c r="H109" i="3"/>
  <c r="H89" i="2" l="1"/>
  <c r="I362" i="2"/>
  <c r="I299" i="2" s="1"/>
  <c r="G285" i="3"/>
  <c r="G103" i="3"/>
  <c r="G102" i="3" s="1"/>
  <c r="H362" i="2"/>
  <c r="H299" i="2" s="1"/>
  <c r="H55" i="2"/>
  <c r="H44" i="2" s="1"/>
  <c r="H285" i="3"/>
  <c r="I55" i="2"/>
  <c r="I44" i="2" s="1"/>
  <c r="H128" i="3"/>
  <c r="H108" i="3"/>
  <c r="G401" i="3" l="1"/>
  <c r="H475" i="2"/>
  <c r="I475" i="2"/>
  <c r="H102" i="3"/>
  <c r="H401" i="3" s="1"/>
  <c r="D43" i="1"/>
  <c r="B164" i="3"/>
  <c r="C164" i="3"/>
  <c r="D164" i="3"/>
  <c r="B165" i="3"/>
  <c r="C165" i="3"/>
  <c r="D165" i="3"/>
  <c r="E165" i="3"/>
  <c r="F165" i="3"/>
  <c r="A165" i="3" l="1"/>
  <c r="A164" i="3"/>
  <c r="A69" i="3"/>
  <c r="B69" i="3"/>
  <c r="C69" i="3"/>
  <c r="D69" i="3"/>
  <c r="E69" i="3"/>
  <c r="F69" i="3"/>
  <c r="C68" i="3"/>
  <c r="D68" i="3"/>
  <c r="B68" i="3"/>
  <c r="F22" i="3"/>
  <c r="G436" i="2"/>
  <c r="G415" i="2"/>
  <c r="F164" i="3" s="1"/>
  <c r="G284" i="2"/>
  <c r="G283" i="2" s="1"/>
  <c r="G282" i="2" s="1"/>
  <c r="G291" i="2"/>
  <c r="F68" i="3" s="1"/>
  <c r="F64" i="3" s="1"/>
  <c r="F60" i="3" s="1"/>
  <c r="B341" i="3"/>
  <c r="C341" i="3"/>
  <c r="D341" i="3"/>
  <c r="E341" i="3"/>
  <c r="F341" i="3"/>
  <c r="C340" i="3"/>
  <c r="D340" i="3"/>
  <c r="B340" i="3"/>
  <c r="A341" i="3"/>
  <c r="A340" i="3"/>
  <c r="B225" i="3"/>
  <c r="C225" i="3"/>
  <c r="D225" i="3"/>
  <c r="B226" i="3"/>
  <c r="C226" i="3"/>
  <c r="D226" i="3"/>
  <c r="E226" i="3"/>
  <c r="F226" i="3"/>
  <c r="B227" i="3"/>
  <c r="C227" i="3"/>
  <c r="D227" i="3"/>
  <c r="E227" i="3"/>
  <c r="F227" i="3"/>
  <c r="A226" i="3"/>
  <c r="A227" i="3"/>
  <c r="A225" i="3"/>
  <c r="C214" i="3"/>
  <c r="D214" i="3"/>
  <c r="E214" i="3"/>
  <c r="F214" i="3"/>
  <c r="B214" i="3"/>
  <c r="A214" i="3"/>
  <c r="B211" i="3"/>
  <c r="C211" i="3"/>
  <c r="D211" i="3"/>
  <c r="E211" i="3"/>
  <c r="F211" i="3"/>
  <c r="A211" i="3"/>
  <c r="B203" i="3"/>
  <c r="C203" i="3"/>
  <c r="D203" i="3"/>
  <c r="E203" i="3"/>
  <c r="C202" i="3"/>
  <c r="D202" i="3"/>
  <c r="B202" i="3"/>
  <c r="A203" i="3"/>
  <c r="A202" i="3"/>
  <c r="C194" i="3"/>
  <c r="D194" i="3"/>
  <c r="E194" i="3"/>
  <c r="F194" i="3"/>
  <c r="B194" i="3"/>
  <c r="A194" i="3"/>
  <c r="G189" i="2"/>
  <c r="G188" i="2" s="1"/>
  <c r="G111" i="2"/>
  <c r="G110" i="2" s="1"/>
  <c r="G137" i="2"/>
  <c r="F225" i="3" s="1"/>
  <c r="G122" i="2"/>
  <c r="G121" i="2" l="1"/>
  <c r="G120" i="2" s="1"/>
  <c r="G109" i="2"/>
  <c r="G435" i="2"/>
  <c r="G434" i="2" s="1"/>
  <c r="G433" i="2" s="1"/>
  <c r="G417" i="2" s="1"/>
  <c r="G290" i="2"/>
  <c r="F202" i="3"/>
  <c r="F340" i="3"/>
  <c r="F369" i="3"/>
  <c r="F368" i="3" s="1"/>
  <c r="F366" i="3" s="1"/>
  <c r="G26" i="2"/>
  <c r="G25" i="2" s="1"/>
  <c r="G24" i="2" s="1"/>
  <c r="G23" i="2" s="1"/>
  <c r="G108" i="2" l="1"/>
  <c r="G289" i="2"/>
  <c r="F367" i="3"/>
  <c r="G187" i="2"/>
  <c r="F339" i="3"/>
  <c r="B101" i="3"/>
  <c r="C101" i="3"/>
  <c r="D101" i="3"/>
  <c r="E101" i="3"/>
  <c r="F101" i="3"/>
  <c r="C98" i="3"/>
  <c r="D98" i="3"/>
  <c r="E98" i="3"/>
  <c r="F98" i="3"/>
  <c r="C100" i="3"/>
  <c r="D100" i="3"/>
  <c r="B100" i="3"/>
  <c r="A100" i="3"/>
  <c r="A101" i="3"/>
  <c r="B28" i="3"/>
  <c r="C28" i="3"/>
  <c r="D28" i="3"/>
  <c r="B29" i="3"/>
  <c r="C29" i="3"/>
  <c r="D29" i="3"/>
  <c r="E29" i="3"/>
  <c r="F29" i="3"/>
  <c r="C25" i="3"/>
  <c r="B25" i="3"/>
  <c r="A28" i="3"/>
  <c r="A29" i="3"/>
  <c r="A25" i="3"/>
  <c r="F400" i="3"/>
  <c r="F398" i="3"/>
  <c r="F364" i="3"/>
  <c r="F362" i="3"/>
  <c r="F360" i="3" s="1"/>
  <c r="F336" i="3"/>
  <c r="B330" i="3"/>
  <c r="C330" i="3"/>
  <c r="D330" i="3"/>
  <c r="E330" i="3"/>
  <c r="F330" i="3"/>
  <c r="C329" i="3"/>
  <c r="D329" i="3"/>
  <c r="B329" i="3"/>
  <c r="A330" i="3"/>
  <c r="A329" i="3"/>
  <c r="G76" i="2"/>
  <c r="F314" i="3" s="1"/>
  <c r="A212" i="3"/>
  <c r="F213" i="3"/>
  <c r="F210" i="3"/>
  <c r="C210" i="3"/>
  <c r="D210" i="3"/>
  <c r="E210" i="3"/>
  <c r="B210" i="3"/>
  <c r="A210" i="3"/>
  <c r="F208" i="3"/>
  <c r="F209" i="3"/>
  <c r="F193" i="3"/>
  <c r="F195" i="3"/>
  <c r="F192" i="3"/>
  <c r="F176" i="3"/>
  <c r="F177" i="3"/>
  <c r="F175" i="3"/>
  <c r="B157" i="3"/>
  <c r="C157" i="3"/>
  <c r="D157" i="3"/>
  <c r="B158" i="3"/>
  <c r="C158" i="3"/>
  <c r="D158" i="3"/>
  <c r="E158" i="3"/>
  <c r="F158" i="3"/>
  <c r="C134" i="3"/>
  <c r="B134" i="3"/>
  <c r="A157" i="3"/>
  <c r="A158" i="3"/>
  <c r="A134" i="3"/>
  <c r="B169" i="3"/>
  <c r="C169" i="3"/>
  <c r="D169" i="3"/>
  <c r="E169" i="3"/>
  <c r="F169" i="3"/>
  <c r="C168" i="3"/>
  <c r="D168" i="3"/>
  <c r="B168" i="3"/>
  <c r="A169" i="3"/>
  <c r="A168" i="3"/>
  <c r="B159" i="3"/>
  <c r="C159" i="3"/>
  <c r="B162" i="3"/>
  <c r="C162" i="3"/>
  <c r="D162" i="3"/>
  <c r="B163" i="3"/>
  <c r="C163" i="3"/>
  <c r="D163" i="3"/>
  <c r="E163" i="3"/>
  <c r="F163" i="3"/>
  <c r="B133" i="3"/>
  <c r="A163" i="3"/>
  <c r="A159" i="3"/>
  <c r="A162" i="3"/>
  <c r="A133" i="3"/>
  <c r="D132" i="3"/>
  <c r="E132" i="3"/>
  <c r="D131" i="3"/>
  <c r="A132" i="3"/>
  <c r="A131" i="3"/>
  <c r="B127" i="3"/>
  <c r="C127" i="3"/>
  <c r="D127" i="3"/>
  <c r="E127" i="3"/>
  <c r="F127" i="3"/>
  <c r="C126" i="3"/>
  <c r="D126" i="3"/>
  <c r="B126" i="3"/>
  <c r="A127" i="3"/>
  <c r="A126" i="3"/>
  <c r="B106" i="3"/>
  <c r="C106" i="3"/>
  <c r="D106" i="3"/>
  <c r="B107" i="3"/>
  <c r="C107" i="3"/>
  <c r="D107" i="3"/>
  <c r="E107" i="3"/>
  <c r="F107" i="3"/>
  <c r="B113" i="3"/>
  <c r="C113" i="3"/>
  <c r="B116" i="3"/>
  <c r="C116" i="3"/>
  <c r="D116" i="3"/>
  <c r="B117" i="3"/>
  <c r="C117" i="3"/>
  <c r="D117" i="3"/>
  <c r="E117" i="3"/>
  <c r="F117" i="3"/>
  <c r="B120" i="3"/>
  <c r="C120" i="3"/>
  <c r="D120" i="3"/>
  <c r="B121" i="3"/>
  <c r="C121" i="3"/>
  <c r="D121" i="3"/>
  <c r="E121" i="3"/>
  <c r="F121" i="3"/>
  <c r="C103" i="3"/>
  <c r="B103" i="3"/>
  <c r="A120" i="3"/>
  <c r="A121" i="3"/>
  <c r="A106" i="3"/>
  <c r="A107" i="3"/>
  <c r="A113" i="3"/>
  <c r="A116" i="3"/>
  <c r="A117" i="3"/>
  <c r="A103" i="3"/>
  <c r="B91" i="3"/>
  <c r="C91" i="3"/>
  <c r="D91" i="3"/>
  <c r="E91" i="3"/>
  <c r="F91" i="3"/>
  <c r="C90" i="3"/>
  <c r="D90" i="3"/>
  <c r="B90" i="3"/>
  <c r="B80" i="3"/>
  <c r="C80" i="3"/>
  <c r="D80" i="3"/>
  <c r="B81" i="3"/>
  <c r="C81" i="3"/>
  <c r="D81" i="3"/>
  <c r="E81" i="3"/>
  <c r="F81" i="3"/>
  <c r="B86" i="3"/>
  <c r="C86" i="3"/>
  <c r="D86" i="3"/>
  <c r="B87" i="3"/>
  <c r="C87" i="3"/>
  <c r="D87" i="3"/>
  <c r="E87" i="3"/>
  <c r="F87" i="3"/>
  <c r="B92" i="3"/>
  <c r="C92" i="3"/>
  <c r="B94" i="3"/>
  <c r="C94" i="3"/>
  <c r="D94" i="3"/>
  <c r="B95" i="3"/>
  <c r="C95" i="3"/>
  <c r="D95" i="3"/>
  <c r="E95" i="3"/>
  <c r="F95" i="3"/>
  <c r="B97" i="3"/>
  <c r="C97" i="3"/>
  <c r="D97" i="3"/>
  <c r="B98" i="3"/>
  <c r="C77" i="3"/>
  <c r="A95" i="3"/>
  <c r="A97" i="3"/>
  <c r="A98" i="3"/>
  <c r="A94" i="3"/>
  <c r="A80" i="3"/>
  <c r="A81" i="3"/>
  <c r="A86" i="3"/>
  <c r="A87" i="3"/>
  <c r="A92" i="3"/>
  <c r="B77" i="3"/>
  <c r="A77" i="3"/>
  <c r="F57" i="3"/>
  <c r="A57" i="3"/>
  <c r="F56" i="3"/>
  <c r="A56" i="3"/>
  <c r="A55" i="3"/>
  <c r="B38" i="3"/>
  <c r="C38" i="3"/>
  <c r="D38" i="3"/>
  <c r="E38" i="3"/>
  <c r="F38" i="3"/>
  <c r="B39" i="3"/>
  <c r="C39" i="3"/>
  <c r="D39" i="3"/>
  <c r="E39" i="3"/>
  <c r="F39" i="3"/>
  <c r="C37" i="3"/>
  <c r="D37" i="3"/>
  <c r="B37" i="3"/>
  <c r="A38" i="3"/>
  <c r="A39" i="3"/>
  <c r="A37" i="3"/>
  <c r="F35" i="3"/>
  <c r="F36" i="3"/>
  <c r="F34" i="3"/>
  <c r="F21" i="3"/>
  <c r="F20" i="3" s="1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97" i="2"/>
  <c r="G296" i="2" s="1"/>
  <c r="G317" i="2"/>
  <c r="G316" i="2" s="1"/>
  <c r="G315" i="2" s="1"/>
  <c r="G314" i="2" s="1"/>
  <c r="F338" i="3" l="1"/>
  <c r="F337" i="3" s="1"/>
  <c r="G186" i="2"/>
  <c r="G295" i="2"/>
  <c r="G288" i="2"/>
  <c r="G281" i="2" s="1"/>
  <c r="F191" i="3"/>
  <c r="F12" i="3"/>
  <c r="F14" i="3"/>
  <c r="F13" i="3" s="1"/>
  <c r="F28" i="3"/>
  <c r="F27" i="3" s="1"/>
  <c r="F26" i="3" s="1"/>
  <c r="F25" i="3" s="1"/>
  <c r="F174" i="3"/>
  <c r="F173" i="3" s="1"/>
  <c r="F55" i="3"/>
  <c r="F190" i="3" l="1"/>
  <c r="F189" i="3" s="1"/>
  <c r="G294" i="2"/>
  <c r="G293" i="2" s="1"/>
  <c r="G413" i="2"/>
  <c r="G360" i="2"/>
  <c r="G354" i="2"/>
  <c r="G280" i="2" l="1"/>
  <c r="F94" i="3"/>
  <c r="G353" i="2"/>
  <c r="F93" i="3" s="1"/>
  <c r="F100" i="3"/>
  <c r="G359" i="2"/>
  <c r="F99" i="3" s="1"/>
  <c r="G412" i="2"/>
  <c r="G411" i="2" s="1"/>
  <c r="G410" i="2" s="1"/>
  <c r="G389" i="2" s="1"/>
  <c r="F162" i="3"/>
  <c r="F161" i="3" s="1"/>
  <c r="F160" i="3" s="1"/>
  <c r="G472" i="2" l="1"/>
  <c r="G452" i="2"/>
  <c r="G451" i="2" s="1"/>
  <c r="G380" i="2"/>
  <c r="G376" i="2"/>
  <c r="G366" i="2"/>
  <c r="G365" i="2" s="1"/>
  <c r="G357" i="2"/>
  <c r="G356" i="2" s="1"/>
  <c r="G350" i="2"/>
  <c r="G344" i="2"/>
  <c r="G343" i="2" s="1"/>
  <c r="G327" i="2"/>
  <c r="G326" i="2" s="1"/>
  <c r="G322" i="2"/>
  <c r="G308" i="2"/>
  <c r="G307" i="2" s="1"/>
  <c r="G306" i="2" s="1"/>
  <c r="G304" i="2"/>
  <c r="G303" i="2" s="1"/>
  <c r="G302" i="2" s="1"/>
  <c r="G301" i="2" s="1"/>
  <c r="G218" i="2"/>
  <c r="G215" i="2" s="1"/>
  <c r="F319" i="3"/>
  <c r="G375" i="2" l="1"/>
  <c r="F115" i="3" s="1"/>
  <c r="F120" i="3"/>
  <c r="G352" i="2"/>
  <c r="F92" i="3" s="1"/>
  <c r="F96" i="3"/>
  <c r="G321" i="2"/>
  <c r="F48" i="3"/>
  <c r="G450" i="2"/>
  <c r="F334" i="3"/>
  <c r="G325" i="2"/>
  <c r="F53" i="3"/>
  <c r="F52" i="3" s="1"/>
  <c r="G364" i="2"/>
  <c r="F105" i="3"/>
  <c r="F80" i="3"/>
  <c r="F116" i="3"/>
  <c r="F86" i="3"/>
  <c r="G349" i="2"/>
  <c r="G217" i="2"/>
  <c r="G216" i="2" s="1"/>
  <c r="F97" i="3"/>
  <c r="F106" i="3"/>
  <c r="G471" i="2"/>
  <c r="G470" i="2" s="1"/>
  <c r="G469" i="2" s="1"/>
  <c r="G468" i="2" s="1"/>
  <c r="F37" i="3"/>
  <c r="F51" i="3" l="1"/>
  <c r="G449" i="2"/>
  <c r="G448" i="2" s="1"/>
  <c r="F333" i="3"/>
  <c r="G342" i="2"/>
  <c r="F79" i="3"/>
  <c r="G374" i="2"/>
  <c r="G320" i="2"/>
  <c r="G319" i="2" s="1"/>
  <c r="F47" i="3"/>
  <c r="G348" i="2"/>
  <c r="F84" i="3" s="1"/>
  <c r="F85" i="3"/>
  <c r="G363" i="2"/>
  <c r="F103" i="3" s="1"/>
  <c r="F104" i="3"/>
  <c r="A46" i="2"/>
  <c r="A13" i="2"/>
  <c r="A233" i="3" s="1"/>
  <c r="G278" i="2"/>
  <c r="F399" i="3" s="1"/>
  <c r="G276" i="2"/>
  <c r="G270" i="2"/>
  <c r="G264" i="2"/>
  <c r="G263" i="2" s="1"/>
  <c r="G259" i="2"/>
  <c r="G253" i="2"/>
  <c r="G252" i="2" s="1"/>
  <c r="G248" i="2"/>
  <c r="G247" i="2" s="1"/>
  <c r="G237" i="2"/>
  <c r="G236" i="2" s="1"/>
  <c r="G231" i="2"/>
  <c r="G230" i="2" s="1"/>
  <c r="G225" i="2"/>
  <c r="G213" i="2"/>
  <c r="F43" i="3" s="1"/>
  <c r="G206" i="2"/>
  <c r="G205" i="2" s="1"/>
  <c r="G204" i="2" s="1"/>
  <c r="G203" i="2" s="1"/>
  <c r="G199" i="2"/>
  <c r="F363" i="3" s="1"/>
  <c r="G162" i="2"/>
  <c r="G153" i="2"/>
  <c r="G152" i="2" s="1"/>
  <c r="G148" i="2"/>
  <c r="F212" i="3"/>
  <c r="F207" i="3"/>
  <c r="G104" i="2"/>
  <c r="G94" i="2"/>
  <c r="G93" i="2" s="1"/>
  <c r="G85" i="2"/>
  <c r="F323" i="3" s="1"/>
  <c r="F318" i="3" s="1"/>
  <c r="F317" i="3" s="1"/>
  <c r="G75" i="2"/>
  <c r="G59" i="2"/>
  <c r="G49" i="2"/>
  <c r="G38" i="2"/>
  <c r="G34" i="2"/>
  <c r="G33" i="2" s="1"/>
  <c r="G32" i="2" s="1"/>
  <c r="G16" i="2"/>
  <c r="G15" i="2" s="1"/>
  <c r="F201" i="3" l="1"/>
  <c r="F200" i="3" s="1"/>
  <c r="F188" i="3" s="1"/>
  <c r="G58" i="2"/>
  <c r="F288" i="3" s="1"/>
  <c r="F114" i="3"/>
  <c r="G373" i="2"/>
  <c r="G362" i="2" s="1"/>
  <c r="G48" i="2"/>
  <c r="G47" i="2" s="1"/>
  <c r="G46" i="2" s="1"/>
  <c r="G92" i="2"/>
  <c r="F375" i="3"/>
  <c r="G74" i="2"/>
  <c r="F313" i="3"/>
  <c r="G246" i="2"/>
  <c r="G240" i="2" s="1"/>
  <c r="F156" i="3"/>
  <c r="G269" i="2"/>
  <c r="F391" i="3"/>
  <c r="F46" i="3"/>
  <c r="F45" i="3" s="1"/>
  <c r="G300" i="2"/>
  <c r="G341" i="2"/>
  <c r="G340" i="2" s="1"/>
  <c r="F78" i="3"/>
  <c r="G37" i="2"/>
  <c r="F380" i="3" s="1"/>
  <c r="F381" i="3"/>
  <c r="G195" i="2"/>
  <c r="F359" i="3" s="1"/>
  <c r="G224" i="2"/>
  <c r="F74" i="3"/>
  <c r="G251" i="2"/>
  <c r="F167" i="3"/>
  <c r="G147" i="2"/>
  <c r="F248" i="3"/>
  <c r="G229" i="2"/>
  <c r="F89" i="3"/>
  <c r="G258" i="2"/>
  <c r="F309" i="3"/>
  <c r="F289" i="3"/>
  <c r="G103" i="2"/>
  <c r="F184" i="3"/>
  <c r="F171" i="3" s="1"/>
  <c r="G235" i="2"/>
  <c r="F125" i="3"/>
  <c r="G262" i="2"/>
  <c r="F328" i="3"/>
  <c r="G275" i="2"/>
  <c r="G274" i="2" s="1"/>
  <c r="G273" i="2" s="1"/>
  <c r="G272" i="2" s="1"/>
  <c r="G210" i="2"/>
  <c r="G212" i="2"/>
  <c r="F42" i="3" s="1"/>
  <c r="G211" i="2"/>
  <c r="F41" i="3" s="1"/>
  <c r="G80" i="2"/>
  <c r="F329" i="3"/>
  <c r="F157" i="3"/>
  <c r="F90" i="3"/>
  <c r="G161" i="2"/>
  <c r="G156" i="2" s="1"/>
  <c r="F168" i="3"/>
  <c r="F126" i="3"/>
  <c r="G193" i="2"/>
  <c r="G185" i="2" s="1"/>
  <c r="D20" i="1"/>
  <c r="E50" i="1"/>
  <c r="F50" i="1"/>
  <c r="G299" i="2" l="1"/>
  <c r="G194" i="2"/>
  <c r="F358" i="3" s="1"/>
  <c r="F374" i="3"/>
  <c r="G228" i="2"/>
  <c r="G227" i="2" s="1"/>
  <c r="F88" i="3"/>
  <c r="F77" i="3" s="1"/>
  <c r="F76" i="3" s="1"/>
  <c r="G261" i="2"/>
  <c r="F327" i="3"/>
  <c r="G102" i="2"/>
  <c r="F183" i="3"/>
  <c r="G268" i="2"/>
  <c r="F390" i="3"/>
  <c r="F312" i="3"/>
  <c r="G202" i="2"/>
  <c r="F40" i="3"/>
  <c r="G257" i="2"/>
  <c r="F308" i="3"/>
  <c r="G223" i="2"/>
  <c r="F73" i="3"/>
  <c r="F247" i="3"/>
  <c r="F246" i="3" s="1"/>
  <c r="F245" i="3" s="1"/>
  <c r="G146" i="2"/>
  <c r="G145" i="2" s="1"/>
  <c r="G13" i="2"/>
  <c r="G12" i="2" s="1"/>
  <c r="G14" i="2"/>
  <c r="G234" i="2"/>
  <c r="G233" i="2" s="1"/>
  <c r="F124" i="3"/>
  <c r="G57" i="2"/>
  <c r="G56" i="2" s="1"/>
  <c r="F155" i="3"/>
  <c r="F134" i="3" s="1"/>
  <c r="G31" i="2"/>
  <c r="G22" i="2" s="1"/>
  <c r="G250" i="2"/>
  <c r="F166" i="3"/>
  <c r="F159" i="3" s="1"/>
  <c r="G79" i="2"/>
  <c r="G73" i="2" s="1"/>
  <c r="G45" i="2"/>
  <c r="F113" i="3" l="1"/>
  <c r="F102" i="3" s="1"/>
  <c r="G11" i="2"/>
  <c r="F311" i="3"/>
  <c r="F182" i="3"/>
  <c r="G91" i="2"/>
  <c r="G90" i="2" s="1"/>
  <c r="G89" i="2" s="1"/>
  <c r="G55" i="2"/>
  <c r="G44" i="2" s="1"/>
  <c r="F287" i="3"/>
  <c r="G222" i="2"/>
  <c r="G221" i="2" s="1"/>
  <c r="F72" i="3"/>
  <c r="F71" i="3" s="1"/>
  <c r="F70" i="3" s="1"/>
  <c r="G267" i="2"/>
  <c r="G266" i="2" s="1"/>
  <c r="F389" i="3"/>
  <c r="F133" i="3"/>
  <c r="G239" i="2"/>
  <c r="G256" i="2"/>
  <c r="G255" i="2" s="1"/>
  <c r="F307" i="3"/>
  <c r="F286" i="3" l="1"/>
  <c r="G201" i="2"/>
  <c r="G475" i="2" s="1"/>
  <c r="D23" i="1"/>
  <c r="D28" i="1" l="1"/>
  <c r="B383" i="3" l="1"/>
  <c r="C383" i="3"/>
  <c r="D383" i="3"/>
  <c r="E383" i="3"/>
  <c r="F383" i="3"/>
  <c r="B384" i="3"/>
  <c r="C384" i="3"/>
  <c r="D384" i="3"/>
  <c r="E384" i="3"/>
  <c r="F384" i="3"/>
  <c r="B386" i="3"/>
  <c r="C386" i="3"/>
  <c r="D386" i="3"/>
  <c r="E386" i="3"/>
  <c r="F386" i="3"/>
  <c r="C382" i="3"/>
  <c r="D382" i="3"/>
  <c r="B382" i="3"/>
  <c r="A383" i="3"/>
  <c r="A384" i="3"/>
  <c r="A386" i="3"/>
  <c r="A382" i="3"/>
  <c r="F382" i="3" l="1"/>
  <c r="D11" i="1" l="1"/>
  <c r="B70" i="3" l="1"/>
  <c r="A70" i="3"/>
  <c r="D31" i="1" l="1"/>
  <c r="D48" i="1"/>
  <c r="F397" i="3" l="1"/>
  <c r="F396" i="3" s="1"/>
  <c r="F395" i="3" s="1"/>
  <c r="F394" i="3" s="1"/>
  <c r="F393" i="3" s="1"/>
  <c r="F388" i="3"/>
  <c r="F387" i="3" s="1"/>
  <c r="F378" i="3"/>
  <c r="F377" i="3" s="1"/>
  <c r="F376" i="3" s="1"/>
  <c r="F365" i="3" s="1"/>
  <c r="F357" i="3" l="1"/>
  <c r="F335" i="3"/>
  <c r="F332" i="3" s="1"/>
  <c r="F331" i="3" l="1"/>
  <c r="F172" i="3"/>
  <c r="F170" i="3" l="1"/>
  <c r="F33" i="3"/>
  <c r="F32" i="3" s="1"/>
  <c r="F31" i="3" s="1"/>
  <c r="F30" i="3" s="1"/>
  <c r="F19" i="3"/>
  <c r="F18" i="3" s="1"/>
  <c r="F17" i="3" s="1"/>
  <c r="F11" i="3" l="1"/>
  <c r="F285" i="3"/>
  <c r="F401" i="3" l="1"/>
  <c r="D46" i="1"/>
  <c r="D39" i="1"/>
  <c r="D36" i="1"/>
  <c r="D18" i="1"/>
  <c r="D50" i="1" l="1"/>
</calcChain>
</file>

<file path=xl/sharedStrings.xml><?xml version="1.0" encoding="utf-8"?>
<sst xmlns="http://schemas.openxmlformats.org/spreadsheetml/2006/main" count="2248" uniqueCount="336">
  <si>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</si>
  <si>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</si>
  <si>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</si>
  <si>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</si>
  <si>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</si>
  <si>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</si>
  <si>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</si>
  <si>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</si>
  <si>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</si>
  <si>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</si>
  <si>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</si>
  <si>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</si>
  <si>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</si>
  <si>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</si>
  <si>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</si>
  <si>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</si>
  <si>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</si>
  <si>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</si>
  <si>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</si>
  <si>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</si>
  <si>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</si>
  <si>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</si>
  <si>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</si>
  <si>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</si>
  <si>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</si>
  <si>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</si>
  <si>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</si>
  <si>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</si>
  <si>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</si>
  <si>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</si>
  <si>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</si>
  <si>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</si>
  <si>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</si>
  <si>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</si>
  <si>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</si>
  <si>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</si>
  <si>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</si>
  <si>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</si>
  <si>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</si>
  <si>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</si>
  <si>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</si>
  <si>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</si>
  <si>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</si>
  <si>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</si>
  <si>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</si>
  <si>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</si>
  <si>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</si>
  <si>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</si>
  <si>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</si>
  <si>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</si>
  <si>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</si>
  <si>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</si>
  <si>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</si>
  <si>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</si>
  <si>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</si>
  <si>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</si>
  <si>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</si>
  <si>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</si>
  <si>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</si>
  <si>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</si>
  <si>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</si>
  <si>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</si>
  <si>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</si>
  <si>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</si>
  <si>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</si>
  <si>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</si>
  <si>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</si>
  <si>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</si>
  <si>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</si>
  <si>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</si>
  <si>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</si>
  <si>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</si>
  <si>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</si>
  <si>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</si>
  <si>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</si>
  <si>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</si>
  <si>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</si>
  <si>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</si>
  <si>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</si>
  <si>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</si>
  <si>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</si>
  <si>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</si>
  <si>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</si>
  <si>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</si>
  <si>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</si>
  <si>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</si>
  <si>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</si>
  <si>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</si>
  <si>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</si>
  <si>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</si>
  <si>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</si>
  <si>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</si>
  <si>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</si>
  <si>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</si>
  <si>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</si>
  <si>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</si>
  <si>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</si>
  <si>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</si>
  <si>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</si>
  <si>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</si>
  <si>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</si>
  <si>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</si>
  <si>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</si>
  <si>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</si>
  <si>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</si>
  <si>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</si>
  <si>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</si>
  <si>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</si>
  <si>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</si>
  <si>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</si>
  <si>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</si>
  <si>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</si>
  <si>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</si>
  <si>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</si>
  <si>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</si>
  <si>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</si>
  <si>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</si>
  <si>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</si>
  <si>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</si>
  <si>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</si>
  <si>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</si>
  <si>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</si>
  <si>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</si>
  <si>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</si>
  <si>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</si>
  <si>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</si>
  <si>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</si>
  <si>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</si>
  <si>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</si>
  <si>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</si>
  <si>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</si>
  <si>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</si>
  <si>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</si>
  <si>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</si>
  <si>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</si>
  <si>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</si>
  <si>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</si>
  <si>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</si>
  <si>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</si>
  <si>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</si>
  <si>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</si>
  <si>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</si>
  <si>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</si>
  <si>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</si>
  <si>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</si>
  <si>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</si>
  <si>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</si>
  <si>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</si>
  <si>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</si>
  <si>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</si>
  <si>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</si>
  <si>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</si>
  <si>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</si>
  <si>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</si>
  <si>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</si>
  <si>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</si>
  <si>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</si>
  <si>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</si>
  <si>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</si>
  <si>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</si>
  <si>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</si>
  <si>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</si>
  <si>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</si>
  <si>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</si>
  <si>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</si>
  <si>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</si>
  <si>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</si>
  <si>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</si>
  <si>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</si>
  <si>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</si>
  <si>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</si>
  <si>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</si>
  <si>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</si>
  <si>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</si>
  <si>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</si>
  <si>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</si>
  <si>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</si>
  <si>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</si>
  <si>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</si>
  <si>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</si>
  <si>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</si>
  <si>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</si>
  <si>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</si>
  <si>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</si>
  <si>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</si>
  <si>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</si>
  <si>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</si>
  <si>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</si>
  <si>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</si>
  <si>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</si>
  <si>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</si>
  <si>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</si>
  <si>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</si>
  <si>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</si>
  <si>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</si>
  <si>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</si>
  <si>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</si>
  <si>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4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</si>
  <si>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2023 год и плановый период 2024 и 2025 годов</t>
  </si>
  <si>
    <t>Сумма 2025 год, тыс. рублей</t>
  </si>
  <si>
    <t xml:space="preserve">Ведомственная структура расходов бюджета муниципального образования Волчихинский район на 2023 год и плановый период 2024 и 2025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</si>
  <si>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2023 год и плановый период 2024 и 2025 годов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</si>
  <si>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</si>
  <si>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S0930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</si>
  <si>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</si>
  <si>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</si>
  <si>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</si>
  <si>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</si>
  <si>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</si>
  <si>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</si>
  <si>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</si>
  <si>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</si>
  <si>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</si>
  <si>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</si>
  <si>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</si>
  <si>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</si>
  <si>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</si>
  <si>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</si>
  <si>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</si>
  <si>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</si>
  <si>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</si>
  <si>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</si>
  <si>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</si>
  <si>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</si>
  <si>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</si>
  <si>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</si>
  <si>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</si>
  <si>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</si>
  <si>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</si>
  <si>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</si>
  <si>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</si>
  <si>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</si>
  <si>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</si>
  <si>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</si>
  <si>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</si>
  <si>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</si>
  <si>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</si>
  <si>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</si>
  <si>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</si>
  <si>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</si>
  <si>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</si>
  <si>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</si>
  <si>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</si>
  <si>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</si>
  <si>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</si>
  <si>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</si>
  <si>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</si>
  <si>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</si>
  <si>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</si>
  <si>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</si>
  <si>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</si>
  <si>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</si>
  <si>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</si>
  <si>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</si>
  <si>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</si>
  <si>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</si>
  <si>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</si>
  <si>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</si>
  <si>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</si>
  <si>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</si>
  <si>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</si>
  <si>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</si>
  <si>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</si>
  <si>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</si>
  <si>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</si>
  <si>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</si>
  <si>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</si>
  <si>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Компенсационные выплаты гражданам за коммунальные услуги, в том числе твердое топливо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</si>
  <si>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</si>
  <si>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</si>
  <si>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</si>
  <si>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</si>
  <si>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</si>
  <si>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</si>
  <si>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</si>
  <si>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</si>
  <si>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</si>
  <si>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</si>
  <si>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</si>
  <si>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</si>
  <si>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92 9 00 S1190</t>
  </si>
  <si>
    <t>Прочие выплаты по обязательствам государства</t>
  </si>
  <si>
    <t>99 9 00 14710</t>
  </si>
  <si>
    <t>90 1 EВ 51790</t>
  </si>
  <si>
    <t>90 1 00 S0620</t>
  </si>
  <si>
    <t>90 1 00 S3212</t>
  </si>
  <si>
    <t>90 1 00 S3432</t>
  </si>
  <si>
    <t>90 9 00 S1210</t>
  </si>
  <si>
    <t>200</t>
  </si>
  <si>
    <t>Муниципальная программа "Развитие физической культуры и спорта в Волчихинском районе" на 2021-2024 годы</t>
  </si>
  <si>
    <t>Расходы на реализацию мероприятий муниципальных программ</t>
  </si>
  <si>
    <t>70 0 00 00000</t>
  </si>
  <si>
    <t>70 0 00 60990</t>
  </si>
  <si>
    <t>44 0 00 60990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</si>
  <si>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</si>
  <si>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</si>
  <si>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</si>
  <si>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Развитие водоснабжения в Волчихинском районе Алтайского края</t>
  </si>
  <si>
    <t>43 1 00 60010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</si>
  <si>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</si>
  <si>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t>
  </si>
  <si>
    <t>43 2 00 00000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</si>
  <si>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</si>
  <si>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43 2 00 S0460</t>
  </si>
  <si>
    <t>Государственная программа Алтайского края "Развитие культуры Алтайского края"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</si>
  <si>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</si>
  <si>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 xml:space="preserve"> 44 0 00 S4992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</si>
  <si>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</si>
  <si>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90 9 00 16334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</si>
  <si>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</si>
  <si>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Содействие занятости населения</t>
  </si>
  <si>
    <t>90 4 00 16820</t>
  </si>
  <si>
    <t>44 4 00 00000</t>
  </si>
  <si>
    <t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t>
  </si>
  <si>
    <t>Государственная поддержка отрасли культуры (государственная поддержка лучших работников сельских учреждений культуры)</t>
  </si>
  <si>
    <t>44 4 A2 55192</t>
  </si>
  <si>
    <t>Расходы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</si>
  <si>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</si>
  <si>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</si>
  <si>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</si>
  <si>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</si>
  <si>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Поддержка дорожного хозяйства</t>
  </si>
  <si>
    <t>91 2 00 67280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</si>
  <si>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</si>
  <si>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Софинансирование субсидии на проведение детской оздоровительной кампании</t>
  </si>
  <si>
    <t>90 1 00 S3210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</si>
  <si>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</si>
  <si>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>90 1 00 S2992</t>
  </si>
  <si>
    <t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t>
  </si>
  <si>
    <t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</si>
  <si>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t>
  </si>
  <si>
    <t>43 1 00 L8060</t>
  </si>
  <si>
    <t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t>
  </si>
  <si>
    <t>Расходы на обеспечение комплексного развития сельских территорий</t>
  </si>
  <si>
    <t>52 0 00 L5760</t>
  </si>
  <si>
    <t>от 19.12.2023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</si>
</sst>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8" fillId="2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10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E6" sqref="E6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7" t="s">
        <v>197</v>
      </c>
    </row>
    <row r="2" spans="1:6">
      <c r="E2" s="11" t="s">
        <v>94</v>
      </c>
    </row>
    <row r="3" spans="1:6">
      <c r="E3" s="11" t="s">
        <v>95</v>
      </c>
    </row>
    <row r="4" spans="1:6">
      <c r="E4" s="11" t="s">
        <v>96</v>
      </c>
    </row>
    <row r="5" spans="1:6">
      <c r="E5" s="11" t="s">
        <v>335</v>
      </c>
    </row>
    <row r="6" spans="1:6">
      <c r="A6" s="2"/>
      <c r="B6" s="2"/>
      <c r="C6" s="2"/>
      <c r="D6" s="2"/>
    </row>
    <row r="7" spans="1:6" ht="49.5" customHeight="1">
      <c r="A7" s="72" t="s">
        <v>198</v>
      </c>
      <c r="B7" s="73"/>
      <c r="C7" s="73"/>
      <c r="D7" s="73"/>
      <c r="E7" s="73"/>
      <c r="F7" s="73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157</v>
      </c>
      <c r="E9" s="3" t="s">
        <v>184</v>
      </c>
      <c r="F9" s="3" t="s">
        <v>199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5" t="s">
        <v>32</v>
      </c>
      <c r="B11" s="5" t="s">
        <v>14</v>
      </c>
      <c r="C11" s="3"/>
      <c r="D11" s="9">
        <f>SUM(D12:D17)</f>
        <v>51175.7</v>
      </c>
      <c r="E11" s="9">
        <f>SUM(E12:E17)</f>
        <v>33386.300000000003</v>
      </c>
      <c r="F11" s="9">
        <f>SUM(F12:F17)</f>
        <v>32865.199999999997</v>
      </c>
    </row>
    <row r="12" spans="1:6" ht="51" customHeight="1">
      <c r="A12" s="45" t="s">
        <v>138</v>
      </c>
      <c r="B12" s="5" t="s">
        <v>14</v>
      </c>
      <c r="C12" s="8" t="s">
        <v>15</v>
      </c>
      <c r="D12" s="9">
        <v>1492</v>
      </c>
      <c r="E12" s="9">
        <v>1492</v>
      </c>
      <c r="F12" s="9">
        <v>1492</v>
      </c>
    </row>
    <row r="13" spans="1:6" ht="69.75" customHeight="1">
      <c r="A13" s="64" t="s">
        <v>83</v>
      </c>
      <c r="B13" s="5" t="s">
        <v>14</v>
      </c>
      <c r="C13" s="5" t="s">
        <v>17</v>
      </c>
      <c r="D13" s="9">
        <v>22509.4</v>
      </c>
      <c r="E13" s="9">
        <v>16413.5</v>
      </c>
      <c r="F13" s="9">
        <v>16413.5</v>
      </c>
    </row>
    <row r="14" spans="1:6" ht="19.5" customHeight="1">
      <c r="A14" s="64" t="s">
        <v>139</v>
      </c>
      <c r="B14" s="5" t="s">
        <v>14</v>
      </c>
      <c r="C14" s="5" t="s">
        <v>20</v>
      </c>
      <c r="D14" s="9">
        <v>2</v>
      </c>
      <c r="E14" s="9">
        <v>161.80000000000001</v>
      </c>
      <c r="F14" s="9">
        <v>140.69999999999999</v>
      </c>
    </row>
    <row r="15" spans="1:6" ht="48.75" customHeight="1">
      <c r="A15" s="64" t="s">
        <v>84</v>
      </c>
      <c r="B15" s="5" t="s">
        <v>14</v>
      </c>
      <c r="C15" s="5" t="s">
        <v>18</v>
      </c>
      <c r="D15" s="9">
        <v>10205.1</v>
      </c>
      <c r="E15" s="9">
        <v>7948</v>
      </c>
      <c r="F15" s="9">
        <v>7948</v>
      </c>
    </row>
    <row r="16" spans="1:6" ht="22.5" customHeight="1">
      <c r="A16" s="64" t="s">
        <v>128</v>
      </c>
      <c r="B16" s="5" t="s">
        <v>14</v>
      </c>
      <c r="C16" s="5">
        <v>11</v>
      </c>
      <c r="D16" s="9">
        <v>857.5</v>
      </c>
      <c r="E16" s="9">
        <v>1000</v>
      </c>
      <c r="F16" s="9">
        <v>500</v>
      </c>
    </row>
    <row r="17" spans="1:6">
      <c r="A17" s="45" t="s">
        <v>5</v>
      </c>
      <c r="B17" s="5" t="s">
        <v>14</v>
      </c>
      <c r="C17" s="3">
        <v>13</v>
      </c>
      <c r="D17" s="9">
        <v>16109.7</v>
      </c>
      <c r="E17" s="9">
        <v>6371</v>
      </c>
      <c r="F17" s="9">
        <v>6371</v>
      </c>
    </row>
    <row r="18" spans="1:6">
      <c r="A18" s="45" t="s">
        <v>45</v>
      </c>
      <c r="B18" s="5" t="s">
        <v>15</v>
      </c>
      <c r="C18" s="3"/>
      <c r="D18" s="9">
        <f>D19</f>
        <v>1027.7</v>
      </c>
      <c r="E18" s="9">
        <f>E19</f>
        <v>1075.9000000000001</v>
      </c>
      <c r="F18" s="9">
        <f>F19</f>
        <v>1115.2</v>
      </c>
    </row>
    <row r="19" spans="1:6" ht="15" customHeight="1">
      <c r="A19" s="45" t="s">
        <v>41</v>
      </c>
      <c r="B19" s="5" t="s">
        <v>15</v>
      </c>
      <c r="C19" s="5" t="s">
        <v>16</v>
      </c>
      <c r="D19" s="9">
        <v>1027.7</v>
      </c>
      <c r="E19" s="9">
        <v>1075.9000000000001</v>
      </c>
      <c r="F19" s="9">
        <v>1115.2</v>
      </c>
    </row>
    <row r="20" spans="1:6" ht="33" customHeight="1">
      <c r="A20" s="45" t="s">
        <v>33</v>
      </c>
      <c r="B20" s="5" t="s">
        <v>16</v>
      </c>
      <c r="C20" s="3"/>
      <c r="D20" s="9">
        <f>SUM(D21:D22)</f>
        <v>8931.2999999999993</v>
      </c>
      <c r="E20" s="9">
        <f>SUM(E21:E22)</f>
        <v>3951</v>
      </c>
      <c r="F20" s="9">
        <f>SUM(F21:F22)</f>
        <v>4166</v>
      </c>
    </row>
    <row r="21" spans="1:6" ht="48.75" customHeight="1">
      <c r="A21" s="45" t="s">
        <v>158</v>
      </c>
      <c r="B21" s="5" t="s">
        <v>16</v>
      </c>
      <c r="C21" s="5">
        <v>10</v>
      </c>
      <c r="D21" s="9">
        <v>8831.2999999999993</v>
      </c>
      <c r="E21" s="9">
        <v>3851</v>
      </c>
      <c r="F21" s="9">
        <v>4066</v>
      </c>
    </row>
    <row r="22" spans="1:6" ht="30" customHeight="1">
      <c r="A22" s="45" t="s">
        <v>159</v>
      </c>
      <c r="B22" s="5" t="s">
        <v>16</v>
      </c>
      <c r="C22" s="5">
        <v>14</v>
      </c>
      <c r="D22" s="9">
        <v>100</v>
      </c>
      <c r="E22" s="9">
        <v>100</v>
      </c>
      <c r="F22" s="9">
        <v>100</v>
      </c>
    </row>
    <row r="23" spans="1:6" ht="19.5" customHeight="1">
      <c r="A23" s="45" t="s">
        <v>34</v>
      </c>
      <c r="B23" s="5" t="s">
        <v>17</v>
      </c>
      <c r="C23" s="5"/>
      <c r="D23" s="9">
        <f>SUM(D24:D27)</f>
        <v>16475.5</v>
      </c>
      <c r="E23" s="9">
        <f>SUM(E24:E27)</f>
        <v>10659</v>
      </c>
      <c r="F23" s="9">
        <f>SUM(F24:F27)</f>
        <v>10923</v>
      </c>
    </row>
    <row r="24" spans="1:6" ht="19.5" customHeight="1">
      <c r="A24" s="45" t="s">
        <v>97</v>
      </c>
      <c r="B24" s="5" t="s">
        <v>17</v>
      </c>
      <c r="C24" s="5" t="s">
        <v>20</v>
      </c>
      <c r="D24" s="9">
        <v>355</v>
      </c>
      <c r="E24" s="9">
        <v>355</v>
      </c>
      <c r="F24" s="9">
        <v>355</v>
      </c>
    </row>
    <row r="25" spans="1:6" ht="19.5" customHeight="1">
      <c r="A25" s="45" t="s">
        <v>188</v>
      </c>
      <c r="B25" s="5" t="s">
        <v>17</v>
      </c>
      <c r="C25" s="5" t="s">
        <v>21</v>
      </c>
      <c r="D25" s="9">
        <v>1800</v>
      </c>
      <c r="E25" s="9">
        <v>800</v>
      </c>
      <c r="F25" s="9">
        <v>800</v>
      </c>
    </row>
    <row r="26" spans="1:6" ht="21" customHeight="1">
      <c r="A26" s="45" t="s">
        <v>66</v>
      </c>
      <c r="B26" s="5" t="s">
        <v>17</v>
      </c>
      <c r="C26" s="5" t="s">
        <v>19</v>
      </c>
      <c r="D26" s="9">
        <v>13005.2</v>
      </c>
      <c r="E26" s="9">
        <v>8904</v>
      </c>
      <c r="F26" s="9">
        <v>9168</v>
      </c>
    </row>
    <row r="27" spans="1:6" ht="21" customHeight="1">
      <c r="A27" s="35" t="s">
        <v>140</v>
      </c>
      <c r="B27" s="5" t="s">
        <v>17</v>
      </c>
      <c r="C27" s="5">
        <v>12</v>
      </c>
      <c r="D27" s="9">
        <v>1315.3</v>
      </c>
      <c r="E27" s="9">
        <v>600</v>
      </c>
      <c r="F27" s="9">
        <v>600</v>
      </c>
    </row>
    <row r="28" spans="1:6" ht="21" customHeight="1">
      <c r="A28" s="45" t="s">
        <v>150</v>
      </c>
      <c r="B28" s="5" t="s">
        <v>20</v>
      </c>
      <c r="C28" s="5"/>
      <c r="D28" s="9">
        <f>D30+D29</f>
        <v>38238.5</v>
      </c>
      <c r="E28" s="9">
        <f>E30+E29</f>
        <v>2930</v>
      </c>
      <c r="F28" s="9">
        <f>F30+F29</f>
        <v>2930</v>
      </c>
    </row>
    <row r="29" spans="1:6" ht="21" customHeight="1">
      <c r="A29" s="45" t="s">
        <v>151</v>
      </c>
      <c r="B29" s="5" t="s">
        <v>20</v>
      </c>
      <c r="C29" s="5" t="s">
        <v>15</v>
      </c>
      <c r="D29" s="9">
        <v>35790.699999999997</v>
      </c>
      <c r="E29" s="9">
        <v>1600</v>
      </c>
      <c r="F29" s="9">
        <v>1600</v>
      </c>
    </row>
    <row r="30" spans="1:6" ht="21" customHeight="1">
      <c r="A30" s="45" t="s">
        <v>149</v>
      </c>
      <c r="B30" s="5" t="s">
        <v>20</v>
      </c>
      <c r="C30" s="5" t="s">
        <v>16</v>
      </c>
      <c r="D30" s="9">
        <v>2447.8000000000002</v>
      </c>
      <c r="E30" s="9">
        <v>1330</v>
      </c>
      <c r="F30" s="9">
        <v>1330</v>
      </c>
    </row>
    <row r="31" spans="1:6">
      <c r="A31" s="45" t="s">
        <v>35</v>
      </c>
      <c r="B31" s="5" t="s">
        <v>22</v>
      </c>
      <c r="C31" s="3"/>
      <c r="D31" s="9">
        <f>SUM(D32:D35)</f>
        <v>416649.50000000006</v>
      </c>
      <c r="E31" s="9">
        <f>SUM(E32:E35)</f>
        <v>345645.3</v>
      </c>
      <c r="F31" s="9">
        <f>SUM(F32:F35)</f>
        <v>341052.3</v>
      </c>
    </row>
    <row r="32" spans="1:6">
      <c r="A32" s="45" t="s">
        <v>6</v>
      </c>
      <c r="B32" s="5" t="s">
        <v>22</v>
      </c>
      <c r="C32" s="5" t="s">
        <v>14</v>
      </c>
      <c r="D32" s="9">
        <v>62535.4</v>
      </c>
      <c r="E32" s="9">
        <v>56643</v>
      </c>
      <c r="F32" s="9">
        <v>55133</v>
      </c>
    </row>
    <row r="33" spans="1:6">
      <c r="A33" s="45" t="s">
        <v>7</v>
      </c>
      <c r="B33" s="5" t="s">
        <v>22</v>
      </c>
      <c r="C33" s="5" t="s">
        <v>15</v>
      </c>
      <c r="D33" s="9">
        <v>304455.40000000002</v>
      </c>
      <c r="E33" s="9">
        <v>263324.09999999998</v>
      </c>
      <c r="F33" s="9">
        <v>260241.1</v>
      </c>
    </row>
    <row r="34" spans="1:6">
      <c r="A34" s="65" t="s">
        <v>133</v>
      </c>
      <c r="B34" s="5" t="s">
        <v>22</v>
      </c>
      <c r="C34" s="5" t="s">
        <v>16</v>
      </c>
      <c r="D34" s="9">
        <v>19619.2</v>
      </c>
      <c r="E34" s="9">
        <v>14790</v>
      </c>
      <c r="F34" s="9">
        <v>14790</v>
      </c>
    </row>
    <row r="35" spans="1:6">
      <c r="A35" s="45" t="s">
        <v>8</v>
      </c>
      <c r="B35" s="5" t="s">
        <v>22</v>
      </c>
      <c r="C35" s="5" t="s">
        <v>19</v>
      </c>
      <c r="D35" s="9">
        <v>30039.5</v>
      </c>
      <c r="E35" s="9">
        <v>10888.2</v>
      </c>
      <c r="F35" s="9">
        <v>10888.2</v>
      </c>
    </row>
    <row r="36" spans="1:6">
      <c r="A36" s="45" t="s">
        <v>77</v>
      </c>
      <c r="B36" s="5" t="s">
        <v>21</v>
      </c>
      <c r="C36" s="3"/>
      <c r="D36" s="9">
        <f>SUM(D37:D38)</f>
        <v>45061.3</v>
      </c>
      <c r="E36" s="9">
        <f>SUM(E37:E38)</f>
        <v>32896.9</v>
      </c>
      <c r="F36" s="9">
        <f>SUM(F37:F38)</f>
        <v>32398.9</v>
      </c>
    </row>
    <row r="37" spans="1:6">
      <c r="A37" s="45" t="s">
        <v>9</v>
      </c>
      <c r="B37" s="5" t="s">
        <v>21</v>
      </c>
      <c r="C37" s="5" t="s">
        <v>14</v>
      </c>
      <c r="D37" s="9">
        <v>36786.300000000003</v>
      </c>
      <c r="E37" s="9">
        <v>25191.200000000001</v>
      </c>
      <c r="F37" s="9">
        <v>24693.200000000001</v>
      </c>
    </row>
    <row r="38" spans="1:6" ht="17.25" customHeight="1">
      <c r="A38" s="45" t="s">
        <v>79</v>
      </c>
      <c r="B38" s="5" t="s">
        <v>21</v>
      </c>
      <c r="C38" s="5" t="s">
        <v>17</v>
      </c>
      <c r="D38" s="9">
        <v>8275</v>
      </c>
      <c r="E38" s="9">
        <v>7705.7</v>
      </c>
      <c r="F38" s="9">
        <v>7705.7</v>
      </c>
    </row>
    <row r="39" spans="1:6">
      <c r="A39" s="45" t="s">
        <v>36</v>
      </c>
      <c r="B39" s="3">
        <v>10</v>
      </c>
      <c r="C39" s="3"/>
      <c r="D39" s="9">
        <f>SUM(D40:D42)</f>
        <v>31015.599999999999</v>
      </c>
      <c r="E39" s="9">
        <f>SUM(E40:E42)</f>
        <v>19560.900000000001</v>
      </c>
      <c r="F39" s="9">
        <f>SUM(F40:F42)</f>
        <v>19560.900000000001</v>
      </c>
    </row>
    <row r="40" spans="1:6">
      <c r="A40" s="45" t="s">
        <v>11</v>
      </c>
      <c r="B40" s="3">
        <v>10</v>
      </c>
      <c r="C40" s="5" t="s">
        <v>14</v>
      </c>
      <c r="D40" s="9">
        <v>1237.2</v>
      </c>
      <c r="E40" s="9">
        <v>980</v>
      </c>
      <c r="F40" s="9">
        <v>980</v>
      </c>
    </row>
    <row r="41" spans="1:6">
      <c r="A41" s="45" t="s">
        <v>40</v>
      </c>
      <c r="B41" s="3">
        <v>10</v>
      </c>
      <c r="C41" s="5" t="s">
        <v>16</v>
      </c>
      <c r="D41" s="9">
        <v>11950.4</v>
      </c>
      <c r="E41" s="9">
        <v>752.9</v>
      </c>
      <c r="F41" s="9">
        <v>752.9</v>
      </c>
    </row>
    <row r="42" spans="1:6">
      <c r="A42" s="45" t="s">
        <v>12</v>
      </c>
      <c r="B42" s="3">
        <v>10</v>
      </c>
      <c r="C42" s="5" t="s">
        <v>17</v>
      </c>
      <c r="D42" s="9">
        <v>17828</v>
      </c>
      <c r="E42" s="9">
        <v>17828</v>
      </c>
      <c r="F42" s="9">
        <v>17828</v>
      </c>
    </row>
    <row r="43" spans="1:6">
      <c r="A43" s="45" t="s">
        <v>10</v>
      </c>
      <c r="B43" s="3">
        <v>11</v>
      </c>
      <c r="C43" s="5"/>
      <c r="D43" s="9">
        <f>SUM(D44:D45)</f>
        <v>4136.8500000000004</v>
      </c>
      <c r="E43" s="9">
        <f>SUM(E44:E45)</f>
        <v>3119.6</v>
      </c>
      <c r="F43" s="9">
        <f>SUM(F44:F45)</f>
        <v>3119.6</v>
      </c>
    </row>
    <row r="44" spans="1:6">
      <c r="A44" s="66" t="s">
        <v>176</v>
      </c>
      <c r="B44" s="42">
        <v>11</v>
      </c>
      <c r="C44" s="42" t="s">
        <v>15</v>
      </c>
      <c r="D44" s="9">
        <v>555.54999999999995</v>
      </c>
      <c r="E44" s="9">
        <v>287</v>
      </c>
      <c r="F44" s="9">
        <v>287</v>
      </c>
    </row>
    <row r="45" spans="1:6" ht="31.5">
      <c r="A45" s="45" t="s">
        <v>27</v>
      </c>
      <c r="B45" s="3">
        <v>11</v>
      </c>
      <c r="C45" s="5" t="s">
        <v>20</v>
      </c>
      <c r="D45" s="9">
        <v>3581.3</v>
      </c>
      <c r="E45" s="9">
        <v>2832.6</v>
      </c>
      <c r="F45" s="9">
        <v>2832.6</v>
      </c>
    </row>
    <row r="46" spans="1:6" ht="31.5">
      <c r="A46" s="67" t="s">
        <v>57</v>
      </c>
      <c r="B46" s="12">
        <v>13</v>
      </c>
      <c r="C46" s="13"/>
      <c r="D46" s="14">
        <f>D47</f>
        <v>5</v>
      </c>
      <c r="E46" s="14">
        <f>E47</f>
        <v>4</v>
      </c>
      <c r="F46" s="14">
        <f>F47</f>
        <v>3</v>
      </c>
    </row>
    <row r="47" spans="1:6" ht="31.5" customHeight="1">
      <c r="A47" s="64" t="s">
        <v>81</v>
      </c>
      <c r="B47" s="13">
        <v>13</v>
      </c>
      <c r="C47" s="13" t="s">
        <v>14</v>
      </c>
      <c r="D47" s="14">
        <v>5</v>
      </c>
      <c r="E47" s="14">
        <v>4</v>
      </c>
      <c r="F47" s="14">
        <v>3</v>
      </c>
    </row>
    <row r="48" spans="1:6" ht="47.25">
      <c r="A48" s="68" t="s">
        <v>98</v>
      </c>
      <c r="B48" s="3">
        <v>14</v>
      </c>
      <c r="C48" s="3"/>
      <c r="D48" s="9">
        <f>SUM(D49:D49)</f>
        <v>2722.6</v>
      </c>
      <c r="E48" s="9">
        <f>SUM(E49:E49)</f>
        <v>2476.6999999999998</v>
      </c>
      <c r="F48" s="9">
        <f>SUM(F49:F49)</f>
        <v>2476.6</v>
      </c>
    </row>
    <row r="49" spans="1:6" ht="47.25">
      <c r="A49" s="64" t="s">
        <v>86</v>
      </c>
      <c r="B49" s="3">
        <v>14</v>
      </c>
      <c r="C49" s="5" t="s">
        <v>14</v>
      </c>
      <c r="D49" s="9">
        <v>2722.6</v>
      </c>
      <c r="E49" s="9">
        <v>2476.6999999999998</v>
      </c>
      <c r="F49" s="9">
        <v>2476.6</v>
      </c>
    </row>
    <row r="50" spans="1:6">
      <c r="A50" s="45" t="s">
        <v>56</v>
      </c>
      <c r="B50" s="3"/>
      <c r="C50" s="3"/>
      <c r="D50" s="9">
        <f>D11+D18+D20+D31+D36+D39+D43+D46+D48+D23+D28</f>
        <v>615439.55000000005</v>
      </c>
      <c r="E50" s="9">
        <f>E11+E18+E20+E31+E36+E39+E43+E46+E48+E23+E28</f>
        <v>455705.60000000003</v>
      </c>
      <c r="F50" s="9">
        <f>F11+F18+F20+F31+F36+F39+F43+F46+F48+F23+F28</f>
        <v>450610.69999999995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5"/>
  <sheetViews>
    <sheetView workbookViewId="0">
      <selection activeCell="H6" sqref="H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93</v>
      </c>
    </row>
    <row r="2" spans="1:9">
      <c r="B2" s="10"/>
      <c r="C2" s="10"/>
      <c r="D2" s="10"/>
      <c r="E2" s="10"/>
      <c r="H2" s="11" t="s">
        <v>94</v>
      </c>
    </row>
    <row r="3" spans="1:9">
      <c r="B3" s="10"/>
      <c r="C3" s="10"/>
      <c r="D3" s="10"/>
      <c r="E3" s="10"/>
      <c r="H3" s="11" t="s">
        <v>95</v>
      </c>
    </row>
    <row r="4" spans="1:9">
      <c r="B4" s="10"/>
      <c r="C4" s="10"/>
      <c r="D4" s="10"/>
      <c r="E4" s="10"/>
      <c r="H4" s="11" t="s">
        <v>96</v>
      </c>
    </row>
    <row r="5" spans="1:9">
      <c r="B5" s="10"/>
      <c r="C5" s="10"/>
      <c r="D5" s="10"/>
      <c r="E5" s="10"/>
      <c r="H5" s="11" t="s">
        <v>335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72" t="s">
        <v>200</v>
      </c>
      <c r="B7" s="73"/>
      <c r="C7" s="73"/>
      <c r="D7" s="73"/>
      <c r="E7" s="73"/>
      <c r="F7" s="73"/>
      <c r="G7" s="73"/>
      <c r="H7" s="73"/>
      <c r="I7" s="73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23</v>
      </c>
      <c r="C9" s="3" t="s">
        <v>1</v>
      </c>
      <c r="D9" s="3" t="s">
        <v>2</v>
      </c>
      <c r="E9" s="3" t="s">
        <v>24</v>
      </c>
      <c r="F9" s="3" t="s">
        <v>25</v>
      </c>
      <c r="G9" s="3" t="s">
        <v>157</v>
      </c>
      <c r="H9" s="3" t="s">
        <v>184</v>
      </c>
      <c r="I9" s="3" t="s">
        <v>199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44" t="s">
        <v>26</v>
      </c>
      <c r="B11" s="5" t="s">
        <v>39</v>
      </c>
      <c r="C11" s="3"/>
      <c r="D11" s="3"/>
      <c r="E11" s="7"/>
      <c r="F11" s="3"/>
      <c r="G11" s="9">
        <f>SUM(G12+G22)</f>
        <v>8731.2969999999987</v>
      </c>
      <c r="H11" s="9">
        <f>SUM(H12+H22)</f>
        <v>7408</v>
      </c>
      <c r="I11" s="9">
        <f>SUM(I12+I22)</f>
        <v>7408</v>
      </c>
    </row>
    <row r="12" spans="1:9" ht="16.5" customHeight="1">
      <c r="A12" s="44" t="s">
        <v>35</v>
      </c>
      <c r="B12" s="5" t="s">
        <v>39</v>
      </c>
      <c r="C12" s="5" t="s">
        <v>22</v>
      </c>
      <c r="D12" s="5"/>
      <c r="E12" s="7"/>
      <c r="F12" s="5"/>
      <c r="G12" s="9">
        <f>G13</f>
        <v>4594.402</v>
      </c>
      <c r="H12" s="9">
        <f t="shared" ref="H12:I15" si="0">H13</f>
        <v>4288.3999999999996</v>
      </c>
      <c r="I12" s="9">
        <f t="shared" si="0"/>
        <v>4288.3999999999996</v>
      </c>
    </row>
    <row r="13" spans="1:9" ht="17.25" customHeight="1">
      <c r="A13" s="44" t="str">
        <f>Лист1!A34</f>
        <v>Дополнительное образование детей</v>
      </c>
      <c r="B13" s="5" t="s">
        <v>39</v>
      </c>
      <c r="C13" s="5" t="s">
        <v>22</v>
      </c>
      <c r="D13" s="5" t="s">
        <v>16</v>
      </c>
      <c r="E13" s="7"/>
      <c r="F13" s="5"/>
      <c r="G13" s="9">
        <f>G15</f>
        <v>4594.402</v>
      </c>
      <c r="H13" s="9">
        <f>H15</f>
        <v>4288.3999999999996</v>
      </c>
      <c r="I13" s="9">
        <f>I15</f>
        <v>4288.3999999999996</v>
      </c>
    </row>
    <row r="14" spans="1:9" ht="33" customHeight="1">
      <c r="A14" s="46" t="s">
        <v>222</v>
      </c>
      <c r="B14" s="5" t="s">
        <v>39</v>
      </c>
      <c r="C14" s="5" t="s">
        <v>22</v>
      </c>
      <c r="D14" s="5" t="s">
        <v>16</v>
      </c>
      <c r="E14" s="7" t="s">
        <v>221</v>
      </c>
      <c r="F14" s="5"/>
      <c r="G14" s="9">
        <f>G15</f>
        <v>4594.402</v>
      </c>
      <c r="H14" s="9">
        <f>H15</f>
        <v>4288.3999999999996</v>
      </c>
      <c r="I14" s="9">
        <f>I15</f>
        <v>4288.3999999999996</v>
      </c>
    </row>
    <row r="15" spans="1:9" ht="49.5" customHeight="1">
      <c r="A15" s="44" t="s">
        <v>76</v>
      </c>
      <c r="B15" s="5" t="s">
        <v>39</v>
      </c>
      <c r="C15" s="5" t="s">
        <v>22</v>
      </c>
      <c r="D15" s="5" t="s">
        <v>16</v>
      </c>
      <c r="E15" s="7" t="s">
        <v>101</v>
      </c>
      <c r="F15" s="5"/>
      <c r="G15" s="9">
        <f>G16+G20</f>
        <v>4594.402</v>
      </c>
      <c r="H15" s="9">
        <f t="shared" si="0"/>
        <v>4288.3999999999996</v>
      </c>
      <c r="I15" s="9">
        <f t="shared" si="0"/>
        <v>4288.3999999999996</v>
      </c>
    </row>
    <row r="16" spans="1:9" ht="32.25" customHeight="1">
      <c r="A16" s="44" t="s">
        <v>90</v>
      </c>
      <c r="B16" s="5" t="s">
        <v>39</v>
      </c>
      <c r="C16" s="5" t="s">
        <v>22</v>
      </c>
      <c r="D16" s="5" t="s">
        <v>16</v>
      </c>
      <c r="E16" s="7" t="s">
        <v>99</v>
      </c>
      <c r="F16" s="5"/>
      <c r="G16" s="9">
        <f>SUM(G17:G19)</f>
        <v>2108.6019999999999</v>
      </c>
      <c r="H16" s="9">
        <f>SUM(H17:H19)</f>
        <v>4288.3999999999996</v>
      </c>
      <c r="I16" s="9">
        <f>SUM(I17:I19)</f>
        <v>4288.3999999999996</v>
      </c>
    </row>
    <row r="17" spans="1:9" ht="78" customHeight="1">
      <c r="A17" s="25" t="s">
        <v>69</v>
      </c>
      <c r="B17" s="5" t="s">
        <v>39</v>
      </c>
      <c r="C17" s="5" t="s">
        <v>22</v>
      </c>
      <c r="D17" s="5" t="s">
        <v>16</v>
      </c>
      <c r="E17" s="7" t="s">
        <v>99</v>
      </c>
      <c r="F17" s="5">
        <v>100</v>
      </c>
      <c r="G17" s="9">
        <v>1168.67</v>
      </c>
      <c r="H17" s="9">
        <v>3332</v>
      </c>
      <c r="I17" s="9">
        <v>3332</v>
      </c>
    </row>
    <row r="18" spans="1:9" ht="33" customHeight="1">
      <c r="A18" s="25" t="s">
        <v>102</v>
      </c>
      <c r="B18" s="5" t="s">
        <v>39</v>
      </c>
      <c r="C18" s="5" t="s">
        <v>22</v>
      </c>
      <c r="D18" s="5" t="s">
        <v>16</v>
      </c>
      <c r="E18" s="7" t="s">
        <v>99</v>
      </c>
      <c r="F18" s="5">
        <v>200</v>
      </c>
      <c r="G18" s="9">
        <v>926.59699999999998</v>
      </c>
      <c r="H18" s="9">
        <v>924</v>
      </c>
      <c r="I18" s="9">
        <v>924</v>
      </c>
    </row>
    <row r="19" spans="1:9" ht="19.5" customHeight="1">
      <c r="A19" s="46" t="s">
        <v>61</v>
      </c>
      <c r="B19" s="5" t="s">
        <v>39</v>
      </c>
      <c r="C19" s="5" t="s">
        <v>22</v>
      </c>
      <c r="D19" s="5" t="s">
        <v>16</v>
      </c>
      <c r="E19" s="7" t="s">
        <v>99</v>
      </c>
      <c r="F19" s="5">
        <v>850</v>
      </c>
      <c r="G19" s="9">
        <v>13.335000000000001</v>
      </c>
      <c r="H19" s="9">
        <v>32.4</v>
      </c>
      <c r="I19" s="9">
        <v>32.4</v>
      </c>
    </row>
    <row r="20" spans="1:9" ht="59.25" customHeight="1">
      <c r="A20" s="46" t="s">
        <v>276</v>
      </c>
      <c r="B20" s="5" t="s">
        <v>39</v>
      </c>
      <c r="C20" s="5" t="s">
        <v>22</v>
      </c>
      <c r="D20" s="5" t="s">
        <v>16</v>
      </c>
      <c r="E20" s="7" t="s">
        <v>278</v>
      </c>
      <c r="F20" s="5"/>
      <c r="G20" s="9">
        <f>G21</f>
        <v>2485.8000000000002</v>
      </c>
      <c r="H20" s="9">
        <f>H21</f>
        <v>0</v>
      </c>
      <c r="I20" s="9">
        <f>I21</f>
        <v>0</v>
      </c>
    </row>
    <row r="21" spans="1:9" ht="90.75" customHeight="1">
      <c r="A21" s="25" t="s">
        <v>69</v>
      </c>
      <c r="B21" s="5" t="s">
        <v>39</v>
      </c>
      <c r="C21" s="5" t="s">
        <v>22</v>
      </c>
      <c r="D21" s="5" t="s">
        <v>16</v>
      </c>
      <c r="E21" s="7" t="s">
        <v>278</v>
      </c>
      <c r="F21" s="5">
        <v>100</v>
      </c>
      <c r="G21" s="9">
        <v>2485.8000000000002</v>
      </c>
      <c r="H21" s="9">
        <v>0</v>
      </c>
      <c r="I21" s="9">
        <v>0</v>
      </c>
    </row>
    <row r="22" spans="1:9" ht="18" customHeight="1">
      <c r="A22" s="44" t="s">
        <v>10</v>
      </c>
      <c r="B22" s="5" t="s">
        <v>39</v>
      </c>
      <c r="C22" s="5">
        <v>11</v>
      </c>
      <c r="D22" s="5"/>
      <c r="E22" s="8"/>
      <c r="F22" s="5"/>
      <c r="G22" s="9">
        <f>G23+G31</f>
        <v>4136.8949999999995</v>
      </c>
      <c r="H22" s="9">
        <f>H23+H31</f>
        <v>3119.6</v>
      </c>
      <c r="I22" s="9">
        <f>I23+I31</f>
        <v>3119.6</v>
      </c>
    </row>
    <row r="23" spans="1:9" ht="18" customHeight="1">
      <c r="A23" s="45" t="s">
        <v>176</v>
      </c>
      <c r="B23" s="5" t="s">
        <v>39</v>
      </c>
      <c r="C23" s="5">
        <v>11</v>
      </c>
      <c r="D23" s="8" t="s">
        <v>15</v>
      </c>
      <c r="E23" s="8"/>
      <c r="F23" s="5"/>
      <c r="G23" s="9">
        <f>G24+G28</f>
        <v>555.59300000000007</v>
      </c>
      <c r="H23" s="9">
        <f t="shared" ref="H23:I26" si="1">H24</f>
        <v>287</v>
      </c>
      <c r="I23" s="9">
        <f t="shared" si="1"/>
        <v>287</v>
      </c>
    </row>
    <row r="24" spans="1:9" ht="37.5" customHeight="1">
      <c r="A24" s="46" t="s">
        <v>222</v>
      </c>
      <c r="B24" s="5" t="s">
        <v>39</v>
      </c>
      <c r="C24" s="5">
        <v>11</v>
      </c>
      <c r="D24" s="8" t="s">
        <v>15</v>
      </c>
      <c r="E24" s="7" t="s">
        <v>221</v>
      </c>
      <c r="F24" s="5"/>
      <c r="G24" s="9">
        <f>G25</f>
        <v>355.59300000000002</v>
      </c>
      <c r="H24" s="9">
        <f t="shared" si="1"/>
        <v>287</v>
      </c>
      <c r="I24" s="9">
        <f t="shared" si="1"/>
        <v>287</v>
      </c>
    </row>
    <row r="25" spans="1:9" ht="48" customHeight="1">
      <c r="A25" s="44" t="s">
        <v>76</v>
      </c>
      <c r="B25" s="5" t="s">
        <v>39</v>
      </c>
      <c r="C25" s="5">
        <v>11</v>
      </c>
      <c r="D25" s="8" t="s">
        <v>15</v>
      </c>
      <c r="E25" s="7" t="s">
        <v>101</v>
      </c>
      <c r="F25" s="5"/>
      <c r="G25" s="9">
        <f>G26</f>
        <v>355.59300000000002</v>
      </c>
      <c r="H25" s="9">
        <f t="shared" si="1"/>
        <v>287</v>
      </c>
      <c r="I25" s="9">
        <f t="shared" si="1"/>
        <v>287</v>
      </c>
    </row>
    <row r="26" spans="1:9" ht="39" customHeight="1">
      <c r="A26" s="44" t="s">
        <v>90</v>
      </c>
      <c r="B26" s="5" t="s">
        <v>39</v>
      </c>
      <c r="C26" s="5">
        <v>11</v>
      </c>
      <c r="D26" s="8" t="s">
        <v>15</v>
      </c>
      <c r="E26" s="7" t="s">
        <v>99</v>
      </c>
      <c r="F26" s="5"/>
      <c r="G26" s="9">
        <f>G27</f>
        <v>355.59300000000002</v>
      </c>
      <c r="H26" s="9">
        <f t="shared" si="1"/>
        <v>287</v>
      </c>
      <c r="I26" s="9">
        <f t="shared" si="1"/>
        <v>287</v>
      </c>
    </row>
    <row r="27" spans="1:9" ht="87.75" customHeight="1">
      <c r="A27" s="25" t="s">
        <v>69</v>
      </c>
      <c r="B27" s="5" t="s">
        <v>39</v>
      </c>
      <c r="C27" s="5">
        <v>11</v>
      </c>
      <c r="D27" s="8" t="s">
        <v>15</v>
      </c>
      <c r="E27" s="7" t="s">
        <v>99</v>
      </c>
      <c r="F27" s="5">
        <v>100</v>
      </c>
      <c r="G27" s="9">
        <v>355.59300000000002</v>
      </c>
      <c r="H27" s="9">
        <v>287</v>
      </c>
      <c r="I27" s="9">
        <v>287</v>
      </c>
    </row>
    <row r="28" spans="1:9" ht="60.75" customHeight="1">
      <c r="A28" s="25" t="s">
        <v>289</v>
      </c>
      <c r="B28" s="5" t="s">
        <v>39</v>
      </c>
      <c r="C28" s="5">
        <v>11</v>
      </c>
      <c r="D28" s="8" t="s">
        <v>15</v>
      </c>
      <c r="E28" s="7" t="s">
        <v>291</v>
      </c>
      <c r="F28" s="5"/>
      <c r="G28" s="9">
        <f t="shared" ref="G28:I29" si="2">G29</f>
        <v>200</v>
      </c>
      <c r="H28" s="9">
        <f t="shared" si="2"/>
        <v>0</v>
      </c>
      <c r="I28" s="9">
        <f t="shared" si="2"/>
        <v>0</v>
      </c>
    </row>
    <row r="29" spans="1:9" ht="36.75" customHeight="1">
      <c r="A29" s="25" t="s">
        <v>290</v>
      </c>
      <c r="B29" s="5" t="s">
        <v>39</v>
      </c>
      <c r="C29" s="5">
        <v>11</v>
      </c>
      <c r="D29" s="8" t="s">
        <v>15</v>
      </c>
      <c r="E29" s="7" t="s">
        <v>292</v>
      </c>
      <c r="F29" s="5"/>
      <c r="G29" s="9">
        <f t="shared" si="2"/>
        <v>200</v>
      </c>
      <c r="H29" s="9">
        <f t="shared" si="2"/>
        <v>0</v>
      </c>
      <c r="I29" s="9">
        <f t="shared" si="2"/>
        <v>0</v>
      </c>
    </row>
    <row r="30" spans="1:9" ht="37.5" customHeight="1">
      <c r="A30" s="25" t="s">
        <v>102</v>
      </c>
      <c r="B30" s="5" t="s">
        <v>39</v>
      </c>
      <c r="C30" s="5">
        <v>11</v>
      </c>
      <c r="D30" s="8" t="s">
        <v>15</v>
      </c>
      <c r="E30" s="7" t="s">
        <v>292</v>
      </c>
      <c r="F30" s="5">
        <v>200</v>
      </c>
      <c r="G30" s="9">
        <v>200</v>
      </c>
      <c r="H30" s="9">
        <v>0</v>
      </c>
      <c r="I30" s="9">
        <v>0</v>
      </c>
    </row>
    <row r="31" spans="1:9" ht="34.5" customHeight="1">
      <c r="A31" s="25" t="s">
        <v>27</v>
      </c>
      <c r="B31" s="5" t="s">
        <v>39</v>
      </c>
      <c r="C31" s="5">
        <v>11</v>
      </c>
      <c r="D31" s="8" t="s">
        <v>20</v>
      </c>
      <c r="E31" s="7"/>
      <c r="F31" s="5"/>
      <c r="G31" s="9">
        <f>G32+G37</f>
        <v>3581.3019999999997</v>
      </c>
      <c r="H31" s="9">
        <f>H32+H37</f>
        <v>2832.6</v>
      </c>
      <c r="I31" s="9">
        <f>I32+I37</f>
        <v>2832.6</v>
      </c>
    </row>
    <row r="32" spans="1:9" ht="53.25" customHeight="1">
      <c r="A32" s="44" t="s">
        <v>224</v>
      </c>
      <c r="B32" s="5" t="s">
        <v>39</v>
      </c>
      <c r="C32" s="5">
        <v>11</v>
      </c>
      <c r="D32" s="8" t="s">
        <v>20</v>
      </c>
      <c r="E32" s="8" t="s">
        <v>223</v>
      </c>
      <c r="F32" s="5"/>
      <c r="G32" s="9">
        <f t="shared" ref="G32:I33" si="3">G33</f>
        <v>890</v>
      </c>
      <c r="H32" s="9">
        <f t="shared" si="3"/>
        <v>805</v>
      </c>
      <c r="I32" s="9">
        <f t="shared" si="3"/>
        <v>805</v>
      </c>
    </row>
    <row r="33" spans="1:9" ht="33.75" customHeight="1">
      <c r="A33" s="44" t="s">
        <v>59</v>
      </c>
      <c r="B33" s="5" t="s">
        <v>39</v>
      </c>
      <c r="C33" s="5">
        <v>11</v>
      </c>
      <c r="D33" s="5" t="s">
        <v>20</v>
      </c>
      <c r="E33" s="7" t="s">
        <v>103</v>
      </c>
      <c r="F33" s="3"/>
      <c r="G33" s="9">
        <f t="shared" si="3"/>
        <v>890</v>
      </c>
      <c r="H33" s="9">
        <f t="shared" si="3"/>
        <v>805</v>
      </c>
      <c r="I33" s="9">
        <f t="shared" si="3"/>
        <v>805</v>
      </c>
    </row>
    <row r="34" spans="1:9" ht="31.5" customHeight="1">
      <c r="A34" s="44" t="s">
        <v>60</v>
      </c>
      <c r="B34" s="5" t="s">
        <v>39</v>
      </c>
      <c r="C34" s="5">
        <v>11</v>
      </c>
      <c r="D34" s="5" t="s">
        <v>20</v>
      </c>
      <c r="E34" s="7" t="s">
        <v>104</v>
      </c>
      <c r="F34" s="5"/>
      <c r="G34" s="9">
        <f>G35+G36</f>
        <v>890</v>
      </c>
      <c r="H34" s="9">
        <f>H35+H36</f>
        <v>805</v>
      </c>
      <c r="I34" s="9">
        <f>I35+I36</f>
        <v>805</v>
      </c>
    </row>
    <row r="35" spans="1:9" ht="78.75" customHeight="1">
      <c r="A35" s="25" t="s">
        <v>69</v>
      </c>
      <c r="B35" s="5" t="s">
        <v>39</v>
      </c>
      <c r="C35" s="5">
        <v>11</v>
      </c>
      <c r="D35" s="5" t="s">
        <v>20</v>
      </c>
      <c r="E35" s="7" t="s">
        <v>104</v>
      </c>
      <c r="F35" s="5">
        <v>100</v>
      </c>
      <c r="G35" s="9">
        <v>890</v>
      </c>
      <c r="H35" s="9">
        <v>805</v>
      </c>
      <c r="I35" s="9">
        <v>805</v>
      </c>
    </row>
    <row r="36" spans="1:9" ht="30.75" customHeight="1">
      <c r="A36" s="25" t="s">
        <v>102</v>
      </c>
      <c r="B36" s="5" t="s">
        <v>39</v>
      </c>
      <c r="C36" s="5">
        <v>11</v>
      </c>
      <c r="D36" s="5" t="s">
        <v>20</v>
      </c>
      <c r="E36" s="7" t="s">
        <v>104</v>
      </c>
      <c r="F36" s="5">
        <v>200</v>
      </c>
      <c r="G36" s="9">
        <v>0</v>
      </c>
      <c r="H36" s="9">
        <v>0</v>
      </c>
      <c r="I36" s="9">
        <v>0</v>
      </c>
    </row>
    <row r="37" spans="1:9" ht="39.75" customHeight="1">
      <c r="A37" s="46" t="s">
        <v>222</v>
      </c>
      <c r="B37" s="5" t="s">
        <v>39</v>
      </c>
      <c r="C37" s="5">
        <v>11</v>
      </c>
      <c r="D37" s="5" t="s">
        <v>20</v>
      </c>
      <c r="E37" s="7" t="s">
        <v>221</v>
      </c>
      <c r="F37" s="5"/>
      <c r="G37" s="9">
        <f t="shared" ref="G37:I38" si="4">G38</f>
        <v>2691.3019999999997</v>
      </c>
      <c r="H37" s="9">
        <f t="shared" si="4"/>
        <v>2027.6</v>
      </c>
      <c r="I37" s="9">
        <f t="shared" si="4"/>
        <v>2027.6</v>
      </c>
    </row>
    <row r="38" spans="1:9" ht="41.25" customHeight="1">
      <c r="A38" s="46" t="s">
        <v>80</v>
      </c>
      <c r="B38" s="5" t="s">
        <v>39</v>
      </c>
      <c r="C38" s="5">
        <v>11</v>
      </c>
      <c r="D38" s="5" t="s">
        <v>20</v>
      </c>
      <c r="E38" s="7" t="s">
        <v>107</v>
      </c>
      <c r="F38" s="5"/>
      <c r="G38" s="9">
        <f t="shared" si="4"/>
        <v>2691.3019999999997</v>
      </c>
      <c r="H38" s="9">
        <f t="shared" si="4"/>
        <v>2027.6</v>
      </c>
      <c r="I38" s="9">
        <f t="shared" si="4"/>
        <v>2027.6</v>
      </c>
    </row>
    <row r="39" spans="1:9" ht="30.75" customHeight="1">
      <c r="A39" s="25" t="s">
        <v>135</v>
      </c>
      <c r="B39" s="5" t="s">
        <v>39</v>
      </c>
      <c r="C39" s="5">
        <v>11</v>
      </c>
      <c r="D39" s="5" t="s">
        <v>20</v>
      </c>
      <c r="E39" s="7" t="s">
        <v>134</v>
      </c>
      <c r="F39" s="5"/>
      <c r="G39" s="9">
        <f>G40+G41+G43+G42</f>
        <v>2691.3019999999997</v>
      </c>
      <c r="H39" s="9">
        <f>H40+H41+H43</f>
        <v>2027.6</v>
      </c>
      <c r="I39" s="9">
        <f>I40+I41+I43</f>
        <v>2027.6</v>
      </c>
    </row>
    <row r="40" spans="1:9" ht="93" customHeight="1">
      <c r="A40" s="25" t="s">
        <v>69</v>
      </c>
      <c r="B40" s="5" t="s">
        <v>39</v>
      </c>
      <c r="C40" s="5">
        <v>11</v>
      </c>
      <c r="D40" s="5" t="s">
        <v>20</v>
      </c>
      <c r="E40" s="7" t="s">
        <v>134</v>
      </c>
      <c r="F40" s="5">
        <v>100</v>
      </c>
      <c r="G40" s="9">
        <v>1400.55</v>
      </c>
      <c r="H40" s="9">
        <v>1277</v>
      </c>
      <c r="I40" s="9">
        <v>1277</v>
      </c>
    </row>
    <row r="41" spans="1:9" ht="30.75" customHeight="1">
      <c r="A41" s="25" t="s">
        <v>102</v>
      </c>
      <c r="B41" s="5" t="s">
        <v>39</v>
      </c>
      <c r="C41" s="5">
        <v>11</v>
      </c>
      <c r="D41" s="5" t="s">
        <v>20</v>
      </c>
      <c r="E41" s="7" t="s">
        <v>134</v>
      </c>
      <c r="F41" s="5">
        <v>200</v>
      </c>
      <c r="G41" s="9">
        <v>1216.261</v>
      </c>
      <c r="H41" s="9">
        <v>722.8</v>
      </c>
      <c r="I41" s="9">
        <v>722.8</v>
      </c>
    </row>
    <row r="42" spans="1:9" ht="30.75" customHeight="1">
      <c r="A42" s="25" t="s">
        <v>55</v>
      </c>
      <c r="B42" s="5" t="s">
        <v>39</v>
      </c>
      <c r="C42" s="5">
        <v>11</v>
      </c>
      <c r="D42" s="5" t="s">
        <v>20</v>
      </c>
      <c r="E42" s="7" t="s">
        <v>134</v>
      </c>
      <c r="F42" s="5">
        <v>300</v>
      </c>
      <c r="G42" s="9">
        <v>2</v>
      </c>
      <c r="H42" s="9">
        <v>0</v>
      </c>
      <c r="I42" s="9">
        <v>0</v>
      </c>
    </row>
    <row r="43" spans="1:9" ht="30.75" customHeight="1">
      <c r="A43" s="46" t="s">
        <v>61</v>
      </c>
      <c r="B43" s="5" t="s">
        <v>39</v>
      </c>
      <c r="C43" s="5">
        <v>11</v>
      </c>
      <c r="D43" s="5" t="s">
        <v>20</v>
      </c>
      <c r="E43" s="7" t="s">
        <v>134</v>
      </c>
      <c r="F43" s="5">
        <v>850</v>
      </c>
      <c r="G43" s="9">
        <v>72.491</v>
      </c>
      <c r="H43" s="9">
        <v>27.8</v>
      </c>
      <c r="I43" s="9">
        <v>27.8</v>
      </c>
    </row>
    <row r="44" spans="1:9" ht="31.5" customHeight="1">
      <c r="A44" s="44" t="s">
        <v>43</v>
      </c>
      <c r="B44" s="5" t="s">
        <v>29</v>
      </c>
      <c r="C44" s="5"/>
      <c r="D44" s="5"/>
      <c r="E44" s="8"/>
      <c r="F44" s="5"/>
      <c r="G44" s="9">
        <f>G45+G55</f>
        <v>46483.807000000001</v>
      </c>
      <c r="H44" s="9">
        <f>H45+H55</f>
        <v>39568.5</v>
      </c>
      <c r="I44" s="9">
        <f>I45+I55</f>
        <v>39070.5</v>
      </c>
    </row>
    <row r="45" spans="1:9" ht="20.25" customHeight="1">
      <c r="A45" s="44" t="s">
        <v>35</v>
      </c>
      <c r="B45" s="5" t="s">
        <v>29</v>
      </c>
      <c r="C45" s="5" t="s">
        <v>22</v>
      </c>
      <c r="D45" s="5"/>
      <c r="E45" s="8"/>
      <c r="F45" s="5"/>
      <c r="G45" s="9">
        <f t="shared" ref="G45:I47" si="5">G46</f>
        <v>14182.037</v>
      </c>
      <c r="H45" s="9">
        <f t="shared" si="5"/>
        <v>10501.6</v>
      </c>
      <c r="I45" s="9">
        <f t="shared" si="5"/>
        <v>10501.6</v>
      </c>
    </row>
    <row r="46" spans="1:9" ht="18" customHeight="1">
      <c r="A46" s="44" t="str">
        <f>Лист1!A34</f>
        <v>Дополнительное образование детей</v>
      </c>
      <c r="B46" s="5" t="s">
        <v>29</v>
      </c>
      <c r="C46" s="5" t="s">
        <v>22</v>
      </c>
      <c r="D46" s="5" t="s">
        <v>16</v>
      </c>
      <c r="E46" s="8"/>
      <c r="F46" s="5"/>
      <c r="G46" s="9">
        <f t="shared" si="5"/>
        <v>14182.037</v>
      </c>
      <c r="H46" s="9">
        <f t="shared" si="5"/>
        <v>10501.6</v>
      </c>
      <c r="I46" s="9">
        <f t="shared" si="5"/>
        <v>10501.6</v>
      </c>
    </row>
    <row r="47" spans="1:9" ht="33.75" customHeight="1">
      <c r="A47" s="46" t="s">
        <v>222</v>
      </c>
      <c r="B47" s="5" t="s">
        <v>29</v>
      </c>
      <c r="C47" s="5" t="s">
        <v>22</v>
      </c>
      <c r="D47" s="5" t="s">
        <v>16</v>
      </c>
      <c r="E47" s="7" t="s">
        <v>221</v>
      </c>
      <c r="F47" s="5"/>
      <c r="G47" s="9">
        <f t="shared" si="5"/>
        <v>14182.037</v>
      </c>
      <c r="H47" s="9">
        <f t="shared" si="5"/>
        <v>10501.6</v>
      </c>
      <c r="I47" s="9">
        <f t="shared" si="5"/>
        <v>10501.6</v>
      </c>
    </row>
    <row r="48" spans="1:9" ht="49.5" customHeight="1">
      <c r="A48" s="44" t="s">
        <v>76</v>
      </c>
      <c r="B48" s="5" t="s">
        <v>29</v>
      </c>
      <c r="C48" s="5" t="s">
        <v>22</v>
      </c>
      <c r="D48" s="5" t="s">
        <v>16</v>
      </c>
      <c r="E48" s="7" t="s">
        <v>101</v>
      </c>
      <c r="F48" s="5"/>
      <c r="G48" s="9">
        <f>G49+G53</f>
        <v>14182.037</v>
      </c>
      <c r="H48" s="9">
        <f>H49</f>
        <v>10501.6</v>
      </c>
      <c r="I48" s="9">
        <f>I49</f>
        <v>10501.6</v>
      </c>
    </row>
    <row r="49" spans="1:9" ht="36" customHeight="1">
      <c r="A49" s="44" t="s">
        <v>90</v>
      </c>
      <c r="B49" s="5" t="s">
        <v>29</v>
      </c>
      <c r="C49" s="5" t="s">
        <v>22</v>
      </c>
      <c r="D49" s="5" t="s">
        <v>16</v>
      </c>
      <c r="E49" s="7" t="s">
        <v>99</v>
      </c>
      <c r="F49" s="5"/>
      <c r="G49" s="9">
        <f>G50+G51+G52</f>
        <v>8213.4369999999999</v>
      </c>
      <c r="H49" s="9">
        <f>H50+H51+H52</f>
        <v>10501.6</v>
      </c>
      <c r="I49" s="9">
        <f>I50+I51+I52</f>
        <v>10501.6</v>
      </c>
    </row>
    <row r="50" spans="1:9" ht="84.75" customHeight="1">
      <c r="A50" s="25" t="s">
        <v>69</v>
      </c>
      <c r="B50" s="5" t="s">
        <v>29</v>
      </c>
      <c r="C50" s="5" t="s">
        <v>22</v>
      </c>
      <c r="D50" s="5" t="s">
        <v>16</v>
      </c>
      <c r="E50" s="7" t="s">
        <v>99</v>
      </c>
      <c r="F50" s="5">
        <v>100</v>
      </c>
      <c r="G50" s="9">
        <v>3291.194</v>
      </c>
      <c r="H50" s="9">
        <v>9218</v>
      </c>
      <c r="I50" s="9">
        <v>9218</v>
      </c>
    </row>
    <row r="51" spans="1:9" ht="32.25" customHeight="1">
      <c r="A51" s="25" t="s">
        <v>102</v>
      </c>
      <c r="B51" s="5" t="s">
        <v>29</v>
      </c>
      <c r="C51" s="5" t="s">
        <v>22</v>
      </c>
      <c r="D51" s="5" t="s">
        <v>16</v>
      </c>
      <c r="E51" s="7" t="s">
        <v>99</v>
      </c>
      <c r="F51" s="5">
        <v>200</v>
      </c>
      <c r="G51" s="9">
        <v>4897.6360000000004</v>
      </c>
      <c r="H51" s="9">
        <v>1224.5</v>
      </c>
      <c r="I51" s="9">
        <v>1224.5</v>
      </c>
    </row>
    <row r="52" spans="1:9" ht="17.25" customHeight="1">
      <c r="A52" s="46" t="s">
        <v>61</v>
      </c>
      <c r="B52" s="5" t="s">
        <v>29</v>
      </c>
      <c r="C52" s="5" t="s">
        <v>22</v>
      </c>
      <c r="D52" s="5" t="s">
        <v>16</v>
      </c>
      <c r="E52" s="7" t="s">
        <v>99</v>
      </c>
      <c r="F52" s="5">
        <v>850</v>
      </c>
      <c r="G52" s="9">
        <v>24.606999999999999</v>
      </c>
      <c r="H52" s="9">
        <v>59.1</v>
      </c>
      <c r="I52" s="9">
        <v>59.1</v>
      </c>
    </row>
    <row r="53" spans="1:9" ht="56.25" customHeight="1">
      <c r="A53" s="46" t="s">
        <v>276</v>
      </c>
      <c r="B53" s="5" t="s">
        <v>29</v>
      </c>
      <c r="C53" s="5" t="s">
        <v>22</v>
      </c>
      <c r="D53" s="5" t="s">
        <v>16</v>
      </c>
      <c r="E53" s="7" t="s">
        <v>278</v>
      </c>
      <c r="F53" s="5"/>
      <c r="G53" s="9">
        <f>G54</f>
        <v>5968.6</v>
      </c>
      <c r="H53" s="9">
        <f>H54</f>
        <v>0</v>
      </c>
      <c r="I53" s="9">
        <f>I54</f>
        <v>0</v>
      </c>
    </row>
    <row r="54" spans="1:9" ht="87.75" customHeight="1">
      <c r="A54" s="25" t="s">
        <v>69</v>
      </c>
      <c r="B54" s="5" t="s">
        <v>29</v>
      </c>
      <c r="C54" s="5" t="s">
        <v>22</v>
      </c>
      <c r="D54" s="5" t="s">
        <v>16</v>
      </c>
      <c r="E54" s="7" t="s">
        <v>278</v>
      </c>
      <c r="F54" s="5">
        <v>100</v>
      </c>
      <c r="G54" s="9">
        <v>5968.6</v>
      </c>
      <c r="H54" s="9">
        <v>0</v>
      </c>
      <c r="I54" s="9">
        <v>0</v>
      </c>
    </row>
    <row r="55" spans="1:9" ht="18.75" customHeight="1">
      <c r="A55" s="44" t="s">
        <v>77</v>
      </c>
      <c r="B55" s="5" t="s">
        <v>29</v>
      </c>
      <c r="C55" s="5" t="s">
        <v>21</v>
      </c>
      <c r="D55" s="5"/>
      <c r="E55" s="8"/>
      <c r="F55" s="5"/>
      <c r="G55" s="9">
        <f>G56+G73</f>
        <v>32301.769999999997</v>
      </c>
      <c r="H55" s="9">
        <f>H56+H73</f>
        <v>29066.9</v>
      </c>
      <c r="I55" s="9">
        <f>I56+I73</f>
        <v>28568.9</v>
      </c>
    </row>
    <row r="56" spans="1:9" ht="17.25" customHeight="1">
      <c r="A56" s="44" t="s">
        <v>46</v>
      </c>
      <c r="B56" s="5" t="s">
        <v>29</v>
      </c>
      <c r="C56" s="5" t="s">
        <v>21</v>
      </c>
      <c r="D56" s="5" t="s">
        <v>14</v>
      </c>
      <c r="E56" s="8"/>
      <c r="F56" s="5"/>
      <c r="G56" s="9">
        <f>G57+G67</f>
        <v>24107.795999999998</v>
      </c>
      <c r="H56" s="9">
        <f t="shared" ref="H56:I58" si="6">H57</f>
        <v>21391.200000000001</v>
      </c>
      <c r="I56" s="9">
        <f t="shared" si="6"/>
        <v>20893.2</v>
      </c>
    </row>
    <row r="57" spans="1:9" ht="37.5" customHeight="1">
      <c r="A57" s="46" t="s">
        <v>222</v>
      </c>
      <c r="B57" s="5" t="s">
        <v>29</v>
      </c>
      <c r="C57" s="5" t="s">
        <v>21</v>
      </c>
      <c r="D57" s="5" t="s">
        <v>14</v>
      </c>
      <c r="E57" s="7" t="s">
        <v>221</v>
      </c>
      <c r="F57" s="5"/>
      <c r="G57" s="9">
        <f>G58</f>
        <v>23806.784</v>
      </c>
      <c r="H57" s="9">
        <f t="shared" si="6"/>
        <v>21391.200000000001</v>
      </c>
      <c r="I57" s="9">
        <f t="shared" si="6"/>
        <v>20893.2</v>
      </c>
    </row>
    <row r="58" spans="1:9" ht="50.25" customHeight="1">
      <c r="A58" s="44" t="s">
        <v>78</v>
      </c>
      <c r="B58" s="5" t="s">
        <v>29</v>
      </c>
      <c r="C58" s="5" t="s">
        <v>21</v>
      </c>
      <c r="D58" s="5" t="s">
        <v>14</v>
      </c>
      <c r="E58" s="7" t="s">
        <v>105</v>
      </c>
      <c r="F58" s="3"/>
      <c r="G58" s="9">
        <f>G59+G63+G65</f>
        <v>23806.784</v>
      </c>
      <c r="H58" s="9">
        <f t="shared" si="6"/>
        <v>21391.200000000001</v>
      </c>
      <c r="I58" s="9">
        <f t="shared" si="6"/>
        <v>20893.2</v>
      </c>
    </row>
    <row r="59" spans="1:9" ht="20.25" customHeight="1">
      <c r="A59" s="44" t="s">
        <v>87</v>
      </c>
      <c r="B59" s="5" t="s">
        <v>29</v>
      </c>
      <c r="C59" s="5" t="s">
        <v>21</v>
      </c>
      <c r="D59" s="5" t="s">
        <v>14</v>
      </c>
      <c r="E59" s="7" t="s">
        <v>106</v>
      </c>
      <c r="F59" s="3"/>
      <c r="G59" s="9">
        <f>G60+G61+G62</f>
        <v>11248.284</v>
      </c>
      <c r="H59" s="9">
        <f>H60+H61+H62</f>
        <v>21391.200000000001</v>
      </c>
      <c r="I59" s="9">
        <f>I60+I61+I62</f>
        <v>20893.2</v>
      </c>
    </row>
    <row r="60" spans="1:9" ht="83.25" customHeight="1">
      <c r="A60" s="25" t="s">
        <v>69</v>
      </c>
      <c r="B60" s="5" t="s">
        <v>29</v>
      </c>
      <c r="C60" s="5" t="s">
        <v>21</v>
      </c>
      <c r="D60" s="5" t="s">
        <v>14</v>
      </c>
      <c r="E60" s="7" t="s">
        <v>106</v>
      </c>
      <c r="F60" s="3">
        <v>100</v>
      </c>
      <c r="G60" s="24">
        <v>7291.0240000000003</v>
      </c>
      <c r="H60" s="24">
        <v>18122</v>
      </c>
      <c r="I60" s="24">
        <v>18122</v>
      </c>
    </row>
    <row r="61" spans="1:9" ht="34.5" customHeight="1">
      <c r="A61" s="25" t="s">
        <v>102</v>
      </c>
      <c r="B61" s="5" t="s">
        <v>29</v>
      </c>
      <c r="C61" s="5" t="s">
        <v>21</v>
      </c>
      <c r="D61" s="5" t="s">
        <v>14</v>
      </c>
      <c r="E61" s="7" t="s">
        <v>106</v>
      </c>
      <c r="F61" s="3">
        <v>200</v>
      </c>
      <c r="G61" s="24">
        <v>3911.9549999999999</v>
      </c>
      <c r="H61" s="24">
        <v>3182.9</v>
      </c>
      <c r="I61" s="24">
        <v>2684.9</v>
      </c>
    </row>
    <row r="62" spans="1:9" ht="18.75" customHeight="1">
      <c r="A62" s="46" t="s">
        <v>61</v>
      </c>
      <c r="B62" s="5" t="s">
        <v>29</v>
      </c>
      <c r="C62" s="5" t="s">
        <v>21</v>
      </c>
      <c r="D62" s="5" t="s">
        <v>14</v>
      </c>
      <c r="E62" s="7" t="s">
        <v>106</v>
      </c>
      <c r="F62" s="3">
        <v>850</v>
      </c>
      <c r="G62" s="24">
        <v>45.305</v>
      </c>
      <c r="H62" s="24">
        <v>86.3</v>
      </c>
      <c r="I62" s="24">
        <v>86.3</v>
      </c>
    </row>
    <row r="63" spans="1:9" ht="46.5" customHeight="1">
      <c r="A63" s="46" t="s">
        <v>276</v>
      </c>
      <c r="B63" s="5" t="s">
        <v>29</v>
      </c>
      <c r="C63" s="5" t="s">
        <v>21</v>
      </c>
      <c r="D63" s="5" t="s">
        <v>14</v>
      </c>
      <c r="E63" s="7" t="s">
        <v>279</v>
      </c>
      <c r="F63" s="5"/>
      <c r="G63" s="9">
        <f>G64</f>
        <v>12298.7</v>
      </c>
      <c r="H63" s="9">
        <f>H64</f>
        <v>0</v>
      </c>
      <c r="I63" s="9">
        <f>I64</f>
        <v>0</v>
      </c>
    </row>
    <row r="64" spans="1:9" ht="99.75" customHeight="1">
      <c r="A64" s="25" t="s">
        <v>69</v>
      </c>
      <c r="B64" s="5" t="s">
        <v>29</v>
      </c>
      <c r="C64" s="5" t="s">
        <v>21</v>
      </c>
      <c r="D64" s="5" t="s">
        <v>14</v>
      </c>
      <c r="E64" s="7" t="s">
        <v>279</v>
      </c>
      <c r="F64" s="5">
        <v>100</v>
      </c>
      <c r="G64" s="9">
        <v>12298.7</v>
      </c>
      <c r="H64" s="9">
        <v>0</v>
      </c>
      <c r="I64" s="9">
        <v>0</v>
      </c>
    </row>
    <row r="65" spans="1:9" ht="68.25" customHeight="1">
      <c r="A65" s="46" t="s">
        <v>323</v>
      </c>
      <c r="B65" s="5" t="s">
        <v>29</v>
      </c>
      <c r="C65" s="5" t="s">
        <v>21</v>
      </c>
      <c r="D65" s="5" t="s">
        <v>14</v>
      </c>
      <c r="E65" s="7" t="s">
        <v>279</v>
      </c>
      <c r="F65" s="5"/>
      <c r="G65" s="9">
        <f>G66</f>
        <v>259.8</v>
      </c>
      <c r="H65" s="9">
        <f t="shared" ref="H65:I65" si="7">H66</f>
        <v>0</v>
      </c>
      <c r="I65" s="9">
        <f t="shared" si="7"/>
        <v>0</v>
      </c>
    </row>
    <row r="66" spans="1:9" ht="99.75" customHeight="1">
      <c r="A66" s="25" t="s">
        <v>69</v>
      </c>
      <c r="B66" s="5" t="s">
        <v>29</v>
      </c>
      <c r="C66" s="5" t="s">
        <v>21</v>
      </c>
      <c r="D66" s="5" t="s">
        <v>14</v>
      </c>
      <c r="E66" s="7" t="s">
        <v>279</v>
      </c>
      <c r="F66" s="5">
        <v>100</v>
      </c>
      <c r="G66" s="9">
        <v>259.8</v>
      </c>
      <c r="H66" s="9">
        <v>0</v>
      </c>
      <c r="I66" s="9">
        <v>0</v>
      </c>
    </row>
    <row r="67" spans="1:9" ht="51.75" customHeight="1">
      <c r="A67" s="46" t="s">
        <v>294</v>
      </c>
      <c r="B67" s="5" t="s">
        <v>29</v>
      </c>
      <c r="C67" s="5" t="s">
        <v>21</v>
      </c>
      <c r="D67" s="5" t="s">
        <v>14</v>
      </c>
      <c r="E67" s="7" t="s">
        <v>295</v>
      </c>
      <c r="F67" s="5"/>
      <c r="G67" s="9">
        <f>G69+G70</f>
        <v>301.012</v>
      </c>
      <c r="H67" s="9">
        <f>H69</f>
        <v>0</v>
      </c>
      <c r="I67" s="9">
        <f>I69</f>
        <v>0</v>
      </c>
    </row>
    <row r="68" spans="1:9" ht="39" customHeight="1">
      <c r="A68" s="46" t="s">
        <v>290</v>
      </c>
      <c r="B68" s="5" t="s">
        <v>29</v>
      </c>
      <c r="C68" s="5" t="s">
        <v>21</v>
      </c>
      <c r="D68" s="5" t="s">
        <v>14</v>
      </c>
      <c r="E68" s="7" t="s">
        <v>293</v>
      </c>
      <c r="F68" s="5"/>
      <c r="G68" s="9">
        <f>G69</f>
        <v>200</v>
      </c>
      <c r="H68" s="9">
        <f>H69</f>
        <v>0</v>
      </c>
      <c r="I68" s="9">
        <f>I69</f>
        <v>0</v>
      </c>
    </row>
    <row r="69" spans="1:9" ht="39.75" customHeight="1">
      <c r="A69" s="25" t="s">
        <v>102</v>
      </c>
      <c r="B69" s="5" t="s">
        <v>29</v>
      </c>
      <c r="C69" s="5" t="s">
        <v>21</v>
      </c>
      <c r="D69" s="5" t="s">
        <v>14</v>
      </c>
      <c r="E69" s="7" t="s">
        <v>293</v>
      </c>
      <c r="F69" s="5">
        <v>200</v>
      </c>
      <c r="G69" s="9">
        <v>200</v>
      </c>
      <c r="H69" s="9">
        <v>0</v>
      </c>
      <c r="I69" s="9">
        <v>0</v>
      </c>
    </row>
    <row r="70" spans="1:9" ht="67.5" customHeight="1">
      <c r="A70" s="25" t="s">
        <v>313</v>
      </c>
      <c r="B70" s="5" t="s">
        <v>29</v>
      </c>
      <c r="C70" s="5" t="s">
        <v>21</v>
      </c>
      <c r="D70" s="5" t="s">
        <v>14</v>
      </c>
      <c r="E70" s="7" t="s">
        <v>312</v>
      </c>
      <c r="F70" s="5"/>
      <c r="G70" s="9">
        <f>G71</f>
        <v>101.012</v>
      </c>
      <c r="H70" s="9">
        <v>0</v>
      </c>
      <c r="I70" s="9">
        <v>0</v>
      </c>
    </row>
    <row r="71" spans="1:9" ht="59.25" customHeight="1">
      <c r="A71" s="25" t="s">
        <v>314</v>
      </c>
      <c r="B71" s="5" t="s">
        <v>29</v>
      </c>
      <c r="C71" s="5" t="s">
        <v>21</v>
      </c>
      <c r="D71" s="5" t="s">
        <v>14</v>
      </c>
      <c r="E71" s="7" t="s">
        <v>315</v>
      </c>
      <c r="F71" s="5"/>
      <c r="G71" s="9">
        <f>G72</f>
        <v>101.012</v>
      </c>
      <c r="H71" s="9">
        <v>0</v>
      </c>
      <c r="I71" s="9">
        <v>0</v>
      </c>
    </row>
    <row r="72" spans="1:9" ht="39.75" customHeight="1">
      <c r="A72" s="25" t="s">
        <v>55</v>
      </c>
      <c r="B72" s="5" t="s">
        <v>29</v>
      </c>
      <c r="C72" s="5" t="s">
        <v>21</v>
      </c>
      <c r="D72" s="5" t="s">
        <v>14</v>
      </c>
      <c r="E72" s="7" t="s">
        <v>315</v>
      </c>
      <c r="F72" s="5">
        <v>300</v>
      </c>
      <c r="G72" s="9">
        <v>101.012</v>
      </c>
      <c r="H72" s="9">
        <v>0</v>
      </c>
      <c r="I72" s="9">
        <v>0</v>
      </c>
    </row>
    <row r="73" spans="1:9" ht="31.5" customHeight="1">
      <c r="A73" s="44" t="s">
        <v>79</v>
      </c>
      <c r="B73" s="5" t="s">
        <v>29</v>
      </c>
      <c r="C73" s="5" t="s">
        <v>21</v>
      </c>
      <c r="D73" s="5" t="s">
        <v>17</v>
      </c>
      <c r="E73" s="7"/>
      <c r="F73" s="5"/>
      <c r="G73" s="9">
        <f>G74+G79</f>
        <v>8193.9740000000002</v>
      </c>
      <c r="H73" s="9">
        <f>H74+H79</f>
        <v>7675.7</v>
      </c>
      <c r="I73" s="9">
        <f>I74+I79</f>
        <v>7675.7</v>
      </c>
    </row>
    <row r="74" spans="1:9" ht="65.25" customHeight="1">
      <c r="A74" s="44" t="s">
        <v>224</v>
      </c>
      <c r="B74" s="5" t="s">
        <v>29</v>
      </c>
      <c r="C74" s="5" t="s">
        <v>21</v>
      </c>
      <c r="D74" s="5" t="s">
        <v>17</v>
      </c>
      <c r="E74" s="8" t="s">
        <v>223</v>
      </c>
      <c r="F74" s="5"/>
      <c r="G74" s="9">
        <f t="shared" ref="G74:I75" si="8">G75</f>
        <v>865</v>
      </c>
      <c r="H74" s="9">
        <f t="shared" si="8"/>
        <v>733</v>
      </c>
      <c r="I74" s="9">
        <f t="shared" si="8"/>
        <v>733</v>
      </c>
    </row>
    <row r="75" spans="1:9" ht="42" customHeight="1">
      <c r="A75" s="44" t="s">
        <v>59</v>
      </c>
      <c r="B75" s="5" t="s">
        <v>29</v>
      </c>
      <c r="C75" s="5" t="s">
        <v>21</v>
      </c>
      <c r="D75" s="5" t="s">
        <v>17</v>
      </c>
      <c r="E75" s="7" t="s">
        <v>103</v>
      </c>
      <c r="F75" s="3"/>
      <c r="G75" s="9">
        <f t="shared" si="8"/>
        <v>865</v>
      </c>
      <c r="H75" s="9">
        <f t="shared" si="8"/>
        <v>733</v>
      </c>
      <c r="I75" s="9">
        <f t="shared" si="8"/>
        <v>733</v>
      </c>
    </row>
    <row r="76" spans="1:9" ht="33" customHeight="1">
      <c r="A76" s="44" t="s">
        <v>60</v>
      </c>
      <c r="B76" s="5" t="s">
        <v>29</v>
      </c>
      <c r="C76" s="5" t="s">
        <v>21</v>
      </c>
      <c r="D76" s="5" t="s">
        <v>17</v>
      </c>
      <c r="E76" s="7" t="s">
        <v>104</v>
      </c>
      <c r="F76" s="3"/>
      <c r="G76" s="9">
        <f>G77+G78</f>
        <v>865</v>
      </c>
      <c r="H76" s="9">
        <f>H77+H78</f>
        <v>733</v>
      </c>
      <c r="I76" s="9">
        <f>I77+I78</f>
        <v>733</v>
      </c>
    </row>
    <row r="77" spans="1:9" ht="77.25" customHeight="1">
      <c r="A77" s="25" t="s">
        <v>69</v>
      </c>
      <c r="B77" s="5" t="s">
        <v>29</v>
      </c>
      <c r="C77" s="5" t="s">
        <v>21</v>
      </c>
      <c r="D77" s="5" t="s">
        <v>17</v>
      </c>
      <c r="E77" s="7" t="s">
        <v>104</v>
      </c>
      <c r="F77" s="3">
        <v>100</v>
      </c>
      <c r="G77" s="9">
        <v>865</v>
      </c>
      <c r="H77" s="9">
        <v>733</v>
      </c>
      <c r="I77" s="9">
        <v>733</v>
      </c>
    </row>
    <row r="78" spans="1:9" ht="38.25" customHeight="1">
      <c r="A78" s="25" t="s">
        <v>102</v>
      </c>
      <c r="B78" s="5" t="s">
        <v>29</v>
      </c>
      <c r="C78" s="5" t="s">
        <v>21</v>
      </c>
      <c r="D78" s="5" t="s">
        <v>17</v>
      </c>
      <c r="E78" s="7" t="s">
        <v>104</v>
      </c>
      <c r="F78" s="5">
        <v>200</v>
      </c>
      <c r="G78" s="9">
        <v>0</v>
      </c>
      <c r="H78" s="9">
        <v>0</v>
      </c>
      <c r="I78" s="9">
        <v>0</v>
      </c>
    </row>
    <row r="79" spans="1:9" ht="43.5" customHeight="1">
      <c r="A79" s="46" t="s">
        <v>222</v>
      </c>
      <c r="B79" s="5" t="s">
        <v>29</v>
      </c>
      <c r="C79" s="5" t="s">
        <v>21</v>
      </c>
      <c r="D79" s="5" t="s">
        <v>17</v>
      </c>
      <c r="E79" s="7" t="s">
        <v>221</v>
      </c>
      <c r="F79" s="5"/>
      <c r="G79" s="9">
        <f>G80</f>
        <v>7328.9740000000002</v>
      </c>
      <c r="H79" s="9">
        <f>H80</f>
        <v>6942.7</v>
      </c>
      <c r="I79" s="9">
        <f>I80</f>
        <v>6942.7</v>
      </c>
    </row>
    <row r="80" spans="1:9" ht="38.25" customHeight="1">
      <c r="A80" s="46" t="s">
        <v>80</v>
      </c>
      <c r="B80" s="5" t="s">
        <v>29</v>
      </c>
      <c r="C80" s="5" t="s">
        <v>21</v>
      </c>
      <c r="D80" s="5" t="s">
        <v>17</v>
      </c>
      <c r="E80" s="7" t="s">
        <v>107</v>
      </c>
      <c r="F80" s="5"/>
      <c r="G80" s="9">
        <f>G85+G81</f>
        <v>7328.9740000000002</v>
      </c>
      <c r="H80" s="9">
        <f>H85+H81</f>
        <v>6942.7</v>
      </c>
      <c r="I80" s="9">
        <f>I85+I81</f>
        <v>6942.7</v>
      </c>
    </row>
    <row r="81" spans="1:9" ht="38.25" customHeight="1">
      <c r="A81" s="58" t="s">
        <v>135</v>
      </c>
      <c r="B81" s="5" t="s">
        <v>29</v>
      </c>
      <c r="C81" s="5" t="s">
        <v>21</v>
      </c>
      <c r="D81" s="5" t="s">
        <v>17</v>
      </c>
      <c r="E81" s="7" t="s">
        <v>134</v>
      </c>
      <c r="F81" s="5"/>
      <c r="G81" s="9">
        <f>G82+G83+G84</f>
        <v>5001.2809999999999</v>
      </c>
      <c r="H81" s="9">
        <f>H82+H83</f>
        <v>5140</v>
      </c>
      <c r="I81" s="9">
        <f>I82+I83</f>
        <v>5140</v>
      </c>
    </row>
    <row r="82" spans="1:9" ht="89.25" customHeight="1">
      <c r="A82" s="25" t="s">
        <v>69</v>
      </c>
      <c r="B82" s="5" t="s">
        <v>29</v>
      </c>
      <c r="C82" s="5" t="s">
        <v>21</v>
      </c>
      <c r="D82" s="5" t="s">
        <v>17</v>
      </c>
      <c r="E82" s="7" t="s">
        <v>134</v>
      </c>
      <c r="F82" s="5">
        <v>100</v>
      </c>
      <c r="G82" s="9">
        <v>4946</v>
      </c>
      <c r="H82" s="9">
        <v>5091</v>
      </c>
      <c r="I82" s="9">
        <v>5091</v>
      </c>
    </row>
    <row r="83" spans="1:9" ht="38.25" customHeight="1">
      <c r="A83" s="25" t="s">
        <v>102</v>
      </c>
      <c r="B83" s="5" t="s">
        <v>29</v>
      </c>
      <c r="C83" s="5" t="s">
        <v>21</v>
      </c>
      <c r="D83" s="5" t="s">
        <v>17</v>
      </c>
      <c r="E83" s="7" t="s">
        <v>134</v>
      </c>
      <c r="F83" s="5">
        <v>200</v>
      </c>
      <c r="G83" s="9">
        <v>52.622</v>
      </c>
      <c r="H83" s="9">
        <v>49</v>
      </c>
      <c r="I83" s="9">
        <v>49</v>
      </c>
    </row>
    <row r="84" spans="1:9" ht="30.75" customHeight="1">
      <c r="A84" s="25" t="s">
        <v>61</v>
      </c>
      <c r="B84" s="5" t="s">
        <v>29</v>
      </c>
      <c r="C84" s="5" t="s">
        <v>21</v>
      </c>
      <c r="D84" s="5" t="s">
        <v>17</v>
      </c>
      <c r="E84" s="7" t="s">
        <v>134</v>
      </c>
      <c r="F84" s="5">
        <v>850</v>
      </c>
      <c r="G84" s="9">
        <v>2.6589999999999998</v>
      </c>
      <c r="H84" s="9">
        <v>0</v>
      </c>
      <c r="I84" s="9">
        <v>0</v>
      </c>
    </row>
    <row r="85" spans="1:9" ht="93.75" customHeight="1">
      <c r="A85" s="45" t="s">
        <v>58</v>
      </c>
      <c r="B85" s="5" t="s">
        <v>29</v>
      </c>
      <c r="C85" s="5" t="s">
        <v>21</v>
      </c>
      <c r="D85" s="5" t="s">
        <v>17</v>
      </c>
      <c r="E85" s="7" t="s">
        <v>108</v>
      </c>
      <c r="F85" s="5"/>
      <c r="G85" s="9">
        <f>G86+G87+G88</f>
        <v>2327.6930000000002</v>
      </c>
      <c r="H85" s="9">
        <f>H86+H87+H88</f>
        <v>1802.7</v>
      </c>
      <c r="I85" s="9">
        <f>I86+I87+I88</f>
        <v>1802.7</v>
      </c>
    </row>
    <row r="86" spans="1:9" ht="80.25" customHeight="1">
      <c r="A86" s="25" t="s">
        <v>69</v>
      </c>
      <c r="B86" s="5" t="s">
        <v>29</v>
      </c>
      <c r="C86" s="5" t="s">
        <v>21</v>
      </c>
      <c r="D86" s="5" t="s">
        <v>17</v>
      </c>
      <c r="E86" s="7" t="s">
        <v>108</v>
      </c>
      <c r="F86" s="5">
        <v>100</v>
      </c>
      <c r="G86" s="9">
        <v>2037.5</v>
      </c>
      <c r="H86" s="9">
        <v>1680.7</v>
      </c>
      <c r="I86" s="9">
        <v>1680.7</v>
      </c>
    </row>
    <row r="87" spans="1:9" ht="39.75" customHeight="1">
      <c r="A87" s="25" t="s">
        <v>102</v>
      </c>
      <c r="B87" s="5" t="s">
        <v>29</v>
      </c>
      <c r="C87" s="5" t="s">
        <v>21</v>
      </c>
      <c r="D87" s="5" t="s">
        <v>17</v>
      </c>
      <c r="E87" s="7" t="s">
        <v>108</v>
      </c>
      <c r="F87" s="5">
        <v>200</v>
      </c>
      <c r="G87" s="9">
        <v>290.19299999999998</v>
      </c>
      <c r="H87" s="9">
        <v>122</v>
      </c>
      <c r="I87" s="9">
        <v>122</v>
      </c>
    </row>
    <row r="88" spans="1:9" ht="24" customHeight="1">
      <c r="A88" s="46" t="s">
        <v>61</v>
      </c>
      <c r="B88" s="5" t="s">
        <v>29</v>
      </c>
      <c r="C88" s="5" t="s">
        <v>21</v>
      </c>
      <c r="D88" s="5" t="s">
        <v>17</v>
      </c>
      <c r="E88" s="7" t="s">
        <v>108</v>
      </c>
      <c r="F88" s="5">
        <v>850</v>
      </c>
      <c r="G88" s="9">
        <v>0</v>
      </c>
      <c r="H88" s="9">
        <v>0</v>
      </c>
      <c r="I88" s="9">
        <v>0</v>
      </c>
    </row>
    <row r="89" spans="1:9" ht="52.5" customHeight="1">
      <c r="A89" s="44" t="s">
        <v>50</v>
      </c>
      <c r="B89" s="5" t="s">
        <v>30</v>
      </c>
      <c r="C89" s="5"/>
      <c r="D89" s="5"/>
      <c r="E89" s="8"/>
      <c r="F89" s="5"/>
      <c r="G89" s="9">
        <f>G90+G185</f>
        <v>393346.53700000001</v>
      </c>
      <c r="H89" s="9">
        <f>H90+H185</f>
        <v>349051.20000000007</v>
      </c>
      <c r="I89" s="9">
        <f>I90+I185</f>
        <v>344458.20000000007</v>
      </c>
    </row>
    <row r="90" spans="1:9" ht="22.5" customHeight="1">
      <c r="A90" s="44" t="s">
        <v>35</v>
      </c>
      <c r="B90" s="5" t="s">
        <v>30</v>
      </c>
      <c r="C90" s="5" t="s">
        <v>22</v>
      </c>
      <c r="D90" s="5"/>
      <c r="E90" s="7"/>
      <c r="F90" s="5"/>
      <c r="G90" s="9">
        <f>G91+G108+G145</f>
        <v>374736.141</v>
      </c>
      <c r="H90" s="9">
        <f>H91+H108+H145</f>
        <v>330470.30000000005</v>
      </c>
      <c r="I90" s="9">
        <f>I91+I108+I145</f>
        <v>325877.30000000005</v>
      </c>
    </row>
    <row r="91" spans="1:9" ht="18" customHeight="1">
      <c r="A91" s="44" t="s">
        <v>6</v>
      </c>
      <c r="B91" s="5" t="s">
        <v>30</v>
      </c>
      <c r="C91" s="5" t="s">
        <v>22</v>
      </c>
      <c r="D91" s="5" t="s">
        <v>14</v>
      </c>
      <c r="E91" s="7"/>
      <c r="F91" s="5"/>
      <c r="G91" s="9">
        <f>G92+G102</f>
        <v>62535.44</v>
      </c>
      <c r="H91" s="9">
        <f>H92+H102</f>
        <v>56643</v>
      </c>
      <c r="I91" s="9">
        <f>I92+I102</f>
        <v>55133</v>
      </c>
    </row>
    <row r="92" spans="1:9" ht="41.25" customHeight="1">
      <c r="A92" s="46" t="s">
        <v>222</v>
      </c>
      <c r="B92" s="5" t="s">
        <v>30</v>
      </c>
      <c r="C92" s="5" t="s">
        <v>22</v>
      </c>
      <c r="D92" s="5" t="s">
        <v>14</v>
      </c>
      <c r="E92" s="7" t="s">
        <v>221</v>
      </c>
      <c r="F92" s="5"/>
      <c r="G92" s="9">
        <f>G93</f>
        <v>20276.440000000002</v>
      </c>
      <c r="H92" s="9">
        <f>H93</f>
        <v>15600</v>
      </c>
      <c r="I92" s="9">
        <f>I93</f>
        <v>14090</v>
      </c>
    </row>
    <row r="93" spans="1:9" ht="55.5" customHeight="1">
      <c r="A93" s="44" t="s">
        <v>76</v>
      </c>
      <c r="B93" s="5" t="s">
        <v>30</v>
      </c>
      <c r="C93" s="5" t="s">
        <v>22</v>
      </c>
      <c r="D93" s="5" t="s">
        <v>14</v>
      </c>
      <c r="E93" s="7" t="s">
        <v>101</v>
      </c>
      <c r="F93" s="5"/>
      <c r="G93" s="9">
        <f>G94+G98+G100</f>
        <v>20276.440000000002</v>
      </c>
      <c r="H93" s="9">
        <f>H94</f>
        <v>15600</v>
      </c>
      <c r="I93" s="9">
        <f>I94</f>
        <v>14090</v>
      </c>
    </row>
    <row r="94" spans="1:9" ht="31.5" customHeight="1">
      <c r="A94" s="44" t="s">
        <v>136</v>
      </c>
      <c r="B94" s="5" t="s">
        <v>30</v>
      </c>
      <c r="C94" s="5" t="s">
        <v>22</v>
      </c>
      <c r="D94" s="5" t="s">
        <v>14</v>
      </c>
      <c r="E94" s="7" t="s">
        <v>109</v>
      </c>
      <c r="F94" s="5"/>
      <c r="G94" s="9">
        <f>G95+G96+G97</f>
        <v>15977.631000000001</v>
      </c>
      <c r="H94" s="9">
        <f>H95+H96+H97</f>
        <v>15600</v>
      </c>
      <c r="I94" s="9">
        <f>I95+I96+I97</f>
        <v>14090</v>
      </c>
    </row>
    <row r="95" spans="1:9" ht="78.75">
      <c r="A95" s="25" t="s">
        <v>69</v>
      </c>
      <c r="B95" s="5" t="s">
        <v>30</v>
      </c>
      <c r="C95" s="5" t="s">
        <v>22</v>
      </c>
      <c r="D95" s="5" t="s">
        <v>14</v>
      </c>
      <c r="E95" s="7" t="s">
        <v>109</v>
      </c>
      <c r="F95" s="5">
        <v>100</v>
      </c>
      <c r="G95" s="9">
        <v>2458.3670000000002</v>
      </c>
      <c r="H95" s="9">
        <v>3915</v>
      </c>
      <c r="I95" s="9">
        <v>3915</v>
      </c>
    </row>
    <row r="96" spans="1:9" ht="43.5" customHeight="1">
      <c r="A96" s="25" t="s">
        <v>102</v>
      </c>
      <c r="B96" s="5" t="s">
        <v>30</v>
      </c>
      <c r="C96" s="5" t="s">
        <v>22</v>
      </c>
      <c r="D96" s="5" t="s">
        <v>14</v>
      </c>
      <c r="E96" s="7" t="s">
        <v>109</v>
      </c>
      <c r="F96" s="5">
        <v>200</v>
      </c>
      <c r="G96" s="9">
        <v>12627.37</v>
      </c>
      <c r="H96" s="9">
        <v>10391</v>
      </c>
      <c r="I96" s="9">
        <v>8881</v>
      </c>
    </row>
    <row r="97" spans="1:9" ht="21.75" customHeight="1">
      <c r="A97" s="46" t="s">
        <v>61</v>
      </c>
      <c r="B97" s="5" t="s">
        <v>30</v>
      </c>
      <c r="C97" s="5" t="s">
        <v>22</v>
      </c>
      <c r="D97" s="5" t="s">
        <v>14</v>
      </c>
      <c r="E97" s="7" t="s">
        <v>109</v>
      </c>
      <c r="F97" s="5">
        <v>850</v>
      </c>
      <c r="G97" s="9">
        <v>891.89400000000001</v>
      </c>
      <c r="H97" s="9">
        <v>1294</v>
      </c>
      <c r="I97" s="9">
        <v>1294</v>
      </c>
    </row>
    <row r="98" spans="1:9" ht="51" customHeight="1">
      <c r="A98" s="46" t="s">
        <v>276</v>
      </c>
      <c r="B98" s="5" t="s">
        <v>30</v>
      </c>
      <c r="C98" s="5" t="s">
        <v>22</v>
      </c>
      <c r="D98" s="5" t="s">
        <v>14</v>
      </c>
      <c r="E98" s="7" t="s">
        <v>278</v>
      </c>
      <c r="F98" s="5"/>
      <c r="G98" s="9">
        <f>G99</f>
        <v>3668.7</v>
      </c>
      <c r="H98" s="9">
        <f>H99</f>
        <v>0</v>
      </c>
      <c r="I98" s="9">
        <f>I99</f>
        <v>0</v>
      </c>
    </row>
    <row r="99" spans="1:9" ht="87.75" customHeight="1">
      <c r="A99" s="25" t="s">
        <v>69</v>
      </c>
      <c r="B99" s="5" t="s">
        <v>30</v>
      </c>
      <c r="C99" s="5" t="s">
        <v>22</v>
      </c>
      <c r="D99" s="5" t="s">
        <v>14</v>
      </c>
      <c r="E99" s="7" t="s">
        <v>278</v>
      </c>
      <c r="F99" s="5">
        <v>100</v>
      </c>
      <c r="G99" s="9">
        <v>3668.7</v>
      </c>
      <c r="H99" s="9">
        <v>0</v>
      </c>
      <c r="I99" s="9">
        <v>0</v>
      </c>
    </row>
    <row r="100" spans="1:9" ht="54" customHeight="1">
      <c r="A100" s="25" t="s">
        <v>153</v>
      </c>
      <c r="B100" s="5" t="s">
        <v>30</v>
      </c>
      <c r="C100" s="5" t="s">
        <v>22</v>
      </c>
      <c r="D100" s="5" t="s">
        <v>14</v>
      </c>
      <c r="E100" s="7" t="s">
        <v>213</v>
      </c>
      <c r="F100" s="5"/>
      <c r="G100" s="9">
        <f>G101</f>
        <v>630.10900000000004</v>
      </c>
      <c r="H100" s="9">
        <f>H101</f>
        <v>0</v>
      </c>
      <c r="I100" s="9">
        <f>I101</f>
        <v>0</v>
      </c>
    </row>
    <row r="101" spans="1:9" ht="39.75" customHeight="1">
      <c r="A101" s="25" t="s">
        <v>102</v>
      </c>
      <c r="B101" s="5" t="s">
        <v>30</v>
      </c>
      <c r="C101" s="5" t="s">
        <v>22</v>
      </c>
      <c r="D101" s="5" t="s">
        <v>14</v>
      </c>
      <c r="E101" s="7" t="s">
        <v>213</v>
      </c>
      <c r="F101" s="5">
        <v>200</v>
      </c>
      <c r="G101" s="9">
        <v>630.10900000000004</v>
      </c>
      <c r="H101" s="9">
        <v>0</v>
      </c>
      <c r="I101" s="9">
        <v>0</v>
      </c>
    </row>
    <row r="102" spans="1:9" ht="21.75" customHeight="1">
      <c r="A102" s="46" t="s">
        <v>206</v>
      </c>
      <c r="B102" s="5" t="s">
        <v>30</v>
      </c>
      <c r="C102" s="5" t="s">
        <v>22</v>
      </c>
      <c r="D102" s="5" t="s">
        <v>14</v>
      </c>
      <c r="E102" s="7" t="s">
        <v>204</v>
      </c>
      <c r="F102" s="5"/>
      <c r="G102" s="9">
        <f t="shared" ref="G102:I103" si="9">G103</f>
        <v>42259</v>
      </c>
      <c r="H102" s="9">
        <f t="shared" si="9"/>
        <v>41043</v>
      </c>
      <c r="I102" s="9">
        <f t="shared" si="9"/>
        <v>41043</v>
      </c>
    </row>
    <row r="103" spans="1:9" ht="21.75" customHeight="1">
      <c r="A103" s="46" t="s">
        <v>207</v>
      </c>
      <c r="B103" s="5" t="s">
        <v>30</v>
      </c>
      <c r="C103" s="5" t="s">
        <v>22</v>
      </c>
      <c r="D103" s="5" t="s">
        <v>14</v>
      </c>
      <c r="E103" s="7" t="s">
        <v>205</v>
      </c>
      <c r="F103" s="5"/>
      <c r="G103" s="9">
        <f t="shared" si="9"/>
        <v>42259</v>
      </c>
      <c r="H103" s="9">
        <f t="shared" si="9"/>
        <v>41043</v>
      </c>
      <c r="I103" s="9">
        <f t="shared" si="9"/>
        <v>41043</v>
      </c>
    </row>
    <row r="104" spans="1:9" ht="69.75" customHeight="1">
      <c r="A104" s="44" t="s">
        <v>70</v>
      </c>
      <c r="B104" s="5" t="s">
        <v>30</v>
      </c>
      <c r="C104" s="5" t="s">
        <v>22</v>
      </c>
      <c r="D104" s="5" t="s">
        <v>14</v>
      </c>
      <c r="E104" s="7" t="s">
        <v>110</v>
      </c>
      <c r="F104" s="5"/>
      <c r="G104" s="9">
        <f>G105+G106+G107</f>
        <v>42259</v>
      </c>
      <c r="H104" s="9">
        <f>H105+H106+H107</f>
        <v>41043</v>
      </c>
      <c r="I104" s="9">
        <f>I105+I106+I107</f>
        <v>41043</v>
      </c>
    </row>
    <row r="105" spans="1:9" ht="87" customHeight="1">
      <c r="A105" s="29" t="s">
        <v>69</v>
      </c>
      <c r="B105" s="30" t="s">
        <v>30</v>
      </c>
      <c r="C105" s="30" t="s">
        <v>22</v>
      </c>
      <c r="D105" s="30" t="s">
        <v>14</v>
      </c>
      <c r="E105" s="31" t="s">
        <v>110</v>
      </c>
      <c r="F105" s="30">
        <v>100</v>
      </c>
      <c r="G105" s="24">
        <v>41734</v>
      </c>
      <c r="H105" s="24">
        <v>40537</v>
      </c>
      <c r="I105" s="24">
        <v>40537</v>
      </c>
    </row>
    <row r="106" spans="1:9" ht="40.5" customHeight="1">
      <c r="A106" s="29" t="s">
        <v>102</v>
      </c>
      <c r="B106" s="30" t="s">
        <v>30</v>
      </c>
      <c r="C106" s="30" t="s">
        <v>22</v>
      </c>
      <c r="D106" s="30" t="s">
        <v>14</v>
      </c>
      <c r="E106" s="31" t="s">
        <v>110</v>
      </c>
      <c r="F106" s="30">
        <v>200</v>
      </c>
      <c r="G106" s="24">
        <v>525</v>
      </c>
      <c r="H106" s="24">
        <v>506</v>
      </c>
      <c r="I106" s="24">
        <v>506</v>
      </c>
    </row>
    <row r="107" spans="1:9" ht="35.25" customHeight="1">
      <c r="A107" s="59" t="s">
        <v>55</v>
      </c>
      <c r="B107" s="30" t="s">
        <v>30</v>
      </c>
      <c r="C107" s="30" t="s">
        <v>22</v>
      </c>
      <c r="D107" s="30" t="s">
        <v>14</v>
      </c>
      <c r="E107" s="31" t="s">
        <v>110</v>
      </c>
      <c r="F107" s="30">
        <v>300</v>
      </c>
      <c r="G107" s="24">
        <v>0</v>
      </c>
      <c r="H107" s="24">
        <v>0</v>
      </c>
      <c r="I107" s="24">
        <v>0</v>
      </c>
    </row>
    <row r="108" spans="1:9" ht="19.5" customHeight="1">
      <c r="A108" s="44" t="s">
        <v>7</v>
      </c>
      <c r="B108" s="5" t="s">
        <v>30</v>
      </c>
      <c r="C108" s="5" t="s">
        <v>22</v>
      </c>
      <c r="D108" s="5" t="s">
        <v>15</v>
      </c>
      <c r="E108" s="7"/>
      <c r="F108" s="5"/>
      <c r="G108" s="9">
        <f>G109+G120</f>
        <v>282615.19900000002</v>
      </c>
      <c r="H108" s="9">
        <f>H109+H120</f>
        <v>263324.10000000003</v>
      </c>
      <c r="I108" s="9">
        <f>I109+I120</f>
        <v>260241.10000000003</v>
      </c>
    </row>
    <row r="109" spans="1:9" ht="34.5" customHeight="1">
      <c r="A109" s="46" t="s">
        <v>222</v>
      </c>
      <c r="B109" s="5" t="s">
        <v>30</v>
      </c>
      <c r="C109" s="5" t="s">
        <v>22</v>
      </c>
      <c r="D109" s="5" t="s">
        <v>15</v>
      </c>
      <c r="E109" s="7" t="s">
        <v>221</v>
      </c>
      <c r="F109" s="5"/>
      <c r="G109" s="9">
        <f>G110</f>
        <v>48230.793000000005</v>
      </c>
      <c r="H109" s="9">
        <f>H110</f>
        <v>27247.9</v>
      </c>
      <c r="I109" s="9">
        <f>I110</f>
        <v>25134.7</v>
      </c>
    </row>
    <row r="110" spans="1:9" ht="45" customHeight="1">
      <c r="A110" s="44" t="s">
        <v>76</v>
      </c>
      <c r="B110" s="5" t="s">
        <v>30</v>
      </c>
      <c r="C110" s="5" t="s">
        <v>22</v>
      </c>
      <c r="D110" s="5" t="s">
        <v>15</v>
      </c>
      <c r="E110" s="7" t="s">
        <v>101</v>
      </c>
      <c r="F110" s="5"/>
      <c r="G110" s="9">
        <f>G111+G116+G118</f>
        <v>48230.793000000005</v>
      </c>
      <c r="H110" s="9">
        <f>H111+H116</f>
        <v>27247.9</v>
      </c>
      <c r="I110" s="9">
        <f>I111+I116</f>
        <v>25134.7</v>
      </c>
    </row>
    <row r="111" spans="1:9" ht="47.25" customHeight="1">
      <c r="A111" s="44" t="s">
        <v>137</v>
      </c>
      <c r="B111" s="5" t="s">
        <v>30</v>
      </c>
      <c r="C111" s="5" t="s">
        <v>22</v>
      </c>
      <c r="D111" s="5" t="s">
        <v>15</v>
      </c>
      <c r="E111" s="7" t="s">
        <v>111</v>
      </c>
      <c r="F111" s="5"/>
      <c r="G111" s="9">
        <f>G112+G113+G115+G114</f>
        <v>39107.816000000006</v>
      </c>
      <c r="H111" s="9">
        <f>H112+H113+H115+H114</f>
        <v>27247.9</v>
      </c>
      <c r="I111" s="9">
        <f>I112+I113+I115+I114</f>
        <v>25134.7</v>
      </c>
    </row>
    <row r="112" spans="1:9" ht="78.75" customHeight="1">
      <c r="A112" s="25" t="s">
        <v>69</v>
      </c>
      <c r="B112" s="5" t="s">
        <v>30</v>
      </c>
      <c r="C112" s="5" t="s">
        <v>22</v>
      </c>
      <c r="D112" s="5" t="s">
        <v>15</v>
      </c>
      <c r="E112" s="7" t="s">
        <v>111</v>
      </c>
      <c r="F112" s="5">
        <v>100</v>
      </c>
      <c r="G112" s="9">
        <v>0</v>
      </c>
      <c r="H112" s="9">
        <v>4340</v>
      </c>
      <c r="I112" s="9">
        <v>4340</v>
      </c>
    </row>
    <row r="113" spans="1:9" ht="30.75" customHeight="1">
      <c r="A113" s="25" t="s">
        <v>102</v>
      </c>
      <c r="B113" s="5" t="s">
        <v>30</v>
      </c>
      <c r="C113" s="5" t="s">
        <v>22</v>
      </c>
      <c r="D113" s="5" t="s">
        <v>15</v>
      </c>
      <c r="E113" s="7" t="s">
        <v>111</v>
      </c>
      <c r="F113" s="5">
        <v>200</v>
      </c>
      <c r="G113" s="9">
        <v>32826.815000000002</v>
      </c>
      <c r="H113" s="9">
        <v>18507.900000000001</v>
      </c>
      <c r="I113" s="9">
        <v>16394.7</v>
      </c>
    </row>
    <row r="114" spans="1:9" ht="89.25" customHeight="1">
      <c r="A114" s="25" t="s">
        <v>182</v>
      </c>
      <c r="B114" s="5" t="s">
        <v>30</v>
      </c>
      <c r="C114" s="5" t="s">
        <v>22</v>
      </c>
      <c r="D114" s="5" t="s">
        <v>15</v>
      </c>
      <c r="E114" s="7" t="s">
        <v>111</v>
      </c>
      <c r="F114" s="5">
        <v>611</v>
      </c>
      <c r="G114" s="9">
        <v>4752.05</v>
      </c>
      <c r="H114" s="9">
        <v>2000</v>
      </c>
      <c r="I114" s="9">
        <v>2000</v>
      </c>
    </row>
    <row r="115" spans="1:9" ht="24" customHeight="1">
      <c r="A115" s="46" t="s">
        <v>61</v>
      </c>
      <c r="B115" s="5" t="s">
        <v>30</v>
      </c>
      <c r="C115" s="5" t="s">
        <v>22</v>
      </c>
      <c r="D115" s="5" t="s">
        <v>15</v>
      </c>
      <c r="E115" s="7" t="s">
        <v>111</v>
      </c>
      <c r="F115" s="5">
        <v>850</v>
      </c>
      <c r="G115" s="9">
        <v>1528.951</v>
      </c>
      <c r="H115" s="9">
        <v>2400</v>
      </c>
      <c r="I115" s="9">
        <v>2400</v>
      </c>
    </row>
    <row r="116" spans="1:9" ht="49.5" customHeight="1">
      <c r="A116" s="25" t="s">
        <v>153</v>
      </c>
      <c r="B116" s="5" t="s">
        <v>30</v>
      </c>
      <c r="C116" s="5" t="s">
        <v>22</v>
      </c>
      <c r="D116" s="5" t="s">
        <v>15</v>
      </c>
      <c r="E116" s="7" t="s">
        <v>213</v>
      </c>
      <c r="F116" s="5"/>
      <c r="G116" s="9">
        <f>G117</f>
        <v>8958.35</v>
      </c>
      <c r="H116" s="9">
        <f>H117</f>
        <v>0</v>
      </c>
      <c r="I116" s="9">
        <f>I117</f>
        <v>0</v>
      </c>
    </row>
    <row r="117" spans="1:9" ht="37.5" customHeight="1">
      <c r="A117" s="25" t="s">
        <v>102</v>
      </c>
      <c r="B117" s="5" t="s">
        <v>30</v>
      </c>
      <c r="C117" s="5" t="s">
        <v>22</v>
      </c>
      <c r="D117" s="5" t="s">
        <v>15</v>
      </c>
      <c r="E117" s="7" t="s">
        <v>213</v>
      </c>
      <c r="F117" s="5">
        <v>200</v>
      </c>
      <c r="G117" s="9">
        <v>8958.35</v>
      </c>
      <c r="H117" s="9">
        <v>0</v>
      </c>
      <c r="I117" s="9">
        <v>0</v>
      </c>
    </row>
    <row r="118" spans="1:9" ht="63" customHeight="1">
      <c r="A118" s="25" t="s">
        <v>326</v>
      </c>
      <c r="B118" s="5" t="s">
        <v>30</v>
      </c>
      <c r="C118" s="5" t="s">
        <v>22</v>
      </c>
      <c r="D118" s="5" t="s">
        <v>15</v>
      </c>
      <c r="E118" s="7" t="s">
        <v>213</v>
      </c>
      <c r="F118" s="5"/>
      <c r="G118" s="9">
        <f>G119</f>
        <v>164.62700000000001</v>
      </c>
      <c r="H118" s="9">
        <v>0</v>
      </c>
      <c r="I118" s="9">
        <v>0</v>
      </c>
    </row>
    <row r="119" spans="1:9" ht="37.5" customHeight="1">
      <c r="A119" s="25" t="s">
        <v>102</v>
      </c>
      <c r="B119" s="5" t="s">
        <v>30</v>
      </c>
      <c r="C119" s="5" t="s">
        <v>22</v>
      </c>
      <c r="D119" s="5" t="s">
        <v>15</v>
      </c>
      <c r="E119" s="7" t="s">
        <v>213</v>
      </c>
      <c r="F119" s="5">
        <v>200</v>
      </c>
      <c r="G119" s="9">
        <v>164.62700000000001</v>
      </c>
      <c r="H119" s="9">
        <v>0</v>
      </c>
      <c r="I119" s="9">
        <v>0</v>
      </c>
    </row>
    <row r="120" spans="1:9" ht="24" customHeight="1">
      <c r="A120" s="46" t="s">
        <v>206</v>
      </c>
      <c r="B120" s="5" t="s">
        <v>30</v>
      </c>
      <c r="C120" s="5" t="s">
        <v>22</v>
      </c>
      <c r="D120" s="5" t="s">
        <v>15</v>
      </c>
      <c r="E120" s="7" t="s">
        <v>204</v>
      </c>
      <c r="F120" s="5"/>
      <c r="G120" s="9">
        <f>G121+G142</f>
        <v>234384.40600000002</v>
      </c>
      <c r="H120" s="9">
        <f>H121</f>
        <v>236076.2</v>
      </c>
      <c r="I120" s="9">
        <f>I121</f>
        <v>235106.40000000002</v>
      </c>
    </row>
    <row r="121" spans="1:9" ht="24" customHeight="1">
      <c r="A121" s="46" t="s">
        <v>207</v>
      </c>
      <c r="B121" s="5" t="s">
        <v>30</v>
      </c>
      <c r="C121" s="5" t="s">
        <v>22</v>
      </c>
      <c r="D121" s="5" t="s">
        <v>15</v>
      </c>
      <c r="E121" s="7" t="s">
        <v>205</v>
      </c>
      <c r="F121" s="5"/>
      <c r="G121" s="9">
        <f>G122+G127+G132+G137+G125+G140+G135</f>
        <v>234114.42</v>
      </c>
      <c r="H121" s="9">
        <f t="shared" ref="H121:I121" si="10">H122+H127+H132+H137+H125+H140+H135</f>
        <v>236076.2</v>
      </c>
      <c r="I121" s="9">
        <f t="shared" si="10"/>
        <v>235106.40000000002</v>
      </c>
    </row>
    <row r="122" spans="1:9" ht="97.5" customHeight="1">
      <c r="A122" s="46" t="s">
        <v>177</v>
      </c>
      <c r="B122" s="5" t="s">
        <v>30</v>
      </c>
      <c r="C122" s="5" t="s">
        <v>22</v>
      </c>
      <c r="D122" s="5" t="s">
        <v>15</v>
      </c>
      <c r="E122" s="7" t="s">
        <v>178</v>
      </c>
      <c r="F122" s="5"/>
      <c r="G122" s="9">
        <f>G123+G124</f>
        <v>14374</v>
      </c>
      <c r="H122" s="9">
        <f>H123+H124</f>
        <v>16341</v>
      </c>
      <c r="I122" s="9">
        <f>I123+I124</f>
        <v>16341</v>
      </c>
    </row>
    <row r="123" spans="1:9" ht="90.75" customHeight="1">
      <c r="A123" s="46" t="s">
        <v>127</v>
      </c>
      <c r="B123" s="5" t="s">
        <v>30</v>
      </c>
      <c r="C123" s="5" t="s">
        <v>22</v>
      </c>
      <c r="D123" s="5" t="s">
        <v>15</v>
      </c>
      <c r="E123" s="7" t="s">
        <v>178</v>
      </c>
      <c r="F123" s="5">
        <v>100</v>
      </c>
      <c r="G123" s="9">
        <v>13359.787</v>
      </c>
      <c r="H123" s="9">
        <v>15212.7</v>
      </c>
      <c r="I123" s="9">
        <v>15212.7</v>
      </c>
    </row>
    <row r="124" spans="1:9" ht="24" customHeight="1">
      <c r="A124" s="46" t="s">
        <v>179</v>
      </c>
      <c r="B124" s="5" t="s">
        <v>30</v>
      </c>
      <c r="C124" s="5" t="s">
        <v>22</v>
      </c>
      <c r="D124" s="5" t="s">
        <v>15</v>
      </c>
      <c r="E124" s="7" t="s">
        <v>178</v>
      </c>
      <c r="F124" s="5">
        <v>612</v>
      </c>
      <c r="G124" s="9">
        <v>1014.213</v>
      </c>
      <c r="H124" s="9">
        <v>1128.3</v>
      </c>
      <c r="I124" s="9">
        <v>1128.3</v>
      </c>
    </row>
    <row r="125" spans="1:9" ht="81.75" customHeight="1">
      <c r="A125" s="46" t="s">
        <v>216</v>
      </c>
      <c r="B125" s="5" t="s">
        <v>30</v>
      </c>
      <c r="C125" s="5" t="s">
        <v>22</v>
      </c>
      <c r="D125" s="5" t="s">
        <v>15</v>
      </c>
      <c r="E125" s="7" t="s">
        <v>217</v>
      </c>
      <c r="F125" s="5"/>
      <c r="G125" s="9">
        <v>0</v>
      </c>
      <c r="H125" s="9">
        <f>H126</f>
        <v>500</v>
      </c>
      <c r="I125" s="9">
        <v>0</v>
      </c>
    </row>
    <row r="126" spans="1:9" ht="42" customHeight="1">
      <c r="A126" s="46" t="s">
        <v>102</v>
      </c>
      <c r="B126" s="5" t="s">
        <v>30</v>
      </c>
      <c r="C126" s="5" t="s">
        <v>22</v>
      </c>
      <c r="D126" s="5" t="s">
        <v>15</v>
      </c>
      <c r="E126" s="7" t="s">
        <v>217</v>
      </c>
      <c r="F126" s="5">
        <v>200</v>
      </c>
      <c r="G126" s="9">
        <v>0</v>
      </c>
      <c r="H126" s="9">
        <v>500</v>
      </c>
      <c r="I126" s="9">
        <v>0</v>
      </c>
    </row>
    <row r="127" spans="1:9" ht="119.25" customHeight="1">
      <c r="A127" s="44" t="s">
        <v>71</v>
      </c>
      <c r="B127" s="5" t="s">
        <v>30</v>
      </c>
      <c r="C127" s="5" t="s">
        <v>22</v>
      </c>
      <c r="D127" s="5" t="s">
        <v>15</v>
      </c>
      <c r="E127" s="7" t="s">
        <v>112</v>
      </c>
      <c r="F127" s="3"/>
      <c r="G127" s="9">
        <f>G128+G129+G130+G131</f>
        <v>207884</v>
      </c>
      <c r="H127" s="9">
        <f>H128+H129+H130+H131</f>
        <v>207399</v>
      </c>
      <c r="I127" s="9">
        <f>I128+I129+I130+I131</f>
        <v>207399</v>
      </c>
    </row>
    <row r="128" spans="1:9" ht="99.75" customHeight="1">
      <c r="A128" s="25" t="s">
        <v>69</v>
      </c>
      <c r="B128" s="5" t="s">
        <v>30</v>
      </c>
      <c r="C128" s="5" t="s">
        <v>22</v>
      </c>
      <c r="D128" s="5" t="s">
        <v>15</v>
      </c>
      <c r="E128" s="7" t="s">
        <v>112</v>
      </c>
      <c r="F128" s="3">
        <v>100</v>
      </c>
      <c r="G128" s="9">
        <v>169085</v>
      </c>
      <c r="H128" s="9">
        <v>192285</v>
      </c>
      <c r="I128" s="9">
        <v>192285</v>
      </c>
    </row>
    <row r="129" spans="1:9" ht="39.75" customHeight="1">
      <c r="A129" s="25" t="s">
        <v>102</v>
      </c>
      <c r="B129" s="5" t="s">
        <v>30</v>
      </c>
      <c r="C129" s="5" t="s">
        <v>22</v>
      </c>
      <c r="D129" s="5" t="s">
        <v>15</v>
      </c>
      <c r="E129" s="7" t="s">
        <v>112</v>
      </c>
      <c r="F129" s="5">
        <v>200</v>
      </c>
      <c r="G129" s="9">
        <v>4039</v>
      </c>
      <c r="H129" s="9">
        <v>3554</v>
      </c>
      <c r="I129" s="9">
        <v>3554</v>
      </c>
    </row>
    <row r="130" spans="1:9" ht="33" customHeight="1">
      <c r="A130" s="59" t="s">
        <v>55</v>
      </c>
      <c r="B130" s="5" t="s">
        <v>30</v>
      </c>
      <c r="C130" s="5" t="s">
        <v>22</v>
      </c>
      <c r="D130" s="5" t="s">
        <v>15</v>
      </c>
      <c r="E130" s="7" t="s">
        <v>112</v>
      </c>
      <c r="F130" s="5">
        <v>300</v>
      </c>
      <c r="G130" s="9">
        <v>150</v>
      </c>
      <c r="H130" s="9">
        <v>150</v>
      </c>
      <c r="I130" s="9">
        <v>150</v>
      </c>
    </row>
    <row r="131" spans="1:9" ht="87" customHeight="1">
      <c r="A131" s="25" t="s">
        <v>182</v>
      </c>
      <c r="B131" s="5" t="s">
        <v>30</v>
      </c>
      <c r="C131" s="5" t="s">
        <v>22</v>
      </c>
      <c r="D131" s="5" t="s">
        <v>15</v>
      </c>
      <c r="E131" s="7" t="s">
        <v>112</v>
      </c>
      <c r="F131" s="5">
        <v>611</v>
      </c>
      <c r="G131" s="9">
        <v>34610</v>
      </c>
      <c r="H131" s="9">
        <v>11410</v>
      </c>
      <c r="I131" s="9">
        <v>11410</v>
      </c>
    </row>
    <row r="132" spans="1:9" ht="79.5" customHeight="1">
      <c r="A132" s="44" t="s">
        <v>202</v>
      </c>
      <c r="B132" s="5" t="s">
        <v>30</v>
      </c>
      <c r="C132" s="5" t="s">
        <v>22</v>
      </c>
      <c r="D132" s="5" t="s">
        <v>15</v>
      </c>
      <c r="E132" s="7" t="s">
        <v>203</v>
      </c>
      <c r="F132" s="5"/>
      <c r="G132" s="9">
        <f>G133+G134</f>
        <v>1358</v>
      </c>
      <c r="H132" s="9">
        <f>H133+H134</f>
        <v>1358</v>
      </c>
      <c r="I132" s="9">
        <f>I133+I134</f>
        <v>1359</v>
      </c>
    </row>
    <row r="133" spans="1:9" ht="33" customHeight="1">
      <c r="A133" s="25" t="s">
        <v>102</v>
      </c>
      <c r="B133" s="5" t="s">
        <v>30</v>
      </c>
      <c r="C133" s="5" t="s">
        <v>22</v>
      </c>
      <c r="D133" s="5" t="s">
        <v>15</v>
      </c>
      <c r="E133" s="7" t="s">
        <v>203</v>
      </c>
      <c r="F133" s="5">
        <v>200</v>
      </c>
      <c r="G133" s="9">
        <v>1307</v>
      </c>
      <c r="H133" s="9">
        <v>1307</v>
      </c>
      <c r="I133" s="9">
        <v>1308</v>
      </c>
    </row>
    <row r="134" spans="1:9" ht="33" customHeight="1">
      <c r="A134" s="46" t="s">
        <v>179</v>
      </c>
      <c r="B134" s="5" t="s">
        <v>30</v>
      </c>
      <c r="C134" s="5" t="s">
        <v>22</v>
      </c>
      <c r="D134" s="5" t="s">
        <v>15</v>
      </c>
      <c r="E134" s="7" t="s">
        <v>203</v>
      </c>
      <c r="F134" s="5">
        <v>612</v>
      </c>
      <c r="G134" s="9">
        <v>51</v>
      </c>
      <c r="H134" s="9">
        <v>51</v>
      </c>
      <c r="I134" s="9">
        <v>51</v>
      </c>
    </row>
    <row r="135" spans="1:9" ht="97.5" customHeight="1">
      <c r="A135" s="46" t="s">
        <v>309</v>
      </c>
      <c r="B135" s="5" t="s">
        <v>30</v>
      </c>
      <c r="C135" s="5" t="s">
        <v>22</v>
      </c>
      <c r="D135" s="5" t="s">
        <v>15</v>
      </c>
      <c r="E135" s="7" t="s">
        <v>203</v>
      </c>
      <c r="F135" s="5"/>
      <c r="G135" s="9">
        <f>G136</f>
        <v>13.72</v>
      </c>
      <c r="H135" s="9">
        <v>0</v>
      </c>
      <c r="I135" s="9">
        <v>0</v>
      </c>
    </row>
    <row r="136" spans="1:9" ht="33" customHeight="1">
      <c r="A136" s="25" t="s">
        <v>102</v>
      </c>
      <c r="B136" s="5" t="s">
        <v>30</v>
      </c>
      <c r="C136" s="5" t="s">
        <v>22</v>
      </c>
      <c r="D136" s="5" t="s">
        <v>15</v>
      </c>
      <c r="E136" s="7" t="s">
        <v>203</v>
      </c>
      <c r="F136" s="5">
        <v>200</v>
      </c>
      <c r="G136" s="9">
        <v>13.72</v>
      </c>
      <c r="H136" s="9">
        <v>0</v>
      </c>
      <c r="I136" s="9">
        <v>0</v>
      </c>
    </row>
    <row r="137" spans="1:9" ht="81" customHeight="1">
      <c r="A137" s="25" t="s">
        <v>181</v>
      </c>
      <c r="B137" s="5" t="s">
        <v>30</v>
      </c>
      <c r="C137" s="5" t="s">
        <v>22</v>
      </c>
      <c r="D137" s="5" t="s">
        <v>15</v>
      </c>
      <c r="E137" s="7" t="s">
        <v>180</v>
      </c>
      <c r="F137" s="5"/>
      <c r="G137" s="9">
        <f>G138+G139</f>
        <v>10031</v>
      </c>
      <c r="H137" s="9">
        <f>H138+H139</f>
        <v>10031</v>
      </c>
      <c r="I137" s="9">
        <f>I138+I139</f>
        <v>9560.2000000000007</v>
      </c>
    </row>
    <row r="138" spans="1:9" ht="33" customHeight="1">
      <c r="A138" s="25" t="s">
        <v>102</v>
      </c>
      <c r="B138" s="5" t="s">
        <v>30</v>
      </c>
      <c r="C138" s="5" t="s">
        <v>22</v>
      </c>
      <c r="D138" s="5" t="s">
        <v>15</v>
      </c>
      <c r="E138" s="7" t="s">
        <v>180</v>
      </c>
      <c r="F138" s="5">
        <v>200</v>
      </c>
      <c r="G138" s="9">
        <v>9445</v>
      </c>
      <c r="H138" s="9">
        <v>9445</v>
      </c>
      <c r="I138" s="9">
        <v>8974.2000000000007</v>
      </c>
    </row>
    <row r="139" spans="1:9" ht="28.5" customHeight="1">
      <c r="A139" s="46" t="s">
        <v>179</v>
      </c>
      <c r="B139" s="5" t="s">
        <v>30</v>
      </c>
      <c r="C139" s="5" t="s">
        <v>22</v>
      </c>
      <c r="D139" s="5" t="s">
        <v>15</v>
      </c>
      <c r="E139" s="7" t="s">
        <v>180</v>
      </c>
      <c r="F139" s="5">
        <v>612</v>
      </c>
      <c r="G139" s="9">
        <v>586</v>
      </c>
      <c r="H139" s="9">
        <v>586</v>
      </c>
      <c r="I139" s="9">
        <v>586</v>
      </c>
    </row>
    <row r="140" spans="1:9" ht="109.5" customHeight="1">
      <c r="A140" s="25" t="s">
        <v>257</v>
      </c>
      <c r="B140" s="5" t="s">
        <v>30</v>
      </c>
      <c r="C140" s="5" t="s">
        <v>22</v>
      </c>
      <c r="D140" s="5" t="s">
        <v>15</v>
      </c>
      <c r="E140" s="7" t="s">
        <v>283</v>
      </c>
      <c r="F140" s="5"/>
      <c r="G140" s="9">
        <f>G141</f>
        <v>453.7</v>
      </c>
      <c r="H140" s="9">
        <f>H141</f>
        <v>447.2</v>
      </c>
      <c r="I140" s="9">
        <f>I141</f>
        <v>447.2</v>
      </c>
    </row>
    <row r="141" spans="1:9" ht="94.5" customHeight="1">
      <c r="A141" s="25" t="s">
        <v>69</v>
      </c>
      <c r="B141" s="5" t="s">
        <v>30</v>
      </c>
      <c r="C141" s="5" t="s">
        <v>22</v>
      </c>
      <c r="D141" s="5" t="s">
        <v>15</v>
      </c>
      <c r="E141" s="7" t="s">
        <v>283</v>
      </c>
      <c r="F141" s="5">
        <v>100</v>
      </c>
      <c r="G141" s="9">
        <v>453.7</v>
      </c>
      <c r="H141" s="9">
        <v>447.2</v>
      </c>
      <c r="I141" s="9">
        <v>447.2</v>
      </c>
    </row>
    <row r="142" spans="1:9" ht="28.5" customHeight="1">
      <c r="A142" s="44" t="s">
        <v>212</v>
      </c>
      <c r="B142" s="5" t="s">
        <v>30</v>
      </c>
      <c r="C142" s="5" t="s">
        <v>22</v>
      </c>
      <c r="D142" s="5" t="s">
        <v>15</v>
      </c>
      <c r="E142" s="8" t="s">
        <v>211</v>
      </c>
      <c r="F142" s="5"/>
      <c r="G142" s="9">
        <f>G143</f>
        <v>269.98599999999999</v>
      </c>
      <c r="H142" s="9">
        <f t="shared" ref="H142:I142" si="11">H143</f>
        <v>0</v>
      </c>
      <c r="I142" s="9">
        <f t="shared" si="11"/>
        <v>0</v>
      </c>
    </row>
    <row r="143" spans="1:9" ht="30.75" customHeight="1">
      <c r="A143" s="46" t="s">
        <v>310</v>
      </c>
      <c r="B143" s="5" t="s">
        <v>30</v>
      </c>
      <c r="C143" s="5" t="s">
        <v>22</v>
      </c>
      <c r="D143" s="5" t="s">
        <v>15</v>
      </c>
      <c r="E143" s="8" t="s">
        <v>311</v>
      </c>
      <c r="F143" s="5"/>
      <c r="G143" s="9">
        <f>G144</f>
        <v>269.98599999999999</v>
      </c>
      <c r="H143" s="9">
        <v>0</v>
      </c>
      <c r="I143" s="9">
        <v>0</v>
      </c>
    </row>
    <row r="144" spans="1:9" ht="94.5" customHeight="1">
      <c r="A144" s="46" t="s">
        <v>127</v>
      </c>
      <c r="B144" s="5" t="s">
        <v>30</v>
      </c>
      <c r="C144" s="5" t="s">
        <v>22</v>
      </c>
      <c r="D144" s="5" t="s">
        <v>15</v>
      </c>
      <c r="E144" s="8" t="s">
        <v>311</v>
      </c>
      <c r="F144" s="5">
        <v>100</v>
      </c>
      <c r="G144" s="9">
        <v>269.98599999999999</v>
      </c>
      <c r="H144" s="9">
        <v>0</v>
      </c>
      <c r="I144" s="9">
        <v>0</v>
      </c>
    </row>
    <row r="145" spans="1:9" ht="31.5" customHeight="1">
      <c r="A145" s="59" t="s">
        <v>8</v>
      </c>
      <c r="B145" s="5" t="s">
        <v>30</v>
      </c>
      <c r="C145" s="5" t="s">
        <v>22</v>
      </c>
      <c r="D145" s="5" t="s">
        <v>19</v>
      </c>
      <c r="E145" s="8"/>
      <c r="F145" s="3"/>
      <c r="G145" s="9">
        <f>G146+G156+G166+G178+G174</f>
        <v>29585.502</v>
      </c>
      <c r="H145" s="9">
        <f>H146+H156+H166</f>
        <v>10503.2</v>
      </c>
      <c r="I145" s="9">
        <f>I146+I156+I166</f>
        <v>10503.2</v>
      </c>
    </row>
    <row r="146" spans="1:9" ht="54.75" customHeight="1">
      <c r="A146" s="44" t="s">
        <v>224</v>
      </c>
      <c r="B146" s="5" t="s">
        <v>30</v>
      </c>
      <c r="C146" s="5" t="s">
        <v>22</v>
      </c>
      <c r="D146" s="5" t="s">
        <v>19</v>
      </c>
      <c r="E146" s="8" t="s">
        <v>223</v>
      </c>
      <c r="F146" s="3"/>
      <c r="G146" s="9">
        <f>G147+G152</f>
        <v>4022</v>
      </c>
      <c r="H146" s="9">
        <f>H147+H152</f>
        <v>3478</v>
      </c>
      <c r="I146" s="9">
        <f>I147+I152</f>
        <v>3478</v>
      </c>
    </row>
    <row r="147" spans="1:9" ht="39.75" customHeight="1">
      <c r="A147" s="44" t="s">
        <v>59</v>
      </c>
      <c r="B147" s="5" t="s">
        <v>30</v>
      </c>
      <c r="C147" s="5" t="s">
        <v>22</v>
      </c>
      <c r="D147" s="5" t="s">
        <v>19</v>
      </c>
      <c r="E147" s="7" t="s">
        <v>103</v>
      </c>
      <c r="F147" s="5"/>
      <c r="G147" s="9">
        <f>G148</f>
        <v>3215</v>
      </c>
      <c r="H147" s="9">
        <f>H148</f>
        <v>2709</v>
      </c>
      <c r="I147" s="9">
        <f>I148</f>
        <v>2709</v>
      </c>
    </row>
    <row r="148" spans="1:9" ht="33.75" customHeight="1">
      <c r="A148" s="44" t="s">
        <v>60</v>
      </c>
      <c r="B148" s="5" t="s">
        <v>30</v>
      </c>
      <c r="C148" s="5" t="s">
        <v>22</v>
      </c>
      <c r="D148" s="5" t="s">
        <v>19</v>
      </c>
      <c r="E148" s="7" t="s">
        <v>104</v>
      </c>
      <c r="F148" s="5"/>
      <c r="G148" s="9">
        <f>G149+G150+G151</f>
        <v>3215</v>
      </c>
      <c r="H148" s="9">
        <f>H149+H150+H151</f>
        <v>2709</v>
      </c>
      <c r="I148" s="9">
        <f>I149+I150+I151</f>
        <v>2709</v>
      </c>
    </row>
    <row r="149" spans="1:9" ht="87" customHeight="1">
      <c r="A149" s="25" t="s">
        <v>69</v>
      </c>
      <c r="B149" s="5" t="s">
        <v>30</v>
      </c>
      <c r="C149" s="5" t="s">
        <v>22</v>
      </c>
      <c r="D149" s="5" t="s">
        <v>19</v>
      </c>
      <c r="E149" s="7" t="s">
        <v>104</v>
      </c>
      <c r="F149" s="5">
        <v>100</v>
      </c>
      <c r="G149" s="9">
        <v>3145</v>
      </c>
      <c r="H149" s="9">
        <v>2659</v>
      </c>
      <c r="I149" s="9">
        <v>2659</v>
      </c>
    </row>
    <row r="150" spans="1:9" ht="42" customHeight="1">
      <c r="A150" s="25" t="s">
        <v>102</v>
      </c>
      <c r="B150" s="5" t="s">
        <v>30</v>
      </c>
      <c r="C150" s="5" t="s">
        <v>22</v>
      </c>
      <c r="D150" s="5" t="s">
        <v>19</v>
      </c>
      <c r="E150" s="7" t="s">
        <v>104</v>
      </c>
      <c r="F150" s="5">
        <v>200</v>
      </c>
      <c r="G150" s="9">
        <v>70</v>
      </c>
      <c r="H150" s="9">
        <v>50</v>
      </c>
      <c r="I150" s="9">
        <v>50</v>
      </c>
    </row>
    <row r="151" spans="1:9" ht="25.5" customHeight="1">
      <c r="A151" s="46" t="s">
        <v>61</v>
      </c>
      <c r="B151" s="5" t="s">
        <v>30</v>
      </c>
      <c r="C151" s="5" t="s">
        <v>22</v>
      </c>
      <c r="D151" s="5" t="s">
        <v>19</v>
      </c>
      <c r="E151" s="7" t="s">
        <v>104</v>
      </c>
      <c r="F151" s="5">
        <v>850</v>
      </c>
      <c r="G151" s="9">
        <v>0</v>
      </c>
      <c r="H151" s="9">
        <v>0</v>
      </c>
      <c r="I151" s="9">
        <v>0</v>
      </c>
    </row>
    <row r="152" spans="1:9" ht="34.5" customHeight="1">
      <c r="A152" s="46" t="s">
        <v>215</v>
      </c>
      <c r="B152" s="5" t="s">
        <v>30</v>
      </c>
      <c r="C152" s="5" t="s">
        <v>22</v>
      </c>
      <c r="D152" s="5" t="s">
        <v>19</v>
      </c>
      <c r="E152" s="7" t="s">
        <v>214</v>
      </c>
      <c r="F152" s="5"/>
      <c r="G152" s="9">
        <f>G153</f>
        <v>807</v>
      </c>
      <c r="H152" s="9">
        <f>H153</f>
        <v>769</v>
      </c>
      <c r="I152" s="9">
        <f>I153</f>
        <v>769</v>
      </c>
    </row>
    <row r="153" spans="1:9" ht="54.75" customHeight="1">
      <c r="A153" s="44" t="s">
        <v>88</v>
      </c>
      <c r="B153" s="5" t="s">
        <v>30</v>
      </c>
      <c r="C153" s="5" t="s">
        <v>22</v>
      </c>
      <c r="D153" s="5" t="s">
        <v>19</v>
      </c>
      <c r="E153" s="7" t="s">
        <v>123</v>
      </c>
      <c r="F153" s="5"/>
      <c r="G153" s="9">
        <f>G154+G155</f>
        <v>807</v>
      </c>
      <c r="H153" s="9">
        <f>H154+H155</f>
        <v>769</v>
      </c>
      <c r="I153" s="9">
        <f>I154+I155</f>
        <v>769</v>
      </c>
    </row>
    <row r="154" spans="1:9" ht="84.75" customHeight="1">
      <c r="A154" s="25" t="s">
        <v>69</v>
      </c>
      <c r="B154" s="5" t="s">
        <v>30</v>
      </c>
      <c r="C154" s="20" t="s">
        <v>22</v>
      </c>
      <c r="D154" s="20" t="s">
        <v>19</v>
      </c>
      <c r="E154" s="7" t="s">
        <v>123</v>
      </c>
      <c r="F154" s="20">
        <v>100</v>
      </c>
      <c r="G154" s="26">
        <v>712</v>
      </c>
      <c r="H154" s="26">
        <v>674</v>
      </c>
      <c r="I154" s="26">
        <v>674</v>
      </c>
    </row>
    <row r="155" spans="1:9" ht="33.75" customHeight="1">
      <c r="A155" s="25" t="s">
        <v>102</v>
      </c>
      <c r="B155" s="5" t="s">
        <v>30</v>
      </c>
      <c r="C155" s="20" t="s">
        <v>22</v>
      </c>
      <c r="D155" s="20" t="s">
        <v>19</v>
      </c>
      <c r="E155" s="7" t="s">
        <v>123</v>
      </c>
      <c r="F155" s="20">
        <v>200</v>
      </c>
      <c r="G155" s="26">
        <v>95</v>
      </c>
      <c r="H155" s="26">
        <v>95</v>
      </c>
      <c r="I155" s="26">
        <v>95</v>
      </c>
    </row>
    <row r="156" spans="1:9" ht="33.75" customHeight="1">
      <c r="A156" s="46" t="s">
        <v>222</v>
      </c>
      <c r="B156" s="5" t="s">
        <v>30</v>
      </c>
      <c r="C156" s="20" t="s">
        <v>22</v>
      </c>
      <c r="D156" s="20" t="s">
        <v>19</v>
      </c>
      <c r="E156" s="7" t="s">
        <v>221</v>
      </c>
      <c r="F156" s="20"/>
      <c r="G156" s="26">
        <f>G157+G161</f>
        <v>6339.4369999999999</v>
      </c>
      <c r="H156" s="26">
        <f>H157+H161</f>
        <v>6145</v>
      </c>
      <c r="I156" s="26">
        <f>I157+I161</f>
        <v>6145</v>
      </c>
    </row>
    <row r="157" spans="1:9" ht="53.25" customHeight="1">
      <c r="A157" s="44" t="s">
        <v>76</v>
      </c>
      <c r="B157" s="7" t="s">
        <v>30</v>
      </c>
      <c r="C157" s="7" t="s">
        <v>22</v>
      </c>
      <c r="D157" s="20" t="s">
        <v>19</v>
      </c>
      <c r="E157" s="7" t="s">
        <v>101</v>
      </c>
      <c r="F157" s="3"/>
      <c r="G157" s="9">
        <f>G158</f>
        <v>2053.424</v>
      </c>
      <c r="H157" s="9">
        <f>H158</f>
        <v>1889</v>
      </c>
      <c r="I157" s="9">
        <f>I158</f>
        <v>1889</v>
      </c>
    </row>
    <row r="158" spans="1:9" ht="28.5" customHeight="1">
      <c r="A158" s="44" t="s">
        <v>62</v>
      </c>
      <c r="B158" s="5" t="s">
        <v>30</v>
      </c>
      <c r="C158" s="5" t="s">
        <v>22</v>
      </c>
      <c r="D158" s="20" t="s">
        <v>19</v>
      </c>
      <c r="E158" s="7" t="s">
        <v>113</v>
      </c>
      <c r="F158" s="3"/>
      <c r="G158" s="9">
        <f>G159+G160</f>
        <v>2053.424</v>
      </c>
      <c r="H158" s="9">
        <f>H159+H160</f>
        <v>1889</v>
      </c>
      <c r="I158" s="9">
        <f>I159+I160</f>
        <v>1889</v>
      </c>
    </row>
    <row r="159" spans="1:9" ht="84.75" customHeight="1">
      <c r="A159" s="25" t="s">
        <v>69</v>
      </c>
      <c r="B159" s="5" t="s">
        <v>30</v>
      </c>
      <c r="C159" s="5" t="s">
        <v>22</v>
      </c>
      <c r="D159" s="20" t="s">
        <v>19</v>
      </c>
      <c r="E159" s="7" t="s">
        <v>113</v>
      </c>
      <c r="F159" s="3">
        <v>100</v>
      </c>
      <c r="G159" s="9">
        <v>1751.421</v>
      </c>
      <c r="H159" s="9">
        <v>1469</v>
      </c>
      <c r="I159" s="9">
        <v>1469</v>
      </c>
    </row>
    <row r="160" spans="1:9" ht="40.5" customHeight="1">
      <c r="A160" s="25" t="s">
        <v>102</v>
      </c>
      <c r="B160" s="5" t="s">
        <v>30</v>
      </c>
      <c r="C160" s="5" t="s">
        <v>22</v>
      </c>
      <c r="D160" s="20" t="s">
        <v>19</v>
      </c>
      <c r="E160" s="7" t="s">
        <v>113</v>
      </c>
      <c r="F160" s="3">
        <v>200</v>
      </c>
      <c r="G160" s="9">
        <v>302.00299999999999</v>
      </c>
      <c r="H160" s="9">
        <v>420</v>
      </c>
      <c r="I160" s="9">
        <v>420</v>
      </c>
    </row>
    <row r="161" spans="1:9" ht="51.75" customHeight="1">
      <c r="A161" s="46" t="s">
        <v>80</v>
      </c>
      <c r="B161" s="5" t="s">
        <v>30</v>
      </c>
      <c r="C161" s="5" t="s">
        <v>22</v>
      </c>
      <c r="D161" s="5" t="s">
        <v>19</v>
      </c>
      <c r="E161" s="7" t="s">
        <v>107</v>
      </c>
      <c r="F161" s="5"/>
      <c r="G161" s="9">
        <f>G162</f>
        <v>4286.0129999999999</v>
      </c>
      <c r="H161" s="9">
        <f>H162</f>
        <v>4256</v>
      </c>
      <c r="I161" s="9">
        <f>I162</f>
        <v>4256</v>
      </c>
    </row>
    <row r="162" spans="1:9" ht="93.75" customHeight="1">
      <c r="A162" s="45" t="s">
        <v>58</v>
      </c>
      <c r="B162" s="5" t="s">
        <v>30</v>
      </c>
      <c r="C162" s="5" t="s">
        <v>22</v>
      </c>
      <c r="D162" s="5" t="s">
        <v>19</v>
      </c>
      <c r="E162" s="7" t="s">
        <v>108</v>
      </c>
      <c r="F162" s="5"/>
      <c r="G162" s="9">
        <f>G163+G164+G165</f>
        <v>4286.0129999999999</v>
      </c>
      <c r="H162" s="9">
        <f>H163+H164+H165</f>
        <v>4256</v>
      </c>
      <c r="I162" s="9">
        <f>I163+I164+I165</f>
        <v>4256</v>
      </c>
    </row>
    <row r="163" spans="1:9" ht="85.5" customHeight="1">
      <c r="A163" s="25" t="s">
        <v>69</v>
      </c>
      <c r="B163" s="5" t="s">
        <v>30</v>
      </c>
      <c r="C163" s="5" t="s">
        <v>22</v>
      </c>
      <c r="D163" s="5" t="s">
        <v>19</v>
      </c>
      <c r="E163" s="7" t="s">
        <v>108</v>
      </c>
      <c r="F163" s="5">
        <v>100</v>
      </c>
      <c r="G163" s="9">
        <v>3766</v>
      </c>
      <c r="H163" s="9">
        <v>3766</v>
      </c>
      <c r="I163" s="9">
        <v>3766</v>
      </c>
    </row>
    <row r="164" spans="1:9" ht="42.75" customHeight="1">
      <c r="A164" s="25" t="s">
        <v>102</v>
      </c>
      <c r="B164" s="5" t="s">
        <v>30</v>
      </c>
      <c r="C164" s="5" t="s">
        <v>22</v>
      </c>
      <c r="D164" s="5" t="s">
        <v>19</v>
      </c>
      <c r="E164" s="7" t="s">
        <v>108</v>
      </c>
      <c r="F164" s="5">
        <v>200</v>
      </c>
      <c r="G164" s="9">
        <v>520.01300000000003</v>
      </c>
      <c r="H164" s="9">
        <v>490</v>
      </c>
      <c r="I164" s="9">
        <v>490</v>
      </c>
    </row>
    <row r="165" spans="1:9" ht="24" customHeight="1">
      <c r="A165" s="46" t="s">
        <v>61</v>
      </c>
      <c r="B165" s="5" t="s">
        <v>30</v>
      </c>
      <c r="C165" s="5" t="s">
        <v>22</v>
      </c>
      <c r="D165" s="5" t="s">
        <v>19</v>
      </c>
      <c r="E165" s="7" t="s">
        <v>108</v>
      </c>
      <c r="F165" s="5">
        <v>850</v>
      </c>
      <c r="G165" s="9">
        <v>0</v>
      </c>
      <c r="H165" s="9">
        <v>0</v>
      </c>
      <c r="I165" s="9">
        <v>0</v>
      </c>
    </row>
    <row r="166" spans="1:9" ht="24" customHeight="1">
      <c r="A166" s="46" t="s">
        <v>206</v>
      </c>
      <c r="B166" s="5" t="s">
        <v>30</v>
      </c>
      <c r="C166" s="5" t="s">
        <v>22</v>
      </c>
      <c r="D166" s="5" t="s">
        <v>19</v>
      </c>
      <c r="E166" s="7" t="s">
        <v>204</v>
      </c>
      <c r="F166" s="5"/>
      <c r="G166" s="9">
        <f>G167</f>
        <v>1166.2070000000001</v>
      </c>
      <c r="H166" s="9">
        <f>H167</f>
        <v>880.2</v>
      </c>
      <c r="I166" s="9">
        <f>I167</f>
        <v>880.2</v>
      </c>
    </row>
    <row r="167" spans="1:9" ht="24" customHeight="1">
      <c r="A167" s="46" t="s">
        <v>207</v>
      </c>
      <c r="B167" s="5" t="s">
        <v>30</v>
      </c>
      <c r="C167" s="5" t="s">
        <v>22</v>
      </c>
      <c r="D167" s="5" t="s">
        <v>19</v>
      </c>
      <c r="E167" s="7" t="s">
        <v>205</v>
      </c>
      <c r="F167" s="5"/>
      <c r="G167" s="9">
        <f>G168+G172+G171</f>
        <v>1166.2070000000001</v>
      </c>
      <c r="H167" s="9">
        <f>H168+H172</f>
        <v>880.2</v>
      </c>
      <c r="I167" s="9">
        <f>I168+I172</f>
        <v>880.2</v>
      </c>
    </row>
    <row r="168" spans="1:9" ht="37.5" customHeight="1">
      <c r="A168" s="46" t="s">
        <v>152</v>
      </c>
      <c r="B168" s="5" t="s">
        <v>30</v>
      </c>
      <c r="C168" s="5" t="s">
        <v>22</v>
      </c>
      <c r="D168" s="5" t="s">
        <v>19</v>
      </c>
      <c r="E168" s="7" t="s">
        <v>285</v>
      </c>
      <c r="F168" s="3"/>
      <c r="G168" s="9">
        <f>G169</f>
        <v>1132.5</v>
      </c>
      <c r="H168" s="9">
        <f>H169</f>
        <v>854.2</v>
      </c>
      <c r="I168" s="9">
        <f>I169</f>
        <v>854.2</v>
      </c>
    </row>
    <row r="169" spans="1:9" ht="48.75" customHeight="1">
      <c r="A169" s="25" t="s">
        <v>102</v>
      </c>
      <c r="B169" s="5" t="s">
        <v>30</v>
      </c>
      <c r="C169" s="5" t="s">
        <v>22</v>
      </c>
      <c r="D169" s="5" t="s">
        <v>19</v>
      </c>
      <c r="E169" s="7" t="s">
        <v>285</v>
      </c>
      <c r="F169" s="3">
        <v>200</v>
      </c>
      <c r="G169" s="9">
        <v>1132.5</v>
      </c>
      <c r="H169" s="9">
        <v>854.2</v>
      </c>
      <c r="I169" s="9">
        <v>854.2</v>
      </c>
    </row>
    <row r="170" spans="1:9" ht="48.75" customHeight="1">
      <c r="A170" s="25" t="s">
        <v>324</v>
      </c>
      <c r="B170" s="5" t="s">
        <v>30</v>
      </c>
      <c r="C170" s="5" t="s">
        <v>22</v>
      </c>
      <c r="D170" s="5" t="s">
        <v>19</v>
      </c>
      <c r="E170" s="7" t="s">
        <v>325</v>
      </c>
      <c r="F170" s="3"/>
      <c r="G170" s="9">
        <f>G171</f>
        <v>11.439</v>
      </c>
      <c r="H170" s="9">
        <f t="shared" ref="H170:I170" si="12">H171</f>
        <v>0</v>
      </c>
      <c r="I170" s="9">
        <f t="shared" si="12"/>
        <v>0</v>
      </c>
    </row>
    <row r="171" spans="1:9" ht="38.25" customHeight="1">
      <c r="A171" s="25" t="s">
        <v>102</v>
      </c>
      <c r="B171" s="5" t="s">
        <v>30</v>
      </c>
      <c r="C171" s="5" t="s">
        <v>22</v>
      </c>
      <c r="D171" s="5" t="s">
        <v>19</v>
      </c>
      <c r="E171" s="7" t="s">
        <v>285</v>
      </c>
      <c r="F171" s="3">
        <v>200</v>
      </c>
      <c r="G171" s="9">
        <v>11.439</v>
      </c>
      <c r="H171" s="9">
        <v>0</v>
      </c>
      <c r="I171" s="9">
        <v>0</v>
      </c>
    </row>
    <row r="172" spans="1:9" ht="112.5" customHeight="1">
      <c r="A172" s="25" t="s">
        <v>258</v>
      </c>
      <c r="B172" s="5" t="s">
        <v>30</v>
      </c>
      <c r="C172" s="5" t="s">
        <v>22</v>
      </c>
      <c r="D172" s="5" t="s">
        <v>19</v>
      </c>
      <c r="E172" s="7" t="s">
        <v>284</v>
      </c>
      <c r="F172" s="5"/>
      <c r="G172" s="9">
        <f>G173</f>
        <v>22.268000000000001</v>
      </c>
      <c r="H172" s="9">
        <f>H173</f>
        <v>26</v>
      </c>
      <c r="I172" s="9">
        <f>I173</f>
        <v>26</v>
      </c>
    </row>
    <row r="173" spans="1:9" ht="33" customHeight="1">
      <c r="A173" s="44" t="s">
        <v>55</v>
      </c>
      <c r="B173" s="5" t="s">
        <v>30</v>
      </c>
      <c r="C173" s="5" t="s">
        <v>22</v>
      </c>
      <c r="D173" s="5" t="s">
        <v>19</v>
      </c>
      <c r="E173" s="7" t="s">
        <v>284</v>
      </c>
      <c r="F173" s="5">
        <v>300</v>
      </c>
      <c r="G173" s="9">
        <v>22.268000000000001</v>
      </c>
      <c r="H173" s="9">
        <v>26</v>
      </c>
      <c r="I173" s="9">
        <v>26</v>
      </c>
    </row>
    <row r="174" spans="1:9" ht="33" customHeight="1">
      <c r="A174" s="44" t="s">
        <v>250</v>
      </c>
      <c r="B174" s="5" t="s">
        <v>30</v>
      </c>
      <c r="C174" s="5" t="s">
        <v>22</v>
      </c>
      <c r="D174" s="5" t="s">
        <v>19</v>
      </c>
      <c r="E174" s="7" t="s">
        <v>249</v>
      </c>
      <c r="F174" s="5"/>
      <c r="G174" s="9">
        <f>G175</f>
        <v>6709.54</v>
      </c>
      <c r="H174" s="9">
        <v>0</v>
      </c>
      <c r="I174" s="9">
        <v>0</v>
      </c>
    </row>
    <row r="175" spans="1:9" ht="33" customHeight="1">
      <c r="A175" s="44" t="s">
        <v>252</v>
      </c>
      <c r="B175" s="5" t="s">
        <v>30</v>
      </c>
      <c r="C175" s="5" t="s">
        <v>22</v>
      </c>
      <c r="D175" s="5" t="s">
        <v>19</v>
      </c>
      <c r="E175" s="7" t="s">
        <v>251</v>
      </c>
      <c r="F175" s="5"/>
      <c r="G175" s="9">
        <f>G176</f>
        <v>6709.54</v>
      </c>
      <c r="H175" s="9">
        <v>0</v>
      </c>
      <c r="I175" s="9">
        <v>0</v>
      </c>
    </row>
    <row r="176" spans="1:9" ht="51.75" customHeight="1">
      <c r="A176" s="25" t="s">
        <v>153</v>
      </c>
      <c r="B176" s="5" t="s">
        <v>30</v>
      </c>
      <c r="C176" s="5" t="s">
        <v>22</v>
      </c>
      <c r="D176" s="5" t="s">
        <v>19</v>
      </c>
      <c r="E176" s="7" t="s">
        <v>280</v>
      </c>
      <c r="F176" s="5"/>
      <c r="G176" s="9">
        <f>G177</f>
        <v>6709.54</v>
      </c>
      <c r="H176" s="9">
        <f>H177</f>
        <v>0</v>
      </c>
      <c r="I176" s="9">
        <f>I177</f>
        <v>0</v>
      </c>
    </row>
    <row r="177" spans="1:9" ht="33" customHeight="1">
      <c r="A177" s="25" t="s">
        <v>102</v>
      </c>
      <c r="B177" s="5" t="s">
        <v>30</v>
      </c>
      <c r="C177" s="5" t="s">
        <v>22</v>
      </c>
      <c r="D177" s="5" t="s">
        <v>19</v>
      </c>
      <c r="E177" s="7" t="s">
        <v>280</v>
      </c>
      <c r="F177" s="5">
        <v>200</v>
      </c>
      <c r="G177" s="9">
        <v>6709.54</v>
      </c>
      <c r="H177" s="9">
        <v>0</v>
      </c>
      <c r="I177" s="9">
        <v>0</v>
      </c>
    </row>
    <row r="178" spans="1:9" ht="33" customHeight="1">
      <c r="A178" s="25" t="s">
        <v>219</v>
      </c>
      <c r="B178" s="5" t="s">
        <v>30</v>
      </c>
      <c r="C178" s="5" t="s">
        <v>22</v>
      </c>
      <c r="D178" s="5" t="s">
        <v>19</v>
      </c>
      <c r="E178" s="7" t="s">
        <v>218</v>
      </c>
      <c r="F178" s="5"/>
      <c r="G178" s="9">
        <f>G182+G179</f>
        <v>11348.318000000001</v>
      </c>
      <c r="H178" s="9">
        <v>0</v>
      </c>
      <c r="I178" s="9">
        <v>0</v>
      </c>
    </row>
    <row r="179" spans="1:9" ht="24" customHeight="1">
      <c r="A179" s="46" t="s">
        <v>128</v>
      </c>
      <c r="B179" s="5" t="s">
        <v>30</v>
      </c>
      <c r="C179" s="5" t="s">
        <v>22</v>
      </c>
      <c r="D179" s="5" t="s">
        <v>19</v>
      </c>
      <c r="E179" s="7" t="s">
        <v>220</v>
      </c>
      <c r="F179" s="5"/>
      <c r="G179" s="9">
        <f>G180</f>
        <v>45.555</v>
      </c>
      <c r="H179" s="9">
        <v>0</v>
      </c>
      <c r="I179" s="9">
        <v>0</v>
      </c>
    </row>
    <row r="180" spans="1:9" ht="27" customHeight="1">
      <c r="A180" s="69" t="s">
        <v>129</v>
      </c>
      <c r="B180" s="5" t="s">
        <v>30</v>
      </c>
      <c r="C180" s="5" t="s">
        <v>22</v>
      </c>
      <c r="D180" s="5" t="s">
        <v>19</v>
      </c>
      <c r="E180" s="21" t="s">
        <v>131</v>
      </c>
      <c r="F180" s="20"/>
      <c r="G180" s="9">
        <f>G181</f>
        <v>45.555</v>
      </c>
      <c r="H180" s="9">
        <v>0</v>
      </c>
      <c r="I180" s="9">
        <v>0</v>
      </c>
    </row>
    <row r="181" spans="1:9" ht="33" customHeight="1">
      <c r="A181" s="25" t="s">
        <v>102</v>
      </c>
      <c r="B181" s="5" t="s">
        <v>30</v>
      </c>
      <c r="C181" s="5" t="s">
        <v>22</v>
      </c>
      <c r="D181" s="5" t="s">
        <v>19</v>
      </c>
      <c r="E181" s="21" t="s">
        <v>131</v>
      </c>
      <c r="F181" s="20">
        <v>200</v>
      </c>
      <c r="G181" s="9">
        <v>45.555</v>
      </c>
      <c r="H181" s="9">
        <v>0</v>
      </c>
      <c r="I181" s="9">
        <v>0</v>
      </c>
    </row>
    <row r="182" spans="1:9" ht="33" customHeight="1">
      <c r="A182" s="25" t="s">
        <v>234</v>
      </c>
      <c r="B182" s="5" t="s">
        <v>30</v>
      </c>
      <c r="C182" s="5" t="s">
        <v>22</v>
      </c>
      <c r="D182" s="5" t="s">
        <v>19</v>
      </c>
      <c r="E182" s="7" t="s">
        <v>233</v>
      </c>
      <c r="F182" s="5"/>
      <c r="G182" s="9">
        <f>G183</f>
        <v>11302.763000000001</v>
      </c>
      <c r="H182" s="9">
        <v>0</v>
      </c>
      <c r="I182" s="9">
        <v>0</v>
      </c>
    </row>
    <row r="183" spans="1:9" ht="33" customHeight="1">
      <c r="A183" s="25" t="s">
        <v>281</v>
      </c>
      <c r="B183" s="5" t="s">
        <v>30</v>
      </c>
      <c r="C183" s="5" t="s">
        <v>22</v>
      </c>
      <c r="D183" s="5" t="s">
        <v>19</v>
      </c>
      <c r="E183" s="7" t="s">
        <v>282</v>
      </c>
      <c r="F183" s="5"/>
      <c r="G183" s="9">
        <f>G184</f>
        <v>11302.763000000001</v>
      </c>
      <c r="H183" s="9">
        <v>0</v>
      </c>
      <c r="I183" s="9">
        <v>0</v>
      </c>
    </row>
    <row r="184" spans="1:9" ht="33" customHeight="1">
      <c r="A184" s="25" t="s">
        <v>102</v>
      </c>
      <c r="B184" s="5" t="s">
        <v>30</v>
      </c>
      <c r="C184" s="5" t="s">
        <v>22</v>
      </c>
      <c r="D184" s="5" t="s">
        <v>19</v>
      </c>
      <c r="E184" s="7" t="s">
        <v>282</v>
      </c>
      <c r="F184" s="5">
        <v>200</v>
      </c>
      <c r="G184" s="9">
        <v>11302.763000000001</v>
      </c>
      <c r="H184" s="9">
        <v>0</v>
      </c>
      <c r="I184" s="9">
        <v>0</v>
      </c>
    </row>
    <row r="185" spans="1:9" ht="26.25" customHeight="1">
      <c r="A185" s="25" t="s">
        <v>36</v>
      </c>
      <c r="B185" s="5" t="s">
        <v>30</v>
      </c>
      <c r="C185" s="5">
        <v>10</v>
      </c>
      <c r="D185" s="5"/>
      <c r="E185" s="7"/>
      <c r="F185" s="5"/>
      <c r="G185" s="9">
        <f>G193+G186</f>
        <v>18610.396000000001</v>
      </c>
      <c r="H185" s="9">
        <f>H193+H186</f>
        <v>18580.900000000001</v>
      </c>
      <c r="I185" s="9">
        <f>I193+I186</f>
        <v>18580.900000000001</v>
      </c>
    </row>
    <row r="186" spans="1:9" ht="26.25" customHeight="1">
      <c r="A186" s="44" t="s">
        <v>40</v>
      </c>
      <c r="B186" s="5" t="s">
        <v>30</v>
      </c>
      <c r="C186" s="5">
        <v>10</v>
      </c>
      <c r="D186" s="5" t="s">
        <v>16</v>
      </c>
      <c r="E186" s="7"/>
      <c r="F186" s="5"/>
      <c r="G186" s="9">
        <f t="shared" ref="G186:I187" si="13">G187</f>
        <v>782.39599999999996</v>
      </c>
      <c r="H186" s="9">
        <f t="shared" si="13"/>
        <v>752.9</v>
      </c>
      <c r="I186" s="9">
        <f t="shared" si="13"/>
        <v>752.9</v>
      </c>
    </row>
    <row r="187" spans="1:9" ht="50.25" customHeight="1">
      <c r="A187" s="44" t="s">
        <v>210</v>
      </c>
      <c r="B187" s="5" t="s">
        <v>30</v>
      </c>
      <c r="C187" s="5">
        <v>10</v>
      </c>
      <c r="D187" s="5" t="s">
        <v>16</v>
      </c>
      <c r="E187" s="7" t="s">
        <v>209</v>
      </c>
      <c r="F187" s="5"/>
      <c r="G187" s="9">
        <f t="shared" si="13"/>
        <v>782.39599999999996</v>
      </c>
      <c r="H187" s="9">
        <f t="shared" si="13"/>
        <v>752.9</v>
      </c>
      <c r="I187" s="9">
        <f t="shared" si="13"/>
        <v>752.9</v>
      </c>
    </row>
    <row r="188" spans="1:9" ht="87" customHeight="1">
      <c r="A188" s="44" t="s">
        <v>262</v>
      </c>
      <c r="B188" s="5" t="s">
        <v>30</v>
      </c>
      <c r="C188" s="5">
        <v>10</v>
      </c>
      <c r="D188" s="5" t="s">
        <v>16</v>
      </c>
      <c r="E188" s="7" t="s">
        <v>261</v>
      </c>
      <c r="F188" s="5"/>
      <c r="G188" s="9">
        <f>G189+G191</f>
        <v>782.39599999999996</v>
      </c>
      <c r="H188" s="9">
        <f>H189+H191</f>
        <v>752.9</v>
      </c>
      <c r="I188" s="9">
        <f>I189+I191</f>
        <v>752.9</v>
      </c>
    </row>
    <row r="189" spans="1:9" ht="35.25" customHeight="1">
      <c r="A189" s="25" t="s">
        <v>208</v>
      </c>
      <c r="B189" s="5" t="s">
        <v>30</v>
      </c>
      <c r="C189" s="5">
        <v>10</v>
      </c>
      <c r="D189" s="5" t="s">
        <v>16</v>
      </c>
      <c r="E189" s="7" t="s">
        <v>259</v>
      </c>
      <c r="F189" s="5"/>
      <c r="G189" s="9">
        <f>G190</f>
        <v>219.024</v>
      </c>
      <c r="H189" s="9">
        <f>H190</f>
        <v>189.6</v>
      </c>
      <c r="I189" s="9">
        <f>I190</f>
        <v>189.6</v>
      </c>
    </row>
    <row r="190" spans="1:9" ht="34.5" customHeight="1">
      <c r="A190" s="44" t="s">
        <v>55</v>
      </c>
      <c r="B190" s="5" t="s">
        <v>30</v>
      </c>
      <c r="C190" s="5">
        <v>10</v>
      </c>
      <c r="D190" s="5" t="s">
        <v>16</v>
      </c>
      <c r="E190" s="7" t="s">
        <v>259</v>
      </c>
      <c r="F190" s="5">
        <v>300</v>
      </c>
      <c r="G190" s="9">
        <v>219.024</v>
      </c>
      <c r="H190" s="9">
        <v>189.6</v>
      </c>
      <c r="I190" s="9">
        <v>189.6</v>
      </c>
    </row>
    <row r="191" spans="1:9" ht="34.5" customHeight="1">
      <c r="A191" s="44" t="s">
        <v>260</v>
      </c>
      <c r="B191" s="5" t="s">
        <v>30</v>
      </c>
      <c r="C191" s="5">
        <v>10</v>
      </c>
      <c r="D191" s="5" t="s">
        <v>16</v>
      </c>
      <c r="E191" s="7" t="s">
        <v>259</v>
      </c>
      <c r="F191" s="5"/>
      <c r="G191" s="9">
        <f>G192</f>
        <v>563.37199999999996</v>
      </c>
      <c r="H191" s="9">
        <f>H192</f>
        <v>563.29999999999995</v>
      </c>
      <c r="I191" s="9">
        <f>I192</f>
        <v>563.29999999999995</v>
      </c>
    </row>
    <row r="192" spans="1:9" ht="34.5" customHeight="1">
      <c r="A192" s="44" t="s">
        <v>55</v>
      </c>
      <c r="B192" s="5" t="s">
        <v>30</v>
      </c>
      <c r="C192" s="5">
        <v>10</v>
      </c>
      <c r="D192" s="5" t="s">
        <v>16</v>
      </c>
      <c r="E192" s="7" t="s">
        <v>259</v>
      </c>
      <c r="F192" s="5">
        <v>300</v>
      </c>
      <c r="G192" s="9">
        <v>563.37199999999996</v>
      </c>
      <c r="H192" s="9">
        <v>563.29999999999995</v>
      </c>
      <c r="I192" s="9">
        <v>563.29999999999995</v>
      </c>
    </row>
    <row r="193" spans="1:9" ht="23.25" customHeight="1">
      <c r="A193" s="44" t="s">
        <v>12</v>
      </c>
      <c r="B193" s="5" t="s">
        <v>30</v>
      </c>
      <c r="C193" s="5">
        <v>10</v>
      </c>
      <c r="D193" s="5" t="s">
        <v>17</v>
      </c>
      <c r="E193" s="8"/>
      <c r="F193" s="5"/>
      <c r="G193" s="9">
        <f>G196+G199</f>
        <v>17828</v>
      </c>
      <c r="H193" s="9">
        <f>H196+H199</f>
        <v>17828</v>
      </c>
      <c r="I193" s="9">
        <f>I196+I199</f>
        <v>17828</v>
      </c>
    </row>
    <row r="194" spans="1:9" ht="23.25" customHeight="1">
      <c r="A194" s="44" t="s">
        <v>206</v>
      </c>
      <c r="B194" s="5" t="s">
        <v>30</v>
      </c>
      <c r="C194" s="5">
        <v>10</v>
      </c>
      <c r="D194" s="5" t="s">
        <v>17</v>
      </c>
      <c r="E194" s="8" t="s">
        <v>204</v>
      </c>
      <c r="F194" s="5"/>
      <c r="G194" s="9">
        <f>G195</f>
        <v>17828</v>
      </c>
      <c r="H194" s="9">
        <f>H195</f>
        <v>17828</v>
      </c>
      <c r="I194" s="9">
        <f>I195</f>
        <v>17828</v>
      </c>
    </row>
    <row r="195" spans="1:9" ht="23.25" customHeight="1">
      <c r="A195" s="44" t="s">
        <v>212</v>
      </c>
      <c r="B195" s="5" t="s">
        <v>30</v>
      </c>
      <c r="C195" s="5">
        <v>10</v>
      </c>
      <c r="D195" s="5" t="s">
        <v>17</v>
      </c>
      <c r="E195" s="8" t="s">
        <v>211</v>
      </c>
      <c r="F195" s="5"/>
      <c r="G195" s="9">
        <f>G196+G199</f>
        <v>17828</v>
      </c>
      <c r="H195" s="9">
        <f>H196+H199</f>
        <v>17828</v>
      </c>
      <c r="I195" s="9">
        <f>I196+I199</f>
        <v>17828</v>
      </c>
    </row>
    <row r="196" spans="1:9" ht="87.75" customHeight="1">
      <c r="A196" s="44" t="s">
        <v>72</v>
      </c>
      <c r="B196" s="5" t="s">
        <v>30</v>
      </c>
      <c r="C196" s="5">
        <v>10</v>
      </c>
      <c r="D196" s="5" t="s">
        <v>17</v>
      </c>
      <c r="E196" s="7" t="s">
        <v>114</v>
      </c>
      <c r="F196" s="5"/>
      <c r="G196" s="9">
        <f>G198+G197</f>
        <v>1486</v>
      </c>
      <c r="H196" s="9">
        <f>H198</f>
        <v>1486</v>
      </c>
      <c r="I196" s="9">
        <f>I198</f>
        <v>1486</v>
      </c>
    </row>
    <row r="197" spans="1:9" ht="40.5" customHeight="1">
      <c r="A197" s="25" t="s">
        <v>102</v>
      </c>
      <c r="B197" s="5" t="s">
        <v>30</v>
      </c>
      <c r="C197" s="5">
        <v>10</v>
      </c>
      <c r="D197" s="5" t="s">
        <v>17</v>
      </c>
      <c r="E197" s="7" t="s">
        <v>114</v>
      </c>
      <c r="F197" s="3">
        <v>200</v>
      </c>
      <c r="G197" s="9">
        <v>5</v>
      </c>
      <c r="H197" s="9">
        <v>0</v>
      </c>
      <c r="I197" s="9">
        <v>0</v>
      </c>
    </row>
    <row r="198" spans="1:9" ht="30" customHeight="1">
      <c r="A198" s="44" t="s">
        <v>55</v>
      </c>
      <c r="B198" s="5" t="s">
        <v>30</v>
      </c>
      <c r="C198" s="5">
        <v>10</v>
      </c>
      <c r="D198" s="5" t="s">
        <v>17</v>
      </c>
      <c r="E198" s="7" t="s">
        <v>114</v>
      </c>
      <c r="F198" s="3">
        <v>300</v>
      </c>
      <c r="G198" s="9">
        <v>1481</v>
      </c>
      <c r="H198" s="9">
        <v>1486</v>
      </c>
      <c r="I198" s="9">
        <v>1486</v>
      </c>
    </row>
    <row r="199" spans="1:9" ht="61.5" customHeight="1">
      <c r="A199" s="60" t="s">
        <v>75</v>
      </c>
      <c r="B199" s="5" t="s">
        <v>30</v>
      </c>
      <c r="C199" s="15" t="s">
        <v>52</v>
      </c>
      <c r="D199" s="15" t="s">
        <v>17</v>
      </c>
      <c r="E199" s="23" t="s">
        <v>125</v>
      </c>
      <c r="F199" s="15"/>
      <c r="G199" s="17">
        <f>G200</f>
        <v>16342</v>
      </c>
      <c r="H199" s="17">
        <f>H200</f>
        <v>16342</v>
      </c>
      <c r="I199" s="17">
        <f>I200</f>
        <v>16342</v>
      </c>
    </row>
    <row r="200" spans="1:9" ht="39.75" customHeight="1">
      <c r="A200" s="60" t="s">
        <v>55</v>
      </c>
      <c r="B200" s="5" t="s">
        <v>30</v>
      </c>
      <c r="C200" s="15" t="s">
        <v>52</v>
      </c>
      <c r="D200" s="15" t="s">
        <v>17</v>
      </c>
      <c r="E200" s="23" t="s">
        <v>125</v>
      </c>
      <c r="F200" s="15">
        <v>300</v>
      </c>
      <c r="G200" s="17">
        <v>16342</v>
      </c>
      <c r="H200" s="17">
        <v>16342</v>
      </c>
      <c r="I200" s="17">
        <v>16342</v>
      </c>
    </row>
    <row r="201" spans="1:9" ht="48.75" customHeight="1">
      <c r="A201" s="44" t="s">
        <v>51</v>
      </c>
      <c r="B201" s="5" t="s">
        <v>31</v>
      </c>
      <c r="C201" s="5"/>
      <c r="D201" s="5"/>
      <c r="E201" s="7"/>
      <c r="F201" s="3"/>
      <c r="G201" s="9">
        <f>G202+G221+G227+G233+G239+G255+G266+G272</f>
        <v>36962.377</v>
      </c>
      <c r="H201" s="9">
        <f>H202+H221+H227+H233+H239+H255+H266+H272</f>
        <v>21350.600000000002</v>
      </c>
      <c r="I201" s="9">
        <f>I202+I221+I227+I233+I239+I255+I266+I272</f>
        <v>20888.8</v>
      </c>
    </row>
    <row r="202" spans="1:9" ht="19.5" customHeight="1">
      <c r="A202" s="44" t="s">
        <v>32</v>
      </c>
      <c r="B202" s="5" t="s">
        <v>31</v>
      </c>
      <c r="C202" s="5" t="s">
        <v>14</v>
      </c>
      <c r="D202" s="5"/>
      <c r="E202" s="8"/>
      <c r="F202" s="3"/>
      <c r="G202" s="9">
        <f>G203+G210+G215</f>
        <v>14142.267</v>
      </c>
      <c r="H202" s="9">
        <f>H203+H210+H215</f>
        <v>10784</v>
      </c>
      <c r="I202" s="9">
        <f>I203+I210+I215</f>
        <v>10284</v>
      </c>
    </row>
    <row r="203" spans="1:9" ht="25.5" customHeight="1">
      <c r="A203" s="44" t="s">
        <v>4</v>
      </c>
      <c r="B203" s="5" t="s">
        <v>31</v>
      </c>
      <c r="C203" s="5" t="s">
        <v>14</v>
      </c>
      <c r="D203" s="5" t="s">
        <v>18</v>
      </c>
      <c r="E203" s="8"/>
      <c r="F203" s="3"/>
      <c r="G203" s="9">
        <f t="shared" ref="G203:I205" si="14">G204</f>
        <v>8861.0709999999999</v>
      </c>
      <c r="H203" s="9">
        <f t="shared" si="14"/>
        <v>6604</v>
      </c>
      <c r="I203" s="9">
        <f t="shared" si="14"/>
        <v>6604</v>
      </c>
    </row>
    <row r="204" spans="1:9" ht="50.25" customHeight="1">
      <c r="A204" s="44" t="s">
        <v>224</v>
      </c>
      <c r="B204" s="5" t="s">
        <v>31</v>
      </c>
      <c r="C204" s="5" t="s">
        <v>14</v>
      </c>
      <c r="D204" s="5" t="s">
        <v>18</v>
      </c>
      <c r="E204" s="8" t="s">
        <v>223</v>
      </c>
      <c r="F204" s="3"/>
      <c r="G204" s="9">
        <f t="shared" si="14"/>
        <v>8861.0709999999999</v>
      </c>
      <c r="H204" s="9">
        <f t="shared" si="14"/>
        <v>6604</v>
      </c>
      <c r="I204" s="9">
        <f t="shared" si="14"/>
        <v>6604</v>
      </c>
    </row>
    <row r="205" spans="1:9" ht="41.25" customHeight="1">
      <c r="A205" s="44" t="s">
        <v>59</v>
      </c>
      <c r="B205" s="5" t="s">
        <v>31</v>
      </c>
      <c r="C205" s="5" t="s">
        <v>14</v>
      </c>
      <c r="D205" s="5" t="s">
        <v>18</v>
      </c>
      <c r="E205" s="7" t="s">
        <v>103</v>
      </c>
      <c r="F205" s="3"/>
      <c r="G205" s="9">
        <f t="shared" si="14"/>
        <v>8861.0709999999999</v>
      </c>
      <c r="H205" s="9">
        <f t="shared" si="14"/>
        <v>6604</v>
      </c>
      <c r="I205" s="9">
        <f t="shared" si="14"/>
        <v>6604</v>
      </c>
    </row>
    <row r="206" spans="1:9" ht="36" customHeight="1">
      <c r="A206" s="44" t="s">
        <v>60</v>
      </c>
      <c r="B206" s="5" t="s">
        <v>31</v>
      </c>
      <c r="C206" s="5" t="s">
        <v>14</v>
      </c>
      <c r="D206" s="5" t="s">
        <v>18</v>
      </c>
      <c r="E206" s="7" t="s">
        <v>104</v>
      </c>
      <c r="F206" s="3"/>
      <c r="G206" s="9">
        <f>G207+G208+G209</f>
        <v>8861.0709999999999</v>
      </c>
      <c r="H206" s="9">
        <f>H207+H208+H209</f>
        <v>6604</v>
      </c>
      <c r="I206" s="9">
        <f>I207+I208+I209</f>
        <v>6604</v>
      </c>
    </row>
    <row r="207" spans="1:9" ht="86.25" customHeight="1">
      <c r="A207" s="25" t="s">
        <v>69</v>
      </c>
      <c r="B207" s="5" t="s">
        <v>31</v>
      </c>
      <c r="C207" s="5" t="s">
        <v>14</v>
      </c>
      <c r="D207" s="5" t="s">
        <v>18</v>
      </c>
      <c r="E207" s="7" t="s">
        <v>104</v>
      </c>
      <c r="F207" s="3">
        <v>100</v>
      </c>
      <c r="G207" s="9">
        <v>8114.5889999999999</v>
      </c>
      <c r="H207" s="9">
        <v>5694</v>
      </c>
      <c r="I207" s="9">
        <v>5694</v>
      </c>
    </row>
    <row r="208" spans="1:9" ht="38.25" customHeight="1">
      <c r="A208" s="25" t="s">
        <v>102</v>
      </c>
      <c r="B208" s="5" t="s">
        <v>31</v>
      </c>
      <c r="C208" s="5" t="s">
        <v>14</v>
      </c>
      <c r="D208" s="5" t="s">
        <v>18</v>
      </c>
      <c r="E208" s="7" t="s">
        <v>104</v>
      </c>
      <c r="F208" s="3">
        <v>200</v>
      </c>
      <c r="G208" s="9">
        <v>746.48199999999997</v>
      </c>
      <c r="H208" s="9">
        <v>910</v>
      </c>
      <c r="I208" s="9">
        <v>910</v>
      </c>
    </row>
    <row r="209" spans="1:9" ht="19.5" customHeight="1">
      <c r="A209" s="46" t="s">
        <v>61</v>
      </c>
      <c r="B209" s="5" t="s">
        <v>31</v>
      </c>
      <c r="C209" s="5" t="s">
        <v>14</v>
      </c>
      <c r="D209" s="5" t="s">
        <v>18</v>
      </c>
      <c r="E209" s="7" t="s">
        <v>104</v>
      </c>
      <c r="F209" s="3">
        <v>850</v>
      </c>
      <c r="G209" s="9">
        <v>0</v>
      </c>
      <c r="H209" s="9">
        <v>0</v>
      </c>
      <c r="I209" s="9">
        <v>0</v>
      </c>
    </row>
    <row r="210" spans="1:9" ht="25.5" customHeight="1">
      <c r="A210" s="46" t="s">
        <v>128</v>
      </c>
      <c r="B210" s="5" t="s">
        <v>31</v>
      </c>
      <c r="C210" s="5" t="s">
        <v>14</v>
      </c>
      <c r="D210" s="5">
        <v>11</v>
      </c>
      <c r="E210" s="7"/>
      <c r="F210" s="3"/>
      <c r="G210" s="9">
        <f>G213</f>
        <v>857.46799999999996</v>
      </c>
      <c r="H210" s="9">
        <f>H213</f>
        <v>1000</v>
      </c>
      <c r="I210" s="9">
        <f>I213</f>
        <v>500</v>
      </c>
    </row>
    <row r="211" spans="1:9" ht="36" customHeight="1">
      <c r="A211" s="46" t="s">
        <v>219</v>
      </c>
      <c r="B211" s="5" t="s">
        <v>31</v>
      </c>
      <c r="C211" s="5" t="s">
        <v>14</v>
      </c>
      <c r="D211" s="5">
        <v>11</v>
      </c>
      <c r="E211" s="7" t="s">
        <v>218</v>
      </c>
      <c r="F211" s="3"/>
      <c r="G211" s="9">
        <f>G213</f>
        <v>857.46799999999996</v>
      </c>
      <c r="H211" s="9">
        <f>H213</f>
        <v>1000</v>
      </c>
      <c r="I211" s="9">
        <f>I213</f>
        <v>500</v>
      </c>
    </row>
    <row r="212" spans="1:9" ht="25.5" customHeight="1">
      <c r="A212" s="46" t="s">
        <v>128</v>
      </c>
      <c r="B212" s="5" t="s">
        <v>31</v>
      </c>
      <c r="C212" s="5" t="s">
        <v>14</v>
      </c>
      <c r="D212" s="5">
        <v>11</v>
      </c>
      <c r="E212" s="7" t="s">
        <v>220</v>
      </c>
      <c r="F212" s="3"/>
      <c r="G212" s="9">
        <f t="shared" ref="G212:I213" si="15">G213</f>
        <v>857.46799999999996</v>
      </c>
      <c r="H212" s="9">
        <f t="shared" si="15"/>
        <v>1000</v>
      </c>
      <c r="I212" s="9">
        <f t="shared" si="15"/>
        <v>500</v>
      </c>
    </row>
    <row r="213" spans="1:9" ht="22.5" customHeight="1">
      <c r="A213" s="46" t="s">
        <v>129</v>
      </c>
      <c r="B213" s="5" t="s">
        <v>31</v>
      </c>
      <c r="C213" s="5" t="s">
        <v>14</v>
      </c>
      <c r="D213" s="5">
        <v>11</v>
      </c>
      <c r="E213" s="7" t="s">
        <v>131</v>
      </c>
      <c r="F213" s="3"/>
      <c r="G213" s="9">
        <f t="shared" si="15"/>
        <v>857.46799999999996</v>
      </c>
      <c r="H213" s="9">
        <f t="shared" si="15"/>
        <v>1000</v>
      </c>
      <c r="I213" s="9">
        <f t="shared" si="15"/>
        <v>500</v>
      </c>
    </row>
    <row r="214" spans="1:9" ht="21.75" customHeight="1">
      <c r="A214" s="46" t="s">
        <v>130</v>
      </c>
      <c r="B214" s="5" t="s">
        <v>31</v>
      </c>
      <c r="C214" s="5" t="s">
        <v>14</v>
      </c>
      <c r="D214" s="5">
        <v>11</v>
      </c>
      <c r="E214" s="7" t="s">
        <v>131</v>
      </c>
      <c r="F214" s="3">
        <v>870</v>
      </c>
      <c r="G214" s="9">
        <v>857.46799999999996</v>
      </c>
      <c r="H214" s="9">
        <v>1000</v>
      </c>
      <c r="I214" s="9">
        <v>500</v>
      </c>
    </row>
    <row r="215" spans="1:9" ht="31.5" customHeight="1">
      <c r="A215" s="46" t="s">
        <v>5</v>
      </c>
      <c r="B215" s="5" t="s">
        <v>31</v>
      </c>
      <c r="C215" s="5" t="s">
        <v>14</v>
      </c>
      <c r="D215" s="5">
        <v>13</v>
      </c>
      <c r="E215" s="7"/>
      <c r="F215" s="3"/>
      <c r="G215" s="9">
        <f>G218</f>
        <v>4423.7280000000001</v>
      </c>
      <c r="H215" s="9">
        <f>H218</f>
        <v>3180</v>
      </c>
      <c r="I215" s="9">
        <f>I218</f>
        <v>3180</v>
      </c>
    </row>
    <row r="216" spans="1:9" ht="31.5" customHeight="1">
      <c r="A216" s="46" t="s">
        <v>222</v>
      </c>
      <c r="B216" s="5" t="s">
        <v>31</v>
      </c>
      <c r="C216" s="5" t="s">
        <v>14</v>
      </c>
      <c r="D216" s="5">
        <v>13</v>
      </c>
      <c r="E216" s="7" t="s">
        <v>221</v>
      </c>
      <c r="F216" s="3"/>
      <c r="G216" s="9">
        <f t="shared" ref="G216:I217" si="16">G217</f>
        <v>4423.7280000000001</v>
      </c>
      <c r="H216" s="9">
        <f t="shared" si="16"/>
        <v>3180</v>
      </c>
      <c r="I216" s="9">
        <f t="shared" si="16"/>
        <v>3180</v>
      </c>
    </row>
    <row r="217" spans="1:9" ht="31.5" customHeight="1">
      <c r="A217" s="46" t="s">
        <v>80</v>
      </c>
      <c r="B217" s="5" t="s">
        <v>31</v>
      </c>
      <c r="C217" s="5" t="s">
        <v>14</v>
      </c>
      <c r="D217" s="5">
        <v>13</v>
      </c>
      <c r="E217" s="7" t="s">
        <v>107</v>
      </c>
      <c r="F217" s="3"/>
      <c r="G217" s="9">
        <f t="shared" si="16"/>
        <v>4423.7280000000001</v>
      </c>
      <c r="H217" s="9">
        <f t="shared" si="16"/>
        <v>3180</v>
      </c>
      <c r="I217" s="9">
        <f t="shared" si="16"/>
        <v>3180</v>
      </c>
    </row>
    <row r="218" spans="1:9" ht="94.5" customHeight="1">
      <c r="A218" s="46" t="s">
        <v>58</v>
      </c>
      <c r="B218" s="5" t="s">
        <v>31</v>
      </c>
      <c r="C218" s="5" t="s">
        <v>14</v>
      </c>
      <c r="D218" s="5">
        <v>13</v>
      </c>
      <c r="E218" s="7" t="s">
        <v>108</v>
      </c>
      <c r="F218" s="3"/>
      <c r="G218" s="9">
        <f>G219+G220</f>
        <v>4423.7280000000001</v>
      </c>
      <c r="H218" s="9">
        <f>H219+H220</f>
        <v>3180</v>
      </c>
      <c r="I218" s="9">
        <f>I219+I220</f>
        <v>3180</v>
      </c>
    </row>
    <row r="219" spans="1:9" ht="81" customHeight="1">
      <c r="A219" s="46" t="s">
        <v>127</v>
      </c>
      <c r="B219" s="5" t="s">
        <v>31</v>
      </c>
      <c r="C219" s="5" t="s">
        <v>14</v>
      </c>
      <c r="D219" s="5">
        <v>13</v>
      </c>
      <c r="E219" s="7" t="s">
        <v>108</v>
      </c>
      <c r="F219" s="3">
        <v>100</v>
      </c>
      <c r="G219" s="9">
        <v>3869.8</v>
      </c>
      <c r="H219" s="9">
        <v>3060</v>
      </c>
      <c r="I219" s="9">
        <v>3060</v>
      </c>
    </row>
    <row r="220" spans="1:9" ht="41.25" customHeight="1">
      <c r="A220" s="25" t="s">
        <v>102</v>
      </c>
      <c r="B220" s="5" t="s">
        <v>31</v>
      </c>
      <c r="C220" s="5" t="s">
        <v>14</v>
      </c>
      <c r="D220" s="5">
        <v>13</v>
      </c>
      <c r="E220" s="7" t="s">
        <v>108</v>
      </c>
      <c r="F220" s="3">
        <v>200</v>
      </c>
      <c r="G220" s="9">
        <v>553.928</v>
      </c>
      <c r="H220" s="9">
        <v>120</v>
      </c>
      <c r="I220" s="9">
        <v>120</v>
      </c>
    </row>
    <row r="221" spans="1:9" ht="27.75" customHeight="1">
      <c r="A221" s="44" t="s">
        <v>45</v>
      </c>
      <c r="B221" s="5" t="s">
        <v>31</v>
      </c>
      <c r="C221" s="5" t="s">
        <v>15</v>
      </c>
      <c r="D221" s="5"/>
      <c r="E221" s="8"/>
      <c r="F221" s="3"/>
      <c r="G221" s="9">
        <f>G222</f>
        <v>1027.7</v>
      </c>
      <c r="H221" s="9">
        <f t="shared" ref="H221:I225" si="17">H222</f>
        <v>1075.9000000000001</v>
      </c>
      <c r="I221" s="9">
        <f t="shared" si="17"/>
        <v>1115.2</v>
      </c>
    </row>
    <row r="222" spans="1:9" ht="27.75" customHeight="1">
      <c r="A222" s="44" t="s">
        <v>41</v>
      </c>
      <c r="B222" s="5" t="s">
        <v>31</v>
      </c>
      <c r="C222" s="5" t="s">
        <v>15</v>
      </c>
      <c r="D222" s="5" t="s">
        <v>16</v>
      </c>
      <c r="E222" s="8"/>
      <c r="F222" s="3"/>
      <c r="G222" s="9">
        <f>G223</f>
        <v>1027.7</v>
      </c>
      <c r="H222" s="9">
        <f t="shared" si="17"/>
        <v>1075.9000000000001</v>
      </c>
      <c r="I222" s="9">
        <f t="shared" si="17"/>
        <v>1115.2</v>
      </c>
    </row>
    <row r="223" spans="1:9" ht="46.5" customHeight="1">
      <c r="A223" s="44" t="s">
        <v>224</v>
      </c>
      <c r="B223" s="5" t="s">
        <v>31</v>
      </c>
      <c r="C223" s="5" t="s">
        <v>15</v>
      </c>
      <c r="D223" s="5" t="s">
        <v>16</v>
      </c>
      <c r="E223" s="8" t="s">
        <v>223</v>
      </c>
      <c r="F223" s="3"/>
      <c r="G223" s="9">
        <f>G224</f>
        <v>1027.7</v>
      </c>
      <c r="H223" s="9">
        <f t="shared" si="17"/>
        <v>1075.9000000000001</v>
      </c>
      <c r="I223" s="9">
        <f t="shared" si="17"/>
        <v>1115.2</v>
      </c>
    </row>
    <row r="224" spans="1:9" ht="39" customHeight="1">
      <c r="A224" s="44" t="s">
        <v>215</v>
      </c>
      <c r="B224" s="5" t="s">
        <v>31</v>
      </c>
      <c r="C224" s="5" t="s">
        <v>15</v>
      </c>
      <c r="D224" s="5" t="s">
        <v>16</v>
      </c>
      <c r="E224" s="8" t="s">
        <v>214</v>
      </c>
      <c r="F224" s="3"/>
      <c r="G224" s="9">
        <f>G225</f>
        <v>1027.7</v>
      </c>
      <c r="H224" s="9">
        <f t="shared" si="17"/>
        <v>1075.9000000000001</v>
      </c>
      <c r="I224" s="9">
        <f t="shared" si="17"/>
        <v>1115.2</v>
      </c>
    </row>
    <row r="225" spans="1:9" ht="51.75" customHeight="1">
      <c r="A225" s="44" t="s">
        <v>38</v>
      </c>
      <c r="B225" s="5" t="s">
        <v>31</v>
      </c>
      <c r="C225" s="5" t="s">
        <v>15</v>
      </c>
      <c r="D225" s="5" t="s">
        <v>16</v>
      </c>
      <c r="E225" s="7" t="s">
        <v>115</v>
      </c>
      <c r="F225" s="3"/>
      <c r="G225" s="9">
        <f>G226</f>
        <v>1027.7</v>
      </c>
      <c r="H225" s="9">
        <f t="shared" si="17"/>
        <v>1075.9000000000001</v>
      </c>
      <c r="I225" s="9">
        <f t="shared" si="17"/>
        <v>1115.2</v>
      </c>
    </row>
    <row r="226" spans="1:9" ht="15.75" customHeight="1">
      <c r="A226" s="44" t="s">
        <v>48</v>
      </c>
      <c r="B226" s="5" t="s">
        <v>31</v>
      </c>
      <c r="C226" s="5" t="s">
        <v>15</v>
      </c>
      <c r="D226" s="5" t="s">
        <v>16</v>
      </c>
      <c r="E226" s="7" t="s">
        <v>115</v>
      </c>
      <c r="F226" s="3">
        <v>530</v>
      </c>
      <c r="G226" s="9">
        <v>1027.7</v>
      </c>
      <c r="H226" s="9">
        <v>1075.9000000000001</v>
      </c>
      <c r="I226" s="9">
        <v>1115.2</v>
      </c>
    </row>
    <row r="227" spans="1:9" ht="36" customHeight="1">
      <c r="A227" s="45" t="s">
        <v>33</v>
      </c>
      <c r="B227" s="5" t="s">
        <v>31</v>
      </c>
      <c r="C227" s="5" t="s">
        <v>16</v>
      </c>
      <c r="D227" s="3"/>
      <c r="E227" s="7"/>
      <c r="F227" s="3"/>
      <c r="G227" s="9">
        <f>G228</f>
        <v>1540</v>
      </c>
      <c r="H227" s="9">
        <f t="shared" ref="H227:I231" si="18">H228</f>
        <v>50</v>
      </c>
      <c r="I227" s="9">
        <f t="shared" si="18"/>
        <v>50</v>
      </c>
    </row>
    <row r="228" spans="1:9" ht="53.25" customHeight="1">
      <c r="A228" s="45" t="s">
        <v>42</v>
      </c>
      <c r="B228" s="5" t="s">
        <v>31</v>
      </c>
      <c r="C228" s="5" t="s">
        <v>16</v>
      </c>
      <c r="D228" s="5">
        <v>10</v>
      </c>
      <c r="E228" s="7"/>
      <c r="F228" s="3"/>
      <c r="G228" s="9">
        <f>G229</f>
        <v>1540</v>
      </c>
      <c r="H228" s="9">
        <f t="shared" si="18"/>
        <v>50</v>
      </c>
      <c r="I228" s="9">
        <f t="shared" si="18"/>
        <v>50</v>
      </c>
    </row>
    <row r="229" spans="1:9" ht="53.25" customHeight="1">
      <c r="A229" s="45" t="s">
        <v>226</v>
      </c>
      <c r="B229" s="5" t="s">
        <v>31</v>
      </c>
      <c r="C229" s="5" t="s">
        <v>16</v>
      </c>
      <c r="D229" s="5">
        <v>10</v>
      </c>
      <c r="E229" s="7" t="s">
        <v>225</v>
      </c>
      <c r="F229" s="3"/>
      <c r="G229" s="9">
        <f>G230</f>
        <v>1540</v>
      </c>
      <c r="H229" s="9">
        <f t="shared" si="18"/>
        <v>50</v>
      </c>
      <c r="I229" s="9">
        <f t="shared" si="18"/>
        <v>50</v>
      </c>
    </row>
    <row r="230" spans="1:9" ht="33" customHeight="1">
      <c r="A230" s="45" t="s">
        <v>228</v>
      </c>
      <c r="B230" s="5" t="s">
        <v>31</v>
      </c>
      <c r="C230" s="5" t="s">
        <v>16</v>
      </c>
      <c r="D230" s="5">
        <v>10</v>
      </c>
      <c r="E230" s="7" t="s">
        <v>227</v>
      </c>
      <c r="F230" s="3"/>
      <c r="G230" s="9">
        <f>G231</f>
        <v>1540</v>
      </c>
      <c r="H230" s="9">
        <f t="shared" si="18"/>
        <v>50</v>
      </c>
      <c r="I230" s="9">
        <f t="shared" si="18"/>
        <v>50</v>
      </c>
    </row>
    <row r="231" spans="1:9" ht="115.5" customHeight="1">
      <c r="A231" s="44" t="s">
        <v>89</v>
      </c>
      <c r="B231" s="5" t="s">
        <v>31</v>
      </c>
      <c r="C231" s="5" t="s">
        <v>16</v>
      </c>
      <c r="D231" s="5">
        <v>10</v>
      </c>
      <c r="E231" s="7" t="s">
        <v>116</v>
      </c>
      <c r="F231" s="3"/>
      <c r="G231" s="9">
        <f>G232</f>
        <v>1540</v>
      </c>
      <c r="H231" s="9">
        <f t="shared" si="18"/>
        <v>50</v>
      </c>
      <c r="I231" s="9">
        <f t="shared" si="18"/>
        <v>50</v>
      </c>
    </row>
    <row r="232" spans="1:9" ht="27" customHeight="1">
      <c r="A232" s="59" t="s">
        <v>68</v>
      </c>
      <c r="B232" s="5" t="s">
        <v>31</v>
      </c>
      <c r="C232" s="5" t="s">
        <v>16</v>
      </c>
      <c r="D232" s="5">
        <v>10</v>
      </c>
      <c r="E232" s="31" t="s">
        <v>116</v>
      </c>
      <c r="F232" s="3">
        <v>540</v>
      </c>
      <c r="G232" s="9">
        <v>1540</v>
      </c>
      <c r="H232" s="9">
        <v>50</v>
      </c>
      <c r="I232" s="9">
        <v>50</v>
      </c>
    </row>
    <row r="233" spans="1:9" ht="27" customHeight="1">
      <c r="A233" s="45" t="s">
        <v>34</v>
      </c>
      <c r="B233" s="5" t="s">
        <v>31</v>
      </c>
      <c r="C233" s="5" t="s">
        <v>17</v>
      </c>
      <c r="D233" s="5"/>
      <c r="E233" s="7"/>
      <c r="F233" s="3"/>
      <c r="G233" s="9">
        <f>G234</f>
        <v>3667.6</v>
      </c>
      <c r="H233" s="9">
        <f t="shared" ref="H233:I237" si="19">H234</f>
        <v>2300</v>
      </c>
      <c r="I233" s="9">
        <f t="shared" si="19"/>
        <v>2300</v>
      </c>
    </row>
    <row r="234" spans="1:9" ht="23.25" customHeight="1">
      <c r="A234" s="45" t="s">
        <v>66</v>
      </c>
      <c r="B234" s="5" t="s">
        <v>31</v>
      </c>
      <c r="C234" s="5" t="s">
        <v>17</v>
      </c>
      <c r="D234" s="5" t="s">
        <v>19</v>
      </c>
      <c r="E234" s="7"/>
      <c r="F234" s="3"/>
      <c r="G234" s="9">
        <f>G235</f>
        <v>3667.6</v>
      </c>
      <c r="H234" s="9">
        <f t="shared" si="19"/>
        <v>2300</v>
      </c>
      <c r="I234" s="9">
        <f t="shared" si="19"/>
        <v>2300</v>
      </c>
    </row>
    <row r="235" spans="1:9" ht="49.5" customHeight="1">
      <c r="A235" s="45" t="s">
        <v>226</v>
      </c>
      <c r="B235" s="5" t="s">
        <v>31</v>
      </c>
      <c r="C235" s="5" t="s">
        <v>17</v>
      </c>
      <c r="D235" s="5" t="s">
        <v>19</v>
      </c>
      <c r="E235" s="7" t="s">
        <v>225</v>
      </c>
      <c r="F235" s="3"/>
      <c r="G235" s="9">
        <f>G236</f>
        <v>3667.6</v>
      </c>
      <c r="H235" s="9">
        <f t="shared" si="19"/>
        <v>2300</v>
      </c>
      <c r="I235" s="9">
        <f t="shared" si="19"/>
        <v>2300</v>
      </c>
    </row>
    <row r="236" spans="1:9" ht="35.25" customHeight="1">
      <c r="A236" s="45" t="s">
        <v>228</v>
      </c>
      <c r="B236" s="5" t="s">
        <v>31</v>
      </c>
      <c r="C236" s="5" t="s">
        <v>17</v>
      </c>
      <c r="D236" s="5" t="s">
        <v>19</v>
      </c>
      <c r="E236" s="7" t="s">
        <v>227</v>
      </c>
      <c r="F236" s="3"/>
      <c r="G236" s="9">
        <f>G237</f>
        <v>3667.6</v>
      </c>
      <c r="H236" s="9">
        <f t="shared" si="19"/>
        <v>2300</v>
      </c>
      <c r="I236" s="9">
        <f t="shared" si="19"/>
        <v>2300</v>
      </c>
    </row>
    <row r="237" spans="1:9" ht="115.5" customHeight="1">
      <c r="A237" s="44" t="s">
        <v>89</v>
      </c>
      <c r="B237" s="5" t="s">
        <v>31</v>
      </c>
      <c r="C237" s="5" t="s">
        <v>17</v>
      </c>
      <c r="D237" s="5" t="s">
        <v>19</v>
      </c>
      <c r="E237" s="7" t="s">
        <v>116</v>
      </c>
      <c r="F237" s="3"/>
      <c r="G237" s="9">
        <f>G238</f>
        <v>3667.6</v>
      </c>
      <c r="H237" s="9">
        <f t="shared" si="19"/>
        <v>2300</v>
      </c>
      <c r="I237" s="9">
        <f t="shared" si="19"/>
        <v>2300</v>
      </c>
    </row>
    <row r="238" spans="1:9" ht="26.25" customHeight="1">
      <c r="A238" s="59" t="s">
        <v>68</v>
      </c>
      <c r="B238" s="30" t="s">
        <v>31</v>
      </c>
      <c r="C238" s="30" t="s">
        <v>17</v>
      </c>
      <c r="D238" s="30" t="s">
        <v>19</v>
      </c>
      <c r="E238" s="31" t="s">
        <v>116</v>
      </c>
      <c r="F238" s="38">
        <v>540</v>
      </c>
      <c r="G238" s="24">
        <v>3667.6</v>
      </c>
      <c r="H238" s="24">
        <v>2300</v>
      </c>
      <c r="I238" s="24">
        <v>2300</v>
      </c>
    </row>
    <row r="239" spans="1:9" ht="23.25" customHeight="1">
      <c r="A239" s="45" t="s">
        <v>150</v>
      </c>
      <c r="B239" s="30" t="s">
        <v>31</v>
      </c>
      <c r="C239" s="5" t="s">
        <v>20</v>
      </c>
      <c r="D239" s="5"/>
      <c r="E239" s="31"/>
      <c r="F239" s="38"/>
      <c r="G239" s="24">
        <f>G240+G250</f>
        <v>3891.42</v>
      </c>
      <c r="H239" s="24">
        <f>H240+H250</f>
        <v>830</v>
      </c>
      <c r="I239" s="24">
        <f>I240+I250</f>
        <v>830</v>
      </c>
    </row>
    <row r="240" spans="1:9" ht="27" customHeight="1">
      <c r="A240" s="45" t="s">
        <v>151</v>
      </c>
      <c r="B240" s="30" t="s">
        <v>31</v>
      </c>
      <c r="C240" s="5" t="s">
        <v>20</v>
      </c>
      <c r="D240" s="5" t="s">
        <v>15</v>
      </c>
      <c r="E240" s="31"/>
      <c r="F240" s="38"/>
      <c r="G240" s="24">
        <f>G246+G241</f>
        <v>3061.42</v>
      </c>
      <c r="H240" s="24">
        <f t="shared" ref="H240:I240" si="20">H246+H241</f>
        <v>600</v>
      </c>
      <c r="I240" s="24">
        <f t="shared" si="20"/>
        <v>600</v>
      </c>
    </row>
    <row r="241" spans="1:9" ht="51.75" customHeight="1">
      <c r="A241" s="45" t="s">
        <v>255</v>
      </c>
      <c r="B241" s="30" t="s">
        <v>31</v>
      </c>
      <c r="C241" s="8" t="s">
        <v>20</v>
      </c>
      <c r="D241" s="8" t="s">
        <v>15</v>
      </c>
      <c r="E241" s="7" t="s">
        <v>254</v>
      </c>
      <c r="F241" s="38"/>
      <c r="G241" s="24">
        <f>G242</f>
        <v>1205.1199999999999</v>
      </c>
      <c r="H241" s="24">
        <f t="shared" ref="H241:I244" si="21">H242</f>
        <v>0</v>
      </c>
      <c r="I241" s="24">
        <f t="shared" si="21"/>
        <v>0</v>
      </c>
    </row>
    <row r="242" spans="1:9" ht="55.5" customHeight="1">
      <c r="A242" s="45" t="s">
        <v>195</v>
      </c>
      <c r="B242" s="30" t="s">
        <v>31</v>
      </c>
      <c r="C242" s="8" t="s">
        <v>20</v>
      </c>
      <c r="D242" s="8" t="s">
        <v>15</v>
      </c>
      <c r="E242" s="7" t="s">
        <v>196</v>
      </c>
      <c r="F242" s="38"/>
      <c r="G242" s="24">
        <f>G243</f>
        <v>1205.1199999999999</v>
      </c>
      <c r="H242" s="24">
        <f t="shared" si="21"/>
        <v>0</v>
      </c>
      <c r="I242" s="24">
        <f t="shared" si="21"/>
        <v>0</v>
      </c>
    </row>
    <row r="243" spans="1:9" ht="96" customHeight="1">
      <c r="A243" s="35" t="s">
        <v>273</v>
      </c>
      <c r="B243" s="30" t="s">
        <v>31</v>
      </c>
      <c r="C243" s="8" t="s">
        <v>20</v>
      </c>
      <c r="D243" s="8" t="s">
        <v>15</v>
      </c>
      <c r="E243" s="7" t="s">
        <v>275</v>
      </c>
      <c r="F243" s="3"/>
      <c r="G243" s="9">
        <f>G244</f>
        <v>1205.1199999999999</v>
      </c>
      <c r="H243" s="9">
        <f t="shared" si="21"/>
        <v>0</v>
      </c>
      <c r="I243" s="9">
        <f t="shared" si="21"/>
        <v>0</v>
      </c>
    </row>
    <row r="244" spans="1:9" ht="43.5" customHeight="1">
      <c r="A244" s="35" t="s">
        <v>297</v>
      </c>
      <c r="B244" s="30" t="s">
        <v>31</v>
      </c>
      <c r="C244" s="8" t="s">
        <v>20</v>
      </c>
      <c r="D244" s="8" t="s">
        <v>15</v>
      </c>
      <c r="E244" s="7" t="s">
        <v>298</v>
      </c>
      <c r="F244" s="3"/>
      <c r="G244" s="9">
        <f>G245</f>
        <v>1205.1199999999999</v>
      </c>
      <c r="H244" s="9">
        <f t="shared" si="21"/>
        <v>0</v>
      </c>
      <c r="I244" s="9">
        <f t="shared" si="21"/>
        <v>0</v>
      </c>
    </row>
    <row r="245" spans="1:9" ht="27" customHeight="1">
      <c r="A245" s="44" t="s">
        <v>68</v>
      </c>
      <c r="B245" s="30" t="s">
        <v>31</v>
      </c>
      <c r="C245" s="8" t="s">
        <v>20</v>
      </c>
      <c r="D245" s="8" t="s">
        <v>15</v>
      </c>
      <c r="E245" s="7" t="s">
        <v>298</v>
      </c>
      <c r="F245" s="38">
        <v>540</v>
      </c>
      <c r="G245" s="24">
        <v>1205.1199999999999</v>
      </c>
      <c r="H245" s="24">
        <v>0</v>
      </c>
      <c r="I245" s="24">
        <v>0</v>
      </c>
    </row>
    <row r="246" spans="1:9" ht="47.25" customHeight="1">
      <c r="A246" s="45" t="s">
        <v>226</v>
      </c>
      <c r="B246" s="30" t="s">
        <v>31</v>
      </c>
      <c r="C246" s="5" t="s">
        <v>20</v>
      </c>
      <c r="D246" s="5" t="s">
        <v>15</v>
      </c>
      <c r="E246" s="31" t="s">
        <v>225</v>
      </c>
      <c r="F246" s="38"/>
      <c r="G246" s="24">
        <f>G247</f>
        <v>1856.3</v>
      </c>
      <c r="H246" s="24">
        <f t="shared" ref="H246:I248" si="22">H247</f>
        <v>600</v>
      </c>
      <c r="I246" s="24">
        <f t="shared" si="22"/>
        <v>600</v>
      </c>
    </row>
    <row r="247" spans="1:9" ht="38.25" customHeight="1">
      <c r="A247" s="45" t="s">
        <v>228</v>
      </c>
      <c r="B247" s="30" t="s">
        <v>31</v>
      </c>
      <c r="C247" s="5" t="s">
        <v>20</v>
      </c>
      <c r="D247" s="5" t="s">
        <v>15</v>
      </c>
      <c r="E247" s="31" t="s">
        <v>227</v>
      </c>
      <c r="F247" s="38"/>
      <c r="G247" s="24">
        <f>G248</f>
        <v>1856.3</v>
      </c>
      <c r="H247" s="24">
        <f t="shared" si="22"/>
        <v>600</v>
      </c>
      <c r="I247" s="24">
        <f t="shared" si="22"/>
        <v>600</v>
      </c>
    </row>
    <row r="248" spans="1:9" ht="119.25" customHeight="1">
      <c r="A248" s="44" t="s">
        <v>89</v>
      </c>
      <c r="B248" s="30" t="s">
        <v>31</v>
      </c>
      <c r="C248" s="5" t="s">
        <v>20</v>
      </c>
      <c r="D248" s="5" t="s">
        <v>15</v>
      </c>
      <c r="E248" s="7" t="s">
        <v>116</v>
      </c>
      <c r="F248" s="3"/>
      <c r="G248" s="24">
        <f>G249</f>
        <v>1856.3</v>
      </c>
      <c r="H248" s="24">
        <f t="shared" si="22"/>
        <v>600</v>
      </c>
      <c r="I248" s="24">
        <f t="shared" si="22"/>
        <v>600</v>
      </c>
    </row>
    <row r="249" spans="1:9" ht="24.75" customHeight="1">
      <c r="A249" s="44" t="s">
        <v>68</v>
      </c>
      <c r="B249" s="30" t="s">
        <v>31</v>
      </c>
      <c r="C249" s="5" t="s">
        <v>20</v>
      </c>
      <c r="D249" s="5" t="s">
        <v>15</v>
      </c>
      <c r="E249" s="31" t="s">
        <v>116</v>
      </c>
      <c r="F249" s="38">
        <v>540</v>
      </c>
      <c r="G249" s="24">
        <v>1856.3</v>
      </c>
      <c r="H249" s="24">
        <v>600</v>
      </c>
      <c r="I249" s="24">
        <v>600</v>
      </c>
    </row>
    <row r="250" spans="1:9" ht="24" customHeight="1">
      <c r="A250" s="45" t="s">
        <v>149</v>
      </c>
      <c r="B250" s="30" t="s">
        <v>31</v>
      </c>
      <c r="C250" s="5" t="s">
        <v>20</v>
      </c>
      <c r="D250" s="5" t="s">
        <v>16</v>
      </c>
      <c r="E250" s="31"/>
      <c r="F250" s="38"/>
      <c r="G250" s="24">
        <f>G251</f>
        <v>830</v>
      </c>
      <c r="H250" s="24">
        <f t="shared" ref="H250:I253" si="23">H251</f>
        <v>230</v>
      </c>
      <c r="I250" s="24">
        <f t="shared" si="23"/>
        <v>230</v>
      </c>
    </row>
    <row r="251" spans="1:9" ht="50.25" customHeight="1">
      <c r="A251" s="45" t="s">
        <v>226</v>
      </c>
      <c r="B251" s="30" t="s">
        <v>31</v>
      </c>
      <c r="C251" s="5" t="s">
        <v>20</v>
      </c>
      <c r="D251" s="5" t="s">
        <v>16</v>
      </c>
      <c r="E251" s="31" t="s">
        <v>225</v>
      </c>
      <c r="F251" s="38"/>
      <c r="G251" s="24">
        <f>G252</f>
        <v>830</v>
      </c>
      <c r="H251" s="24">
        <f t="shared" si="23"/>
        <v>230</v>
      </c>
      <c r="I251" s="24">
        <f t="shared" si="23"/>
        <v>230</v>
      </c>
    </row>
    <row r="252" spans="1:9" ht="37.5" customHeight="1">
      <c r="A252" s="45" t="s">
        <v>228</v>
      </c>
      <c r="B252" s="30" t="s">
        <v>31</v>
      </c>
      <c r="C252" s="5" t="s">
        <v>20</v>
      </c>
      <c r="D252" s="5" t="s">
        <v>16</v>
      </c>
      <c r="E252" s="31" t="s">
        <v>227</v>
      </c>
      <c r="F252" s="38"/>
      <c r="G252" s="24">
        <f>G253</f>
        <v>830</v>
      </c>
      <c r="H252" s="24">
        <f t="shared" si="23"/>
        <v>230</v>
      </c>
      <c r="I252" s="24">
        <f t="shared" si="23"/>
        <v>230</v>
      </c>
    </row>
    <row r="253" spans="1:9" ht="117.75" customHeight="1">
      <c r="A253" s="44" t="s">
        <v>89</v>
      </c>
      <c r="B253" s="30" t="s">
        <v>31</v>
      </c>
      <c r="C253" s="5" t="s">
        <v>20</v>
      </c>
      <c r="D253" s="5" t="s">
        <v>16</v>
      </c>
      <c r="E253" s="7" t="s">
        <v>116</v>
      </c>
      <c r="F253" s="3"/>
      <c r="G253" s="24">
        <f>G254</f>
        <v>830</v>
      </c>
      <c r="H253" s="24">
        <f t="shared" si="23"/>
        <v>230</v>
      </c>
      <c r="I253" s="24">
        <f t="shared" si="23"/>
        <v>230</v>
      </c>
    </row>
    <row r="254" spans="1:9" ht="21" customHeight="1">
      <c r="A254" s="44" t="s">
        <v>68</v>
      </c>
      <c r="B254" s="30" t="s">
        <v>31</v>
      </c>
      <c r="C254" s="5" t="s">
        <v>20</v>
      </c>
      <c r="D254" s="5" t="s">
        <v>16</v>
      </c>
      <c r="E254" s="31" t="s">
        <v>116</v>
      </c>
      <c r="F254" s="38">
        <v>540</v>
      </c>
      <c r="G254" s="24">
        <v>830</v>
      </c>
      <c r="H254" s="24">
        <v>230</v>
      </c>
      <c r="I254" s="24">
        <v>230</v>
      </c>
    </row>
    <row r="255" spans="1:9" ht="21" customHeight="1">
      <c r="A255" s="45" t="s">
        <v>77</v>
      </c>
      <c r="B255" s="30" t="s">
        <v>31</v>
      </c>
      <c r="C255" s="30" t="s">
        <v>21</v>
      </c>
      <c r="D255" s="5"/>
      <c r="E255" s="31"/>
      <c r="F255" s="38"/>
      <c r="G255" s="24">
        <f>G256+G261</f>
        <v>9965.7900000000009</v>
      </c>
      <c r="H255" s="24">
        <f>H256+H261</f>
        <v>3830</v>
      </c>
      <c r="I255" s="24">
        <f>I256+I261</f>
        <v>3830</v>
      </c>
    </row>
    <row r="256" spans="1:9" ht="19.5" customHeight="1">
      <c r="A256" s="61" t="s">
        <v>9</v>
      </c>
      <c r="B256" s="30" t="s">
        <v>31</v>
      </c>
      <c r="C256" s="30" t="s">
        <v>21</v>
      </c>
      <c r="D256" s="30" t="s">
        <v>14</v>
      </c>
      <c r="E256" s="31"/>
      <c r="F256" s="38"/>
      <c r="G256" s="24">
        <f>G257</f>
        <v>9884.7900000000009</v>
      </c>
      <c r="H256" s="24">
        <f t="shared" ref="H256:I259" si="24">H257</f>
        <v>3800</v>
      </c>
      <c r="I256" s="24">
        <f t="shared" si="24"/>
        <v>3800</v>
      </c>
    </row>
    <row r="257" spans="1:9" ht="52.5" customHeight="1">
      <c r="A257" s="61" t="s">
        <v>226</v>
      </c>
      <c r="B257" s="30" t="s">
        <v>31</v>
      </c>
      <c r="C257" s="30" t="s">
        <v>21</v>
      </c>
      <c r="D257" s="30" t="s">
        <v>14</v>
      </c>
      <c r="E257" s="31" t="s">
        <v>225</v>
      </c>
      <c r="F257" s="38"/>
      <c r="G257" s="24">
        <f>G258</f>
        <v>9884.7900000000009</v>
      </c>
      <c r="H257" s="24">
        <f t="shared" si="24"/>
        <v>3800</v>
      </c>
      <c r="I257" s="24">
        <f t="shared" si="24"/>
        <v>3800</v>
      </c>
    </row>
    <row r="258" spans="1:9" ht="36.75" customHeight="1">
      <c r="A258" s="61" t="s">
        <v>228</v>
      </c>
      <c r="B258" s="30" t="s">
        <v>31</v>
      </c>
      <c r="C258" s="30" t="s">
        <v>21</v>
      </c>
      <c r="D258" s="30" t="s">
        <v>14</v>
      </c>
      <c r="E258" s="31" t="s">
        <v>227</v>
      </c>
      <c r="F258" s="38"/>
      <c r="G258" s="24">
        <f>G259</f>
        <v>9884.7900000000009</v>
      </c>
      <c r="H258" s="24">
        <f t="shared" si="24"/>
        <v>3800</v>
      </c>
      <c r="I258" s="24">
        <f t="shared" si="24"/>
        <v>3800</v>
      </c>
    </row>
    <row r="259" spans="1:9" ht="113.25" customHeight="1">
      <c r="A259" s="44" t="s">
        <v>89</v>
      </c>
      <c r="B259" s="5" t="s">
        <v>31</v>
      </c>
      <c r="C259" s="5" t="s">
        <v>21</v>
      </c>
      <c r="D259" s="5" t="s">
        <v>14</v>
      </c>
      <c r="E259" s="7" t="s">
        <v>116</v>
      </c>
      <c r="F259" s="3"/>
      <c r="G259" s="9">
        <f>G260</f>
        <v>9884.7900000000009</v>
      </c>
      <c r="H259" s="9">
        <f t="shared" si="24"/>
        <v>3800</v>
      </c>
      <c r="I259" s="9">
        <f t="shared" si="24"/>
        <v>3800</v>
      </c>
    </row>
    <row r="260" spans="1:9" ht="35.25" customHeight="1">
      <c r="A260" s="44" t="s">
        <v>68</v>
      </c>
      <c r="B260" s="5" t="s">
        <v>31</v>
      </c>
      <c r="C260" s="5" t="s">
        <v>21</v>
      </c>
      <c r="D260" s="5" t="s">
        <v>14</v>
      </c>
      <c r="E260" s="7" t="s">
        <v>116</v>
      </c>
      <c r="F260" s="3">
        <v>540</v>
      </c>
      <c r="G260" s="9">
        <v>9884.7900000000009</v>
      </c>
      <c r="H260" s="9">
        <v>3800</v>
      </c>
      <c r="I260" s="9">
        <v>3800</v>
      </c>
    </row>
    <row r="261" spans="1:9" ht="33.75" customHeight="1">
      <c r="A261" s="45" t="s">
        <v>79</v>
      </c>
      <c r="B261" s="5" t="s">
        <v>31</v>
      </c>
      <c r="C261" s="5" t="s">
        <v>21</v>
      </c>
      <c r="D261" s="5" t="s">
        <v>17</v>
      </c>
      <c r="E261" s="7"/>
      <c r="F261" s="3"/>
      <c r="G261" s="9">
        <f>G262</f>
        <v>81</v>
      </c>
      <c r="H261" s="9">
        <f t="shared" ref="H261:I264" si="25">H262</f>
        <v>30</v>
      </c>
      <c r="I261" s="9">
        <f t="shared" si="25"/>
        <v>30</v>
      </c>
    </row>
    <row r="262" spans="1:9" ht="54" customHeight="1">
      <c r="A262" s="45" t="s">
        <v>226</v>
      </c>
      <c r="B262" s="5" t="s">
        <v>31</v>
      </c>
      <c r="C262" s="5" t="s">
        <v>21</v>
      </c>
      <c r="D262" s="5" t="s">
        <v>17</v>
      </c>
      <c r="E262" s="7" t="s">
        <v>225</v>
      </c>
      <c r="F262" s="3"/>
      <c r="G262" s="9">
        <f>G263</f>
        <v>81</v>
      </c>
      <c r="H262" s="9">
        <f t="shared" si="25"/>
        <v>30</v>
      </c>
      <c r="I262" s="9">
        <f t="shared" si="25"/>
        <v>30</v>
      </c>
    </row>
    <row r="263" spans="1:9" ht="33.75" customHeight="1">
      <c r="A263" s="45" t="s">
        <v>228</v>
      </c>
      <c r="B263" s="5" t="s">
        <v>31</v>
      </c>
      <c r="C263" s="5" t="s">
        <v>21</v>
      </c>
      <c r="D263" s="5" t="s">
        <v>17</v>
      </c>
      <c r="E263" s="7" t="s">
        <v>227</v>
      </c>
      <c r="F263" s="3"/>
      <c r="G263" s="9">
        <f>G264</f>
        <v>81</v>
      </c>
      <c r="H263" s="9">
        <f t="shared" si="25"/>
        <v>30</v>
      </c>
      <c r="I263" s="9">
        <f t="shared" si="25"/>
        <v>30</v>
      </c>
    </row>
    <row r="264" spans="1:9" ht="117" customHeight="1">
      <c r="A264" s="44" t="s">
        <v>89</v>
      </c>
      <c r="B264" s="5" t="s">
        <v>31</v>
      </c>
      <c r="C264" s="5" t="s">
        <v>21</v>
      </c>
      <c r="D264" s="5" t="s">
        <v>17</v>
      </c>
      <c r="E264" s="7" t="s">
        <v>116</v>
      </c>
      <c r="F264" s="3"/>
      <c r="G264" s="9">
        <f>G265</f>
        <v>81</v>
      </c>
      <c r="H264" s="9">
        <f t="shared" si="25"/>
        <v>30</v>
      </c>
      <c r="I264" s="9">
        <f t="shared" si="25"/>
        <v>30</v>
      </c>
    </row>
    <row r="265" spans="1:9" ht="21.75" customHeight="1">
      <c r="A265" s="44" t="s">
        <v>68</v>
      </c>
      <c r="B265" s="5" t="s">
        <v>31</v>
      </c>
      <c r="C265" s="5" t="s">
        <v>21</v>
      </c>
      <c r="D265" s="5" t="s">
        <v>17</v>
      </c>
      <c r="E265" s="7" t="s">
        <v>116</v>
      </c>
      <c r="F265" s="3">
        <v>540</v>
      </c>
      <c r="G265" s="9">
        <v>81</v>
      </c>
      <c r="H265" s="9">
        <v>30</v>
      </c>
      <c r="I265" s="9">
        <v>30</v>
      </c>
    </row>
    <row r="266" spans="1:9" ht="36" customHeight="1">
      <c r="A266" s="45" t="s">
        <v>57</v>
      </c>
      <c r="B266" s="5" t="s">
        <v>31</v>
      </c>
      <c r="C266" s="5">
        <v>13</v>
      </c>
      <c r="D266" s="5"/>
      <c r="E266" s="18"/>
      <c r="F266" s="19"/>
      <c r="G266" s="9">
        <f>G267</f>
        <v>5</v>
      </c>
      <c r="H266" s="9">
        <f t="shared" ref="H266:I270" si="26">H267</f>
        <v>4</v>
      </c>
      <c r="I266" s="9">
        <f t="shared" si="26"/>
        <v>3</v>
      </c>
    </row>
    <row r="267" spans="1:9" ht="39.75" customHeight="1">
      <c r="A267" s="45" t="s">
        <v>81</v>
      </c>
      <c r="B267" s="5" t="s">
        <v>31</v>
      </c>
      <c r="C267" s="5">
        <v>13</v>
      </c>
      <c r="D267" s="5" t="s">
        <v>14</v>
      </c>
      <c r="E267" s="18"/>
      <c r="F267" s="19"/>
      <c r="G267" s="9">
        <f>G268</f>
        <v>5</v>
      </c>
      <c r="H267" s="9">
        <f t="shared" si="26"/>
        <v>4</v>
      </c>
      <c r="I267" s="9">
        <f t="shared" si="26"/>
        <v>3</v>
      </c>
    </row>
    <row r="268" spans="1:9" ht="39.75" customHeight="1">
      <c r="A268" s="45" t="s">
        <v>219</v>
      </c>
      <c r="B268" s="5" t="s">
        <v>31</v>
      </c>
      <c r="C268" s="5">
        <v>13</v>
      </c>
      <c r="D268" s="5" t="s">
        <v>14</v>
      </c>
      <c r="E268" s="3" t="s">
        <v>218</v>
      </c>
      <c r="F268" s="19"/>
      <c r="G268" s="9">
        <f>G269</f>
        <v>5</v>
      </c>
      <c r="H268" s="9">
        <f t="shared" si="26"/>
        <v>4</v>
      </c>
      <c r="I268" s="9">
        <f t="shared" si="26"/>
        <v>3</v>
      </c>
    </row>
    <row r="269" spans="1:9" ht="23.25" customHeight="1">
      <c r="A269" s="45" t="s">
        <v>232</v>
      </c>
      <c r="B269" s="5" t="s">
        <v>31</v>
      </c>
      <c r="C269" s="5">
        <v>13</v>
      </c>
      <c r="D269" s="5" t="s">
        <v>14</v>
      </c>
      <c r="E269" s="3" t="s">
        <v>231</v>
      </c>
      <c r="F269" s="19"/>
      <c r="G269" s="9">
        <f>G270</f>
        <v>5</v>
      </c>
      <c r="H269" s="9">
        <f t="shared" si="26"/>
        <v>4</v>
      </c>
      <c r="I269" s="9">
        <f t="shared" si="26"/>
        <v>3</v>
      </c>
    </row>
    <row r="270" spans="1:9" ht="22.5" customHeight="1">
      <c r="A270" s="45" t="s">
        <v>65</v>
      </c>
      <c r="B270" s="5" t="s">
        <v>31</v>
      </c>
      <c r="C270" s="5">
        <v>13</v>
      </c>
      <c r="D270" s="5" t="s">
        <v>14</v>
      </c>
      <c r="E270" s="3" t="s">
        <v>117</v>
      </c>
      <c r="F270" s="19"/>
      <c r="G270" s="9">
        <f>G271</f>
        <v>5</v>
      </c>
      <c r="H270" s="9">
        <f t="shared" si="26"/>
        <v>4</v>
      </c>
      <c r="I270" s="9">
        <f t="shared" si="26"/>
        <v>3</v>
      </c>
    </row>
    <row r="271" spans="1:9" ht="24" customHeight="1">
      <c r="A271" s="45" t="s">
        <v>73</v>
      </c>
      <c r="B271" s="5" t="s">
        <v>31</v>
      </c>
      <c r="C271" s="5">
        <v>13</v>
      </c>
      <c r="D271" s="5" t="s">
        <v>14</v>
      </c>
      <c r="E271" s="3" t="s">
        <v>117</v>
      </c>
      <c r="F271" s="5">
        <v>730</v>
      </c>
      <c r="G271" s="9">
        <v>5</v>
      </c>
      <c r="H271" s="9">
        <v>4</v>
      </c>
      <c r="I271" s="9">
        <v>3</v>
      </c>
    </row>
    <row r="272" spans="1:9" ht="29.25" customHeight="1">
      <c r="A272" s="44" t="s">
        <v>37</v>
      </c>
      <c r="B272" s="5" t="s">
        <v>31</v>
      </c>
      <c r="C272" s="5">
        <v>14</v>
      </c>
      <c r="D272" s="5"/>
      <c r="E272" s="8"/>
      <c r="F272" s="5"/>
      <c r="G272" s="9">
        <f t="shared" ref="G272:I274" si="27">G273</f>
        <v>2722.6</v>
      </c>
      <c r="H272" s="9">
        <f t="shared" si="27"/>
        <v>2476.6999999999998</v>
      </c>
      <c r="I272" s="9">
        <f t="shared" si="27"/>
        <v>2476.6</v>
      </c>
    </row>
    <row r="273" spans="1:9" ht="31.5" customHeight="1">
      <c r="A273" s="44" t="s">
        <v>82</v>
      </c>
      <c r="B273" s="5" t="s">
        <v>31</v>
      </c>
      <c r="C273" s="5">
        <v>14</v>
      </c>
      <c r="D273" s="5" t="s">
        <v>14</v>
      </c>
      <c r="E273" s="8"/>
      <c r="F273" s="3"/>
      <c r="G273" s="9">
        <f t="shared" si="27"/>
        <v>2722.6</v>
      </c>
      <c r="H273" s="9">
        <f t="shared" si="27"/>
        <v>2476.6999999999998</v>
      </c>
      <c r="I273" s="9">
        <f t="shared" si="27"/>
        <v>2476.6</v>
      </c>
    </row>
    <row r="274" spans="1:9" ht="50.25" customHeight="1">
      <c r="A274" s="44" t="s">
        <v>226</v>
      </c>
      <c r="B274" s="5" t="s">
        <v>31</v>
      </c>
      <c r="C274" s="5">
        <v>14</v>
      </c>
      <c r="D274" s="5" t="s">
        <v>14</v>
      </c>
      <c r="E274" s="8" t="s">
        <v>225</v>
      </c>
      <c r="F274" s="3"/>
      <c r="G274" s="9">
        <f t="shared" si="27"/>
        <v>2722.6</v>
      </c>
      <c r="H274" s="9">
        <f t="shared" si="27"/>
        <v>2476.6999999999998</v>
      </c>
      <c r="I274" s="9">
        <f t="shared" si="27"/>
        <v>2476.6</v>
      </c>
    </row>
    <row r="275" spans="1:9" ht="31.5" customHeight="1">
      <c r="A275" s="44" t="s">
        <v>230</v>
      </c>
      <c r="B275" s="5" t="s">
        <v>31</v>
      </c>
      <c r="C275" s="5">
        <v>14</v>
      </c>
      <c r="D275" s="5" t="s">
        <v>14</v>
      </c>
      <c r="E275" s="8" t="s">
        <v>229</v>
      </c>
      <c r="F275" s="3"/>
      <c r="G275" s="9">
        <f>G276+G278</f>
        <v>2722.6</v>
      </c>
      <c r="H275" s="9">
        <f>H276+H278</f>
        <v>2476.6999999999998</v>
      </c>
      <c r="I275" s="9">
        <f>I276+I278</f>
        <v>2476.6</v>
      </c>
    </row>
    <row r="276" spans="1:9" ht="58.5" customHeight="1">
      <c r="A276" s="44" t="s">
        <v>126</v>
      </c>
      <c r="B276" s="7" t="s">
        <v>31</v>
      </c>
      <c r="C276" s="7" t="s">
        <v>54</v>
      </c>
      <c r="D276" s="7" t="s">
        <v>14</v>
      </c>
      <c r="E276" s="7" t="s">
        <v>119</v>
      </c>
      <c r="F276" s="7"/>
      <c r="G276" s="9">
        <f>G277</f>
        <v>1480.6</v>
      </c>
      <c r="H276" s="9">
        <f>H277</f>
        <v>1118.7</v>
      </c>
      <c r="I276" s="9">
        <f>I277</f>
        <v>1118.5999999999999</v>
      </c>
    </row>
    <row r="277" spans="1:9" ht="22.5" customHeight="1">
      <c r="A277" s="44" t="s">
        <v>13</v>
      </c>
      <c r="B277" s="7" t="s">
        <v>31</v>
      </c>
      <c r="C277" s="7" t="s">
        <v>54</v>
      </c>
      <c r="D277" s="7" t="s">
        <v>14</v>
      </c>
      <c r="E277" s="7" t="s">
        <v>119</v>
      </c>
      <c r="F277" s="7" t="s">
        <v>63</v>
      </c>
      <c r="G277" s="9">
        <v>1480.6</v>
      </c>
      <c r="H277" s="9">
        <v>1118.7</v>
      </c>
      <c r="I277" s="9">
        <v>1118.5999999999999</v>
      </c>
    </row>
    <row r="278" spans="1:9" ht="54" customHeight="1">
      <c r="A278" s="44" t="s">
        <v>118</v>
      </c>
      <c r="B278" s="5" t="s">
        <v>31</v>
      </c>
      <c r="C278" s="5">
        <v>14</v>
      </c>
      <c r="D278" s="5" t="s">
        <v>14</v>
      </c>
      <c r="E278" s="7" t="s">
        <v>119</v>
      </c>
      <c r="F278" s="5"/>
      <c r="G278" s="9">
        <f>G279</f>
        <v>1242</v>
      </c>
      <c r="H278" s="9">
        <f>H279</f>
        <v>1358</v>
      </c>
      <c r="I278" s="9">
        <f>I279</f>
        <v>1358</v>
      </c>
    </row>
    <row r="279" spans="1:9" ht="24.75" customHeight="1">
      <c r="A279" s="44" t="s">
        <v>13</v>
      </c>
      <c r="B279" s="5" t="s">
        <v>31</v>
      </c>
      <c r="C279" s="5">
        <v>14</v>
      </c>
      <c r="D279" s="5" t="s">
        <v>14</v>
      </c>
      <c r="E279" s="7" t="s">
        <v>119</v>
      </c>
      <c r="F279" s="5">
        <v>510</v>
      </c>
      <c r="G279" s="9">
        <v>1242</v>
      </c>
      <c r="H279" s="9">
        <v>1358</v>
      </c>
      <c r="I279" s="9">
        <v>1358</v>
      </c>
    </row>
    <row r="280" spans="1:9" ht="53.25" customHeight="1">
      <c r="A280" s="44" t="s">
        <v>175</v>
      </c>
      <c r="B280" s="5">
        <v>167</v>
      </c>
      <c r="C280" s="5"/>
      <c r="D280" s="5"/>
      <c r="E280" s="7"/>
      <c r="F280" s="5"/>
      <c r="G280" s="9">
        <f>G281+G293</f>
        <v>3040.4</v>
      </c>
      <c r="H280" s="9">
        <f>H281+H293</f>
        <v>2630.1</v>
      </c>
      <c r="I280" s="9">
        <f>I281+I293</f>
        <v>2630.1</v>
      </c>
    </row>
    <row r="281" spans="1:9" ht="21.75" customHeight="1">
      <c r="A281" s="44" t="s">
        <v>32</v>
      </c>
      <c r="B281" s="5">
        <v>167</v>
      </c>
      <c r="C281" s="5" t="s">
        <v>14</v>
      </c>
      <c r="D281" s="5"/>
      <c r="E281" s="7"/>
      <c r="F281" s="5"/>
      <c r="G281" s="9">
        <f>G282+G288</f>
        <v>2888.1</v>
      </c>
      <c r="H281" s="9">
        <f>H282+H288</f>
        <v>2030.1</v>
      </c>
      <c r="I281" s="9">
        <f>I282+I288</f>
        <v>2030.1</v>
      </c>
    </row>
    <row r="282" spans="1:9" ht="39.75" customHeight="1">
      <c r="A282" s="44" t="s">
        <v>3</v>
      </c>
      <c r="B282" s="5">
        <v>167</v>
      </c>
      <c r="C282" s="5" t="s">
        <v>14</v>
      </c>
      <c r="D282" s="5" t="s">
        <v>17</v>
      </c>
      <c r="E282" s="7"/>
      <c r="F282" s="5"/>
      <c r="G282" s="9">
        <f t="shared" ref="G282:I284" si="28">G283</f>
        <v>1953.1</v>
      </c>
      <c r="H282" s="9">
        <f t="shared" si="28"/>
        <v>1530.1</v>
      </c>
      <c r="I282" s="9">
        <f t="shared" si="28"/>
        <v>1530.1</v>
      </c>
    </row>
    <row r="283" spans="1:9" ht="54.75" customHeight="1">
      <c r="A283" s="44" t="s">
        <v>224</v>
      </c>
      <c r="B283" s="5">
        <v>167</v>
      </c>
      <c r="C283" s="5" t="s">
        <v>14</v>
      </c>
      <c r="D283" s="5" t="s">
        <v>17</v>
      </c>
      <c r="E283" s="8" t="s">
        <v>223</v>
      </c>
      <c r="F283" s="5"/>
      <c r="G283" s="9">
        <f t="shared" si="28"/>
        <v>1953.1</v>
      </c>
      <c r="H283" s="9">
        <f t="shared" si="28"/>
        <v>1530.1</v>
      </c>
      <c r="I283" s="9">
        <f t="shared" si="28"/>
        <v>1530.1</v>
      </c>
    </row>
    <row r="284" spans="1:9" ht="39" customHeight="1">
      <c r="A284" s="44" t="s">
        <v>59</v>
      </c>
      <c r="B284" s="5">
        <v>167</v>
      </c>
      <c r="C284" s="5" t="s">
        <v>14</v>
      </c>
      <c r="D284" s="5" t="s">
        <v>17</v>
      </c>
      <c r="E284" s="7" t="s">
        <v>103</v>
      </c>
      <c r="F284" s="5"/>
      <c r="G284" s="9">
        <f t="shared" si="28"/>
        <v>1953.1</v>
      </c>
      <c r="H284" s="9">
        <f t="shared" si="28"/>
        <v>1530.1</v>
      </c>
      <c r="I284" s="9">
        <f t="shared" si="28"/>
        <v>1530.1</v>
      </c>
    </row>
    <row r="285" spans="1:9" ht="40.5" customHeight="1">
      <c r="A285" s="44" t="s">
        <v>60</v>
      </c>
      <c r="B285" s="5">
        <v>167</v>
      </c>
      <c r="C285" s="5" t="s">
        <v>14</v>
      </c>
      <c r="D285" s="5" t="s">
        <v>17</v>
      </c>
      <c r="E285" s="7" t="s">
        <v>104</v>
      </c>
      <c r="F285" s="5"/>
      <c r="G285" s="9">
        <f>G286+G287</f>
        <v>1953.1</v>
      </c>
      <c r="H285" s="9">
        <f>H286</f>
        <v>1530.1</v>
      </c>
      <c r="I285" s="9">
        <f>I286</f>
        <v>1530.1</v>
      </c>
    </row>
    <row r="286" spans="1:9" ht="35.25" customHeight="1">
      <c r="A286" s="25" t="s">
        <v>102</v>
      </c>
      <c r="B286" s="5">
        <v>167</v>
      </c>
      <c r="C286" s="5" t="s">
        <v>14</v>
      </c>
      <c r="D286" s="5" t="s">
        <v>17</v>
      </c>
      <c r="E286" s="7" t="s">
        <v>104</v>
      </c>
      <c r="F286" s="5">
        <v>200</v>
      </c>
      <c r="G286" s="9">
        <v>1933.1</v>
      </c>
      <c r="H286" s="9">
        <v>1530.1</v>
      </c>
      <c r="I286" s="9">
        <v>1530.1</v>
      </c>
    </row>
    <row r="287" spans="1:9" ht="35.25" customHeight="1">
      <c r="A287" s="46" t="s">
        <v>61</v>
      </c>
      <c r="B287" s="5">
        <v>167</v>
      </c>
      <c r="C287" s="5" t="s">
        <v>14</v>
      </c>
      <c r="D287" s="5" t="s">
        <v>17</v>
      </c>
      <c r="E287" s="7" t="s">
        <v>104</v>
      </c>
      <c r="F287" s="5">
        <v>850</v>
      </c>
      <c r="G287" s="9">
        <v>20</v>
      </c>
      <c r="H287" s="9">
        <v>0</v>
      </c>
      <c r="I287" s="9">
        <v>0</v>
      </c>
    </row>
    <row r="288" spans="1:9" ht="35.25" customHeight="1">
      <c r="A288" s="46" t="s">
        <v>5</v>
      </c>
      <c r="B288" s="5">
        <v>167</v>
      </c>
      <c r="C288" s="5" t="s">
        <v>14</v>
      </c>
      <c r="D288" s="5">
        <v>13</v>
      </c>
      <c r="E288" s="7"/>
      <c r="F288" s="5"/>
      <c r="G288" s="9">
        <f t="shared" ref="G288:I291" si="29">G289</f>
        <v>935</v>
      </c>
      <c r="H288" s="9">
        <f t="shared" si="29"/>
        <v>500</v>
      </c>
      <c r="I288" s="9">
        <f t="shared" si="29"/>
        <v>500</v>
      </c>
    </row>
    <row r="289" spans="1:9" ht="35.25" customHeight="1">
      <c r="A289" s="25" t="s">
        <v>219</v>
      </c>
      <c r="B289" s="5">
        <v>167</v>
      </c>
      <c r="C289" s="5" t="s">
        <v>14</v>
      </c>
      <c r="D289" s="5">
        <v>13</v>
      </c>
      <c r="E289" s="7" t="s">
        <v>218</v>
      </c>
      <c r="F289" s="5"/>
      <c r="G289" s="9">
        <f t="shared" si="29"/>
        <v>935</v>
      </c>
      <c r="H289" s="9">
        <f t="shared" si="29"/>
        <v>500</v>
      </c>
      <c r="I289" s="9">
        <f t="shared" si="29"/>
        <v>500</v>
      </c>
    </row>
    <row r="290" spans="1:9" ht="35.25" customHeight="1">
      <c r="A290" s="25" t="s">
        <v>234</v>
      </c>
      <c r="B290" s="5">
        <v>167</v>
      </c>
      <c r="C290" s="5" t="s">
        <v>14</v>
      </c>
      <c r="D290" s="5">
        <v>13</v>
      </c>
      <c r="E290" s="7" t="s">
        <v>233</v>
      </c>
      <c r="F290" s="5"/>
      <c r="G290" s="9">
        <f t="shared" si="29"/>
        <v>935</v>
      </c>
      <c r="H290" s="9">
        <f t="shared" si="29"/>
        <v>500</v>
      </c>
      <c r="I290" s="9">
        <f t="shared" si="29"/>
        <v>500</v>
      </c>
    </row>
    <row r="291" spans="1:9" ht="53.25" customHeight="1">
      <c r="A291" s="25" t="s">
        <v>170</v>
      </c>
      <c r="B291" s="5">
        <v>167</v>
      </c>
      <c r="C291" s="5" t="s">
        <v>14</v>
      </c>
      <c r="D291" s="5">
        <v>13</v>
      </c>
      <c r="E291" s="23" t="s">
        <v>171</v>
      </c>
      <c r="F291" s="20"/>
      <c r="G291" s="26">
        <f t="shared" si="29"/>
        <v>935</v>
      </c>
      <c r="H291" s="26">
        <f t="shared" si="29"/>
        <v>500</v>
      </c>
      <c r="I291" s="26">
        <f t="shared" si="29"/>
        <v>500</v>
      </c>
    </row>
    <row r="292" spans="1:9" ht="36" customHeight="1">
      <c r="A292" s="25" t="s">
        <v>102</v>
      </c>
      <c r="B292" s="5">
        <v>167</v>
      </c>
      <c r="C292" s="5" t="s">
        <v>14</v>
      </c>
      <c r="D292" s="5">
        <v>13</v>
      </c>
      <c r="E292" s="23" t="s">
        <v>171</v>
      </c>
      <c r="F292" s="20">
        <v>200</v>
      </c>
      <c r="G292" s="26">
        <v>935</v>
      </c>
      <c r="H292" s="26">
        <v>500</v>
      </c>
      <c r="I292" s="26">
        <v>500</v>
      </c>
    </row>
    <row r="293" spans="1:9" ht="24.75" customHeight="1">
      <c r="A293" s="45" t="s">
        <v>34</v>
      </c>
      <c r="B293" s="5">
        <v>167</v>
      </c>
      <c r="C293" s="5" t="s">
        <v>17</v>
      </c>
      <c r="D293" s="5"/>
      <c r="E293" s="7"/>
      <c r="F293" s="5"/>
      <c r="G293" s="9">
        <f t="shared" ref="G293:I297" si="30">G294</f>
        <v>152.30000000000001</v>
      </c>
      <c r="H293" s="9">
        <f t="shared" si="30"/>
        <v>600</v>
      </c>
      <c r="I293" s="9">
        <f t="shared" si="30"/>
        <v>600</v>
      </c>
    </row>
    <row r="294" spans="1:9" ht="38.25" customHeight="1">
      <c r="A294" s="45" t="s">
        <v>140</v>
      </c>
      <c r="B294" s="5">
        <v>167</v>
      </c>
      <c r="C294" s="5" t="s">
        <v>17</v>
      </c>
      <c r="D294" s="5">
        <v>12</v>
      </c>
      <c r="E294" s="7"/>
      <c r="F294" s="5"/>
      <c r="G294" s="9">
        <f t="shared" si="30"/>
        <v>152.30000000000001</v>
      </c>
      <c r="H294" s="9">
        <f t="shared" si="30"/>
        <v>600</v>
      </c>
      <c r="I294" s="9">
        <f t="shared" si="30"/>
        <v>600</v>
      </c>
    </row>
    <row r="295" spans="1:9" ht="30.75" customHeight="1">
      <c r="A295" s="45" t="s">
        <v>189</v>
      </c>
      <c r="B295" s="5">
        <v>167</v>
      </c>
      <c r="C295" s="32" t="s">
        <v>17</v>
      </c>
      <c r="D295" s="32">
        <v>12</v>
      </c>
      <c r="E295" s="7" t="s">
        <v>190</v>
      </c>
      <c r="F295" s="5"/>
      <c r="G295" s="9">
        <f t="shared" si="30"/>
        <v>152.30000000000001</v>
      </c>
      <c r="H295" s="9">
        <f t="shared" si="30"/>
        <v>600</v>
      </c>
      <c r="I295" s="9">
        <f t="shared" si="30"/>
        <v>600</v>
      </c>
    </row>
    <row r="296" spans="1:9" ht="35.25" customHeight="1">
      <c r="A296" s="45" t="s">
        <v>236</v>
      </c>
      <c r="B296" s="5">
        <v>167</v>
      </c>
      <c r="C296" s="32" t="s">
        <v>17</v>
      </c>
      <c r="D296" s="32">
        <v>12</v>
      </c>
      <c r="E296" s="7" t="s">
        <v>235</v>
      </c>
      <c r="F296" s="5"/>
      <c r="G296" s="9">
        <f t="shared" si="30"/>
        <v>152.30000000000001</v>
      </c>
      <c r="H296" s="9">
        <f t="shared" si="30"/>
        <v>600</v>
      </c>
      <c r="I296" s="9">
        <f t="shared" si="30"/>
        <v>600</v>
      </c>
    </row>
    <row r="297" spans="1:9" ht="49.5" customHeight="1">
      <c r="A297" s="35" t="s">
        <v>144</v>
      </c>
      <c r="B297" s="5">
        <v>167</v>
      </c>
      <c r="C297" s="32" t="s">
        <v>17</v>
      </c>
      <c r="D297" s="32">
        <v>12</v>
      </c>
      <c r="E297" s="33" t="s">
        <v>145</v>
      </c>
      <c r="F297" s="40"/>
      <c r="G297" s="34">
        <f t="shared" si="30"/>
        <v>152.30000000000001</v>
      </c>
      <c r="H297" s="34">
        <f t="shared" si="30"/>
        <v>600</v>
      </c>
      <c r="I297" s="34">
        <f t="shared" si="30"/>
        <v>600</v>
      </c>
    </row>
    <row r="298" spans="1:9" ht="40.5" customHeight="1">
      <c r="A298" s="35" t="s">
        <v>102</v>
      </c>
      <c r="B298" s="5">
        <v>167</v>
      </c>
      <c r="C298" s="32" t="s">
        <v>17</v>
      </c>
      <c r="D298" s="32">
        <v>12</v>
      </c>
      <c r="E298" s="33" t="s">
        <v>145</v>
      </c>
      <c r="F298" s="40">
        <v>200</v>
      </c>
      <c r="G298" s="34">
        <v>152.30000000000001</v>
      </c>
      <c r="H298" s="34">
        <v>600</v>
      </c>
      <c r="I298" s="34">
        <v>600</v>
      </c>
    </row>
    <row r="299" spans="1:9" ht="36.75" customHeight="1">
      <c r="A299" s="25" t="s">
        <v>162</v>
      </c>
      <c r="B299" s="5">
        <v>303</v>
      </c>
      <c r="C299" s="15"/>
      <c r="D299" s="15"/>
      <c r="E299" s="23"/>
      <c r="F299" s="15"/>
      <c r="G299" s="17">
        <f>G300+G340+G362+G389+G417+G448+G439</f>
        <v>125531.19699999999</v>
      </c>
      <c r="H299" s="17">
        <f>H300+H340+H448+H362+H389+H417</f>
        <v>34353.199999999997</v>
      </c>
      <c r="I299" s="17">
        <f>I300+I340+I448+I362+I389+I417</f>
        <v>34811.1</v>
      </c>
    </row>
    <row r="300" spans="1:9" ht="18" customHeight="1">
      <c r="A300" s="44" t="s">
        <v>32</v>
      </c>
      <c r="B300" s="5">
        <v>303</v>
      </c>
      <c r="C300" s="5" t="s">
        <v>14</v>
      </c>
      <c r="D300" s="5"/>
      <c r="E300" s="7"/>
      <c r="F300" s="5"/>
      <c r="G300" s="9">
        <f>G301+G306+G314+G319</f>
        <v>32801.296999999999</v>
      </c>
      <c r="H300" s="9">
        <f>H301+H306+H314+H319</f>
        <v>19228.2</v>
      </c>
      <c r="I300" s="9">
        <f>I301+I306+I314+I319</f>
        <v>19207.099999999999</v>
      </c>
    </row>
    <row r="301" spans="1:9" ht="30" customHeight="1">
      <c r="A301" s="45" t="s">
        <v>141</v>
      </c>
      <c r="B301" s="5">
        <v>303</v>
      </c>
      <c r="C301" s="5" t="s">
        <v>14</v>
      </c>
      <c r="D301" s="5" t="s">
        <v>15</v>
      </c>
      <c r="E301" s="7"/>
      <c r="F301" s="5"/>
      <c r="G301" s="9">
        <f>G302</f>
        <v>1492</v>
      </c>
      <c r="H301" s="9">
        <f t="shared" ref="H301:I303" si="31">H302</f>
        <v>1492</v>
      </c>
      <c r="I301" s="9">
        <f t="shared" si="31"/>
        <v>1492</v>
      </c>
    </row>
    <row r="302" spans="1:9" ht="48" customHeight="1">
      <c r="A302" s="45" t="s">
        <v>224</v>
      </c>
      <c r="B302" s="5">
        <v>303</v>
      </c>
      <c r="C302" s="5" t="s">
        <v>14</v>
      </c>
      <c r="D302" s="5" t="s">
        <v>15</v>
      </c>
      <c r="E302" s="7" t="s">
        <v>223</v>
      </c>
      <c r="F302" s="5"/>
      <c r="G302" s="9">
        <f>G303</f>
        <v>1492</v>
      </c>
      <c r="H302" s="9">
        <f t="shared" si="31"/>
        <v>1492</v>
      </c>
      <c r="I302" s="9">
        <f t="shared" si="31"/>
        <v>1492</v>
      </c>
    </row>
    <row r="303" spans="1:9" ht="30" customHeight="1">
      <c r="A303" s="45" t="s">
        <v>59</v>
      </c>
      <c r="B303" s="5">
        <v>303</v>
      </c>
      <c r="C303" s="5" t="s">
        <v>14</v>
      </c>
      <c r="D303" s="5" t="s">
        <v>15</v>
      </c>
      <c r="E303" s="7" t="s">
        <v>103</v>
      </c>
      <c r="F303" s="5"/>
      <c r="G303" s="9">
        <f>G304</f>
        <v>1492</v>
      </c>
      <c r="H303" s="9">
        <f t="shared" si="31"/>
        <v>1492</v>
      </c>
      <c r="I303" s="9">
        <f t="shared" si="31"/>
        <v>1492</v>
      </c>
    </row>
    <row r="304" spans="1:9" ht="25.5" customHeight="1">
      <c r="A304" s="44" t="s">
        <v>142</v>
      </c>
      <c r="B304" s="5">
        <v>303</v>
      </c>
      <c r="C304" s="5" t="s">
        <v>14</v>
      </c>
      <c r="D304" s="5" t="s">
        <v>15</v>
      </c>
      <c r="E304" s="7" t="s">
        <v>143</v>
      </c>
      <c r="F304" s="5"/>
      <c r="G304" s="9">
        <f>G305</f>
        <v>1492</v>
      </c>
      <c r="H304" s="9">
        <f>H305</f>
        <v>1492</v>
      </c>
      <c r="I304" s="9">
        <f>I305</f>
        <v>1492</v>
      </c>
    </row>
    <row r="305" spans="1:9" ht="82.5" customHeight="1">
      <c r="A305" s="25" t="s">
        <v>69</v>
      </c>
      <c r="B305" s="5">
        <v>303</v>
      </c>
      <c r="C305" s="5" t="s">
        <v>14</v>
      </c>
      <c r="D305" s="5" t="s">
        <v>15</v>
      </c>
      <c r="E305" s="7" t="s">
        <v>143</v>
      </c>
      <c r="F305" s="5">
        <v>100</v>
      </c>
      <c r="G305" s="9">
        <v>1492</v>
      </c>
      <c r="H305" s="9">
        <v>1492</v>
      </c>
      <c r="I305" s="9">
        <v>1492</v>
      </c>
    </row>
    <row r="306" spans="1:9" ht="39.75" customHeight="1">
      <c r="A306" s="44" t="s">
        <v>3</v>
      </c>
      <c r="B306" s="5">
        <v>303</v>
      </c>
      <c r="C306" s="5" t="s">
        <v>14</v>
      </c>
      <c r="D306" s="5" t="s">
        <v>17</v>
      </c>
      <c r="E306" s="7"/>
      <c r="F306" s="5"/>
      <c r="G306" s="9">
        <f t="shared" ref="G306:I308" si="32">G307</f>
        <v>20556.289000000001</v>
      </c>
      <c r="H306" s="9">
        <f t="shared" si="32"/>
        <v>14883.4</v>
      </c>
      <c r="I306" s="9">
        <f t="shared" si="32"/>
        <v>14883.4</v>
      </c>
    </row>
    <row r="307" spans="1:9" ht="51.75" customHeight="1">
      <c r="A307" s="45" t="s">
        <v>224</v>
      </c>
      <c r="B307" s="5">
        <v>303</v>
      </c>
      <c r="C307" s="5" t="s">
        <v>14</v>
      </c>
      <c r="D307" s="5" t="s">
        <v>17</v>
      </c>
      <c r="E307" s="7" t="s">
        <v>223</v>
      </c>
      <c r="F307" s="5"/>
      <c r="G307" s="9">
        <f t="shared" si="32"/>
        <v>20556.289000000001</v>
      </c>
      <c r="H307" s="9">
        <f t="shared" si="32"/>
        <v>14883.4</v>
      </c>
      <c r="I307" s="9">
        <f t="shared" si="32"/>
        <v>14883.4</v>
      </c>
    </row>
    <row r="308" spans="1:9" ht="39.75" customHeight="1">
      <c r="A308" s="44" t="s">
        <v>59</v>
      </c>
      <c r="B308" s="5">
        <v>303</v>
      </c>
      <c r="C308" s="5" t="s">
        <v>14</v>
      </c>
      <c r="D308" s="5" t="s">
        <v>17</v>
      </c>
      <c r="E308" s="7" t="s">
        <v>103</v>
      </c>
      <c r="F308" s="5"/>
      <c r="G308" s="9">
        <f t="shared" si="32"/>
        <v>20556.289000000001</v>
      </c>
      <c r="H308" s="9">
        <f t="shared" si="32"/>
        <v>14883.4</v>
      </c>
      <c r="I308" s="9">
        <f t="shared" si="32"/>
        <v>14883.4</v>
      </c>
    </row>
    <row r="309" spans="1:9" ht="37.5" customHeight="1">
      <c r="A309" s="44" t="s">
        <v>60</v>
      </c>
      <c r="B309" s="5">
        <v>303</v>
      </c>
      <c r="C309" s="5" t="s">
        <v>14</v>
      </c>
      <c r="D309" s="5" t="s">
        <v>17</v>
      </c>
      <c r="E309" s="7" t="s">
        <v>104</v>
      </c>
      <c r="F309" s="5"/>
      <c r="G309" s="9">
        <f>G311+G313+G310+G312</f>
        <v>20556.289000000001</v>
      </c>
      <c r="H309" s="9">
        <f>H311+H313+H310</f>
        <v>14883.4</v>
      </c>
      <c r="I309" s="9">
        <f>I311+I313+I310</f>
        <v>14883.4</v>
      </c>
    </row>
    <row r="310" spans="1:9" ht="93.75" customHeight="1">
      <c r="A310" s="25" t="s">
        <v>69</v>
      </c>
      <c r="B310" s="5">
        <v>303</v>
      </c>
      <c r="C310" s="5" t="s">
        <v>14</v>
      </c>
      <c r="D310" s="5" t="s">
        <v>17</v>
      </c>
      <c r="E310" s="7" t="s">
        <v>104</v>
      </c>
      <c r="F310" s="5">
        <v>100</v>
      </c>
      <c r="G310" s="9">
        <v>17467.117999999999</v>
      </c>
      <c r="H310" s="9">
        <v>13200</v>
      </c>
      <c r="I310" s="9">
        <v>13200</v>
      </c>
    </row>
    <row r="311" spans="1:9" ht="32.25" customHeight="1">
      <c r="A311" s="25" t="s">
        <v>102</v>
      </c>
      <c r="B311" s="5">
        <v>303</v>
      </c>
      <c r="C311" s="5" t="s">
        <v>14</v>
      </c>
      <c r="D311" s="5" t="s">
        <v>17</v>
      </c>
      <c r="E311" s="7" t="s">
        <v>104</v>
      </c>
      <c r="F311" s="5">
        <v>200</v>
      </c>
      <c r="G311" s="9">
        <v>2961.4520000000002</v>
      </c>
      <c r="H311" s="9">
        <v>1528.1</v>
      </c>
      <c r="I311" s="9">
        <v>1528.1</v>
      </c>
    </row>
    <row r="312" spans="1:9" ht="32.25" customHeight="1">
      <c r="A312" s="25" t="s">
        <v>55</v>
      </c>
      <c r="B312" s="5">
        <v>303</v>
      </c>
      <c r="C312" s="5" t="s">
        <v>14</v>
      </c>
      <c r="D312" s="5" t="s">
        <v>17</v>
      </c>
      <c r="E312" s="7" t="s">
        <v>104</v>
      </c>
      <c r="F312" s="5">
        <v>300</v>
      </c>
      <c r="G312" s="9">
        <v>3.968</v>
      </c>
      <c r="H312" s="9">
        <v>0</v>
      </c>
      <c r="I312" s="9">
        <v>0</v>
      </c>
    </row>
    <row r="313" spans="1:9" ht="21" customHeight="1">
      <c r="A313" s="46" t="s">
        <v>61</v>
      </c>
      <c r="B313" s="5">
        <v>303</v>
      </c>
      <c r="C313" s="5" t="s">
        <v>14</v>
      </c>
      <c r="D313" s="5" t="s">
        <v>17</v>
      </c>
      <c r="E313" s="7" t="s">
        <v>104</v>
      </c>
      <c r="F313" s="5">
        <v>850</v>
      </c>
      <c r="G313" s="17">
        <v>123.751</v>
      </c>
      <c r="H313" s="17">
        <v>155.30000000000001</v>
      </c>
      <c r="I313" s="17">
        <v>155.30000000000001</v>
      </c>
    </row>
    <row r="314" spans="1:9" ht="21" customHeight="1">
      <c r="A314" s="62" t="s">
        <v>139</v>
      </c>
      <c r="B314" s="5">
        <v>303</v>
      </c>
      <c r="C314" s="32" t="s">
        <v>14</v>
      </c>
      <c r="D314" s="32" t="s">
        <v>20</v>
      </c>
      <c r="E314" s="33"/>
      <c r="F314" s="32"/>
      <c r="G314" s="34">
        <f>G315</f>
        <v>2</v>
      </c>
      <c r="H314" s="34">
        <f t="shared" ref="H314:I317" si="33">H315</f>
        <v>161.80000000000001</v>
      </c>
      <c r="I314" s="34">
        <f t="shared" si="33"/>
        <v>140.69999999999999</v>
      </c>
    </row>
    <row r="315" spans="1:9" ht="50.25" customHeight="1">
      <c r="A315" s="45" t="s">
        <v>224</v>
      </c>
      <c r="B315" s="5">
        <v>303</v>
      </c>
      <c r="C315" s="5" t="s">
        <v>14</v>
      </c>
      <c r="D315" s="32" t="s">
        <v>20</v>
      </c>
      <c r="E315" s="7" t="s">
        <v>223</v>
      </c>
      <c r="F315" s="32"/>
      <c r="G315" s="34">
        <f>G316</f>
        <v>2</v>
      </c>
      <c r="H315" s="34">
        <f t="shared" si="33"/>
        <v>161.80000000000001</v>
      </c>
      <c r="I315" s="34">
        <f t="shared" si="33"/>
        <v>140.69999999999999</v>
      </c>
    </row>
    <row r="316" spans="1:9" ht="37.5" customHeight="1">
      <c r="A316" s="62" t="s">
        <v>215</v>
      </c>
      <c r="B316" s="5">
        <v>303</v>
      </c>
      <c r="C316" s="32" t="s">
        <v>14</v>
      </c>
      <c r="D316" s="32" t="s">
        <v>20</v>
      </c>
      <c r="E316" s="33" t="s">
        <v>214</v>
      </c>
      <c r="F316" s="32"/>
      <c r="G316" s="34">
        <f>G317</f>
        <v>2</v>
      </c>
      <c r="H316" s="34">
        <f t="shared" si="33"/>
        <v>161.80000000000001</v>
      </c>
      <c r="I316" s="34">
        <f t="shared" si="33"/>
        <v>140.69999999999999</v>
      </c>
    </row>
    <row r="317" spans="1:9" ht="63" customHeight="1">
      <c r="A317" s="63" t="s">
        <v>173</v>
      </c>
      <c r="B317" s="5">
        <v>303</v>
      </c>
      <c r="C317" s="32" t="s">
        <v>14</v>
      </c>
      <c r="D317" s="32" t="s">
        <v>20</v>
      </c>
      <c r="E317" s="33" t="s">
        <v>174</v>
      </c>
      <c r="F317" s="32"/>
      <c r="G317" s="34">
        <f>G318</f>
        <v>2</v>
      </c>
      <c r="H317" s="34">
        <f t="shared" si="33"/>
        <v>161.80000000000001</v>
      </c>
      <c r="I317" s="34">
        <f t="shared" si="33"/>
        <v>140.69999999999999</v>
      </c>
    </row>
    <row r="318" spans="1:9" ht="45" customHeight="1">
      <c r="A318" s="35" t="s">
        <v>102</v>
      </c>
      <c r="B318" s="5">
        <v>303</v>
      </c>
      <c r="C318" s="32" t="s">
        <v>14</v>
      </c>
      <c r="D318" s="32" t="s">
        <v>20</v>
      </c>
      <c r="E318" s="33" t="s">
        <v>174</v>
      </c>
      <c r="F318" s="32">
        <v>200</v>
      </c>
      <c r="G318" s="34">
        <v>2</v>
      </c>
      <c r="H318" s="34">
        <v>161.80000000000001</v>
      </c>
      <c r="I318" s="34">
        <v>140.69999999999999</v>
      </c>
    </row>
    <row r="319" spans="1:9" ht="28.5" customHeight="1">
      <c r="A319" s="25" t="s">
        <v>5</v>
      </c>
      <c r="B319" s="5">
        <v>303</v>
      </c>
      <c r="C319" s="5" t="s">
        <v>14</v>
      </c>
      <c r="D319" s="5" t="s">
        <v>44</v>
      </c>
      <c r="E319" s="23"/>
      <c r="F319" s="15"/>
      <c r="G319" s="17">
        <f>G320+G325+G332</f>
        <v>10751.008</v>
      </c>
      <c r="H319" s="17">
        <f>H320+H325</f>
        <v>2691</v>
      </c>
      <c r="I319" s="17">
        <f>I320+I325</f>
        <v>2691</v>
      </c>
    </row>
    <row r="320" spans="1:9" ht="51" customHeight="1">
      <c r="A320" s="45" t="s">
        <v>224</v>
      </c>
      <c r="B320" s="5">
        <v>303</v>
      </c>
      <c r="C320" s="5" t="s">
        <v>14</v>
      </c>
      <c r="D320" s="5" t="s">
        <v>44</v>
      </c>
      <c r="E320" s="7" t="s">
        <v>223</v>
      </c>
      <c r="F320" s="15"/>
      <c r="G320" s="17">
        <f t="shared" ref="G320:I321" si="34">G321</f>
        <v>305</v>
      </c>
      <c r="H320" s="17">
        <f t="shared" si="34"/>
        <v>294</v>
      </c>
      <c r="I320" s="17">
        <f t="shared" si="34"/>
        <v>294</v>
      </c>
    </row>
    <row r="321" spans="1:9" ht="28.5" customHeight="1">
      <c r="A321" s="46" t="s">
        <v>215</v>
      </c>
      <c r="B321" s="5">
        <v>303</v>
      </c>
      <c r="C321" s="5" t="s">
        <v>14</v>
      </c>
      <c r="D321" s="5" t="s">
        <v>44</v>
      </c>
      <c r="E321" s="7" t="s">
        <v>214</v>
      </c>
      <c r="F321" s="15"/>
      <c r="G321" s="17">
        <f t="shared" si="34"/>
        <v>305</v>
      </c>
      <c r="H321" s="17">
        <f t="shared" si="34"/>
        <v>294</v>
      </c>
      <c r="I321" s="17">
        <f t="shared" si="34"/>
        <v>294</v>
      </c>
    </row>
    <row r="322" spans="1:9" ht="29.25" customHeight="1">
      <c r="A322" s="44" t="s">
        <v>47</v>
      </c>
      <c r="B322" s="5">
        <v>303</v>
      </c>
      <c r="C322" s="5" t="s">
        <v>14</v>
      </c>
      <c r="D322" s="5" t="s">
        <v>44</v>
      </c>
      <c r="E322" s="7" t="s">
        <v>120</v>
      </c>
      <c r="F322" s="5"/>
      <c r="G322" s="9">
        <f>G323+G324</f>
        <v>305</v>
      </c>
      <c r="H322" s="9">
        <f>H323+H324</f>
        <v>294</v>
      </c>
      <c r="I322" s="9">
        <f>I323+I324</f>
        <v>294</v>
      </c>
    </row>
    <row r="323" spans="1:9" ht="83.25" customHeight="1">
      <c r="A323" s="25" t="s">
        <v>69</v>
      </c>
      <c r="B323" s="5">
        <v>303</v>
      </c>
      <c r="C323" s="5" t="s">
        <v>14</v>
      </c>
      <c r="D323" s="5" t="s">
        <v>44</v>
      </c>
      <c r="E323" s="7" t="s">
        <v>120</v>
      </c>
      <c r="F323" s="5">
        <v>100</v>
      </c>
      <c r="G323" s="24">
        <v>305</v>
      </c>
      <c r="H323" s="24">
        <v>294</v>
      </c>
      <c r="I323" s="24">
        <v>294</v>
      </c>
    </row>
    <row r="324" spans="1:9" ht="36" customHeight="1">
      <c r="A324" s="25" t="s">
        <v>102</v>
      </c>
      <c r="B324" s="5">
        <v>303</v>
      </c>
      <c r="C324" s="5" t="s">
        <v>14</v>
      </c>
      <c r="D324" s="5" t="s">
        <v>44</v>
      </c>
      <c r="E324" s="7" t="s">
        <v>120</v>
      </c>
      <c r="F324" s="5">
        <v>200</v>
      </c>
      <c r="G324" s="24">
        <v>0</v>
      </c>
      <c r="H324" s="24">
        <v>0</v>
      </c>
      <c r="I324" s="24">
        <v>0</v>
      </c>
    </row>
    <row r="325" spans="1:9" ht="36" customHeight="1">
      <c r="A325" s="46" t="s">
        <v>222</v>
      </c>
      <c r="B325" s="5">
        <v>303</v>
      </c>
      <c r="C325" s="5" t="s">
        <v>14</v>
      </c>
      <c r="D325" s="5">
        <v>13</v>
      </c>
      <c r="E325" s="7" t="s">
        <v>221</v>
      </c>
      <c r="F325" s="5"/>
      <c r="G325" s="24">
        <f>G326</f>
        <v>4045.5050000000001</v>
      </c>
      <c r="H325" s="24">
        <f>H326</f>
        <v>2397</v>
      </c>
      <c r="I325" s="24">
        <f>I326</f>
        <v>2397</v>
      </c>
    </row>
    <row r="326" spans="1:9" ht="36" customHeight="1">
      <c r="A326" s="46" t="s">
        <v>80</v>
      </c>
      <c r="B326" s="5">
        <v>303</v>
      </c>
      <c r="C326" s="5" t="s">
        <v>14</v>
      </c>
      <c r="D326" s="5">
        <v>13</v>
      </c>
      <c r="E326" s="7" t="s">
        <v>107</v>
      </c>
      <c r="F326" s="5"/>
      <c r="G326" s="24">
        <f>G327+G330</f>
        <v>4045.5050000000001</v>
      </c>
      <c r="H326" s="24">
        <f>H327</f>
        <v>2397</v>
      </c>
      <c r="I326" s="24">
        <f>I327</f>
        <v>2397</v>
      </c>
    </row>
    <row r="327" spans="1:9" ht="39.75" customHeight="1">
      <c r="A327" s="58" t="s">
        <v>135</v>
      </c>
      <c r="B327" s="5">
        <v>303</v>
      </c>
      <c r="C327" s="5" t="s">
        <v>14</v>
      </c>
      <c r="D327" s="5" t="s">
        <v>44</v>
      </c>
      <c r="E327" s="21" t="s">
        <v>134</v>
      </c>
      <c r="F327" s="20"/>
      <c r="G327" s="22">
        <f>G328+G329</f>
        <v>3345.5050000000001</v>
      </c>
      <c r="H327" s="22">
        <f>H328+H329</f>
        <v>2397</v>
      </c>
      <c r="I327" s="22">
        <f>I328+I329</f>
        <v>2397</v>
      </c>
    </row>
    <row r="328" spans="1:9" ht="84" customHeight="1">
      <c r="A328" s="25" t="s">
        <v>69</v>
      </c>
      <c r="B328" s="5">
        <v>303</v>
      </c>
      <c r="C328" s="5" t="s">
        <v>14</v>
      </c>
      <c r="D328" s="5" t="s">
        <v>44</v>
      </c>
      <c r="E328" s="21" t="s">
        <v>134</v>
      </c>
      <c r="F328" s="20">
        <v>100</v>
      </c>
      <c r="G328" s="26">
        <v>2514.4050000000002</v>
      </c>
      <c r="H328" s="26">
        <v>2397</v>
      </c>
      <c r="I328" s="26">
        <v>2397</v>
      </c>
    </row>
    <row r="329" spans="1:9" ht="44.25" customHeight="1">
      <c r="A329" s="25" t="s">
        <v>102</v>
      </c>
      <c r="B329" s="5">
        <v>303</v>
      </c>
      <c r="C329" s="5" t="s">
        <v>14</v>
      </c>
      <c r="D329" s="5" t="s">
        <v>44</v>
      </c>
      <c r="E329" s="21" t="s">
        <v>134</v>
      </c>
      <c r="F329" s="20">
        <v>200</v>
      </c>
      <c r="G329" s="26">
        <v>831.1</v>
      </c>
      <c r="H329" s="26">
        <v>0</v>
      </c>
      <c r="I329" s="26">
        <v>0</v>
      </c>
    </row>
    <row r="330" spans="1:9" ht="55.5" customHeight="1">
      <c r="A330" s="46" t="s">
        <v>276</v>
      </c>
      <c r="B330" s="5">
        <v>303</v>
      </c>
      <c r="C330" s="5" t="s">
        <v>14</v>
      </c>
      <c r="D330" s="5">
        <v>13</v>
      </c>
      <c r="E330" s="7" t="s">
        <v>277</v>
      </c>
      <c r="F330" s="5"/>
      <c r="G330" s="9">
        <f>G331</f>
        <v>700</v>
      </c>
      <c r="H330" s="26">
        <v>0</v>
      </c>
      <c r="I330" s="26">
        <v>0</v>
      </c>
    </row>
    <row r="331" spans="1:9" ht="90" customHeight="1">
      <c r="A331" s="25" t="s">
        <v>69</v>
      </c>
      <c r="B331" s="5">
        <v>303</v>
      </c>
      <c r="C331" s="5" t="s">
        <v>14</v>
      </c>
      <c r="D331" s="5">
        <v>13</v>
      </c>
      <c r="E331" s="7" t="s">
        <v>277</v>
      </c>
      <c r="F331" s="5">
        <v>100</v>
      </c>
      <c r="G331" s="9">
        <v>700</v>
      </c>
      <c r="H331" s="26">
        <v>0</v>
      </c>
      <c r="I331" s="26">
        <v>0</v>
      </c>
    </row>
    <row r="332" spans="1:9" ht="33" customHeight="1">
      <c r="A332" s="25" t="s">
        <v>219</v>
      </c>
      <c r="B332" s="5">
        <v>303</v>
      </c>
      <c r="C332" s="5" t="s">
        <v>14</v>
      </c>
      <c r="D332" s="5">
        <v>13</v>
      </c>
      <c r="E332" s="7" t="s">
        <v>218</v>
      </c>
      <c r="F332" s="5"/>
      <c r="G332" s="9">
        <f>G336+G333</f>
        <v>6400.5029999999997</v>
      </c>
      <c r="H332" s="26">
        <v>0</v>
      </c>
      <c r="I332" s="26">
        <v>0</v>
      </c>
    </row>
    <row r="333" spans="1:9" ht="26.25" customHeight="1">
      <c r="A333" s="25" t="s">
        <v>128</v>
      </c>
      <c r="B333" s="5">
        <v>303</v>
      </c>
      <c r="C333" s="5" t="s">
        <v>14</v>
      </c>
      <c r="D333" s="5">
        <v>13</v>
      </c>
      <c r="E333" s="7" t="s">
        <v>220</v>
      </c>
      <c r="F333" s="5"/>
      <c r="G333" s="9">
        <f>G334</f>
        <v>4418.9759999999997</v>
      </c>
      <c r="H333" s="26">
        <v>0</v>
      </c>
      <c r="I333" s="26">
        <v>0</v>
      </c>
    </row>
    <row r="334" spans="1:9" ht="33" customHeight="1">
      <c r="A334" s="69" t="s">
        <v>129</v>
      </c>
      <c r="B334" s="5">
        <v>303</v>
      </c>
      <c r="C334" s="5" t="s">
        <v>14</v>
      </c>
      <c r="D334" s="5" t="s">
        <v>44</v>
      </c>
      <c r="E334" s="21" t="s">
        <v>131</v>
      </c>
      <c r="F334" s="20"/>
      <c r="G334" s="9">
        <f>G335</f>
        <v>4418.9759999999997</v>
      </c>
      <c r="H334" s="26">
        <v>0</v>
      </c>
      <c r="I334" s="26">
        <v>0</v>
      </c>
    </row>
    <row r="335" spans="1:9" ht="33" customHeight="1">
      <c r="A335" s="25" t="s">
        <v>102</v>
      </c>
      <c r="B335" s="5">
        <v>303</v>
      </c>
      <c r="C335" s="5" t="s">
        <v>14</v>
      </c>
      <c r="D335" s="5" t="s">
        <v>44</v>
      </c>
      <c r="E335" s="21" t="s">
        <v>131</v>
      </c>
      <c r="F335" s="20">
        <v>200</v>
      </c>
      <c r="G335" s="9">
        <v>4418.9759999999997</v>
      </c>
      <c r="H335" s="26">
        <v>0</v>
      </c>
      <c r="I335" s="26">
        <v>0</v>
      </c>
    </row>
    <row r="336" spans="1:9" ht="35.25" customHeight="1">
      <c r="A336" s="25" t="s">
        <v>234</v>
      </c>
      <c r="B336" s="5">
        <v>303</v>
      </c>
      <c r="C336" s="5" t="s">
        <v>14</v>
      </c>
      <c r="D336" s="5">
        <v>13</v>
      </c>
      <c r="E336" s="7" t="s">
        <v>233</v>
      </c>
      <c r="F336" s="5"/>
      <c r="G336" s="9">
        <f>G337</f>
        <v>1981.527</v>
      </c>
      <c r="H336" s="26">
        <v>0</v>
      </c>
      <c r="I336" s="26">
        <v>0</v>
      </c>
    </row>
    <row r="337" spans="1:9" ht="25.5" customHeight="1">
      <c r="A337" s="25" t="s">
        <v>281</v>
      </c>
      <c r="B337" s="5">
        <v>303</v>
      </c>
      <c r="C337" s="5" t="s">
        <v>14</v>
      </c>
      <c r="D337" s="5">
        <v>13</v>
      </c>
      <c r="E337" s="7" t="s">
        <v>282</v>
      </c>
      <c r="F337" s="5"/>
      <c r="G337" s="9">
        <f>G338+G339</f>
        <v>1981.527</v>
      </c>
      <c r="H337" s="26">
        <v>0</v>
      </c>
      <c r="I337" s="26">
        <v>0</v>
      </c>
    </row>
    <row r="338" spans="1:9" ht="32.25" customHeight="1">
      <c r="A338" s="25" t="s">
        <v>102</v>
      </c>
      <c r="B338" s="5">
        <v>303</v>
      </c>
      <c r="C338" s="5" t="s">
        <v>14</v>
      </c>
      <c r="D338" s="5">
        <v>13</v>
      </c>
      <c r="E338" s="7" t="s">
        <v>282</v>
      </c>
      <c r="F338" s="5">
        <v>200</v>
      </c>
      <c r="G338" s="9">
        <v>1618.527</v>
      </c>
      <c r="H338" s="26">
        <v>0</v>
      </c>
      <c r="I338" s="26">
        <v>0</v>
      </c>
    </row>
    <row r="339" spans="1:9" ht="32.25" customHeight="1">
      <c r="A339" s="25" t="s">
        <v>61</v>
      </c>
      <c r="B339" s="5">
        <v>303</v>
      </c>
      <c r="C339" s="5" t="s">
        <v>14</v>
      </c>
      <c r="D339" s="5">
        <v>13</v>
      </c>
      <c r="E339" s="7" t="s">
        <v>282</v>
      </c>
      <c r="F339" s="5">
        <v>850</v>
      </c>
      <c r="G339" s="9">
        <v>363</v>
      </c>
      <c r="H339" s="26">
        <v>0</v>
      </c>
      <c r="I339" s="26">
        <v>0</v>
      </c>
    </row>
    <row r="340" spans="1:9" ht="41.25" customHeight="1">
      <c r="A340" s="45" t="s">
        <v>33</v>
      </c>
      <c r="B340" s="5">
        <v>303</v>
      </c>
      <c r="C340" s="15" t="s">
        <v>16</v>
      </c>
      <c r="D340" s="5"/>
      <c r="E340" s="23"/>
      <c r="F340" s="20"/>
      <c r="G340" s="26">
        <f>G341+G352</f>
        <v>7391.3249999999998</v>
      </c>
      <c r="H340" s="26">
        <f>H341+H352</f>
        <v>3901</v>
      </c>
      <c r="I340" s="26">
        <f>I341+I352</f>
        <v>4116</v>
      </c>
    </row>
    <row r="341" spans="1:9" ht="55.5" customHeight="1">
      <c r="A341" s="60" t="s">
        <v>164</v>
      </c>
      <c r="B341" s="5">
        <v>303</v>
      </c>
      <c r="C341" s="15" t="s">
        <v>16</v>
      </c>
      <c r="D341" s="15" t="s">
        <v>52</v>
      </c>
      <c r="E341" s="16"/>
      <c r="F341" s="15"/>
      <c r="G341" s="17">
        <f>G342+G350</f>
        <v>7291.3249999999998</v>
      </c>
      <c r="H341" s="17">
        <f>H342+H350</f>
        <v>3801</v>
      </c>
      <c r="I341" s="17">
        <f>I342+I350</f>
        <v>4016</v>
      </c>
    </row>
    <row r="342" spans="1:9" ht="36" customHeight="1">
      <c r="A342" s="46" t="s">
        <v>222</v>
      </c>
      <c r="B342" s="5">
        <v>303</v>
      </c>
      <c r="C342" s="15" t="s">
        <v>16</v>
      </c>
      <c r="D342" s="15" t="s">
        <v>52</v>
      </c>
      <c r="E342" s="7" t="s">
        <v>221</v>
      </c>
      <c r="F342" s="15"/>
      <c r="G342" s="17">
        <f>G343</f>
        <v>3214.5949999999998</v>
      </c>
      <c r="H342" s="17">
        <f>H343</f>
        <v>2732</v>
      </c>
      <c r="I342" s="17">
        <f>I343</f>
        <v>2732</v>
      </c>
    </row>
    <row r="343" spans="1:9" ht="36" customHeight="1">
      <c r="A343" s="46" t="s">
        <v>80</v>
      </c>
      <c r="B343" s="5">
        <v>303</v>
      </c>
      <c r="C343" s="15" t="s">
        <v>16</v>
      </c>
      <c r="D343" s="15" t="s">
        <v>52</v>
      </c>
      <c r="E343" s="7" t="s">
        <v>107</v>
      </c>
      <c r="F343" s="15"/>
      <c r="G343" s="17">
        <f>G344+G346</f>
        <v>3214.5949999999998</v>
      </c>
      <c r="H343" s="17">
        <f>H344</f>
        <v>2732</v>
      </c>
      <c r="I343" s="17">
        <f>I344</f>
        <v>2732</v>
      </c>
    </row>
    <row r="344" spans="1:9" ht="40.5" customHeight="1">
      <c r="A344" s="44" t="s">
        <v>64</v>
      </c>
      <c r="B344" s="5">
        <v>303</v>
      </c>
      <c r="C344" s="5" t="s">
        <v>16</v>
      </c>
      <c r="D344" s="15" t="s">
        <v>52</v>
      </c>
      <c r="E344" s="7" t="s">
        <v>121</v>
      </c>
      <c r="F344" s="5"/>
      <c r="G344" s="9">
        <f>G345</f>
        <v>2614.5949999999998</v>
      </c>
      <c r="H344" s="9">
        <f>H345</f>
        <v>2732</v>
      </c>
      <c r="I344" s="9">
        <f>I345</f>
        <v>2732</v>
      </c>
    </row>
    <row r="345" spans="1:9" ht="95.25" customHeight="1">
      <c r="A345" s="25" t="s">
        <v>69</v>
      </c>
      <c r="B345" s="5">
        <v>303</v>
      </c>
      <c r="C345" s="5" t="s">
        <v>16</v>
      </c>
      <c r="D345" s="15" t="s">
        <v>52</v>
      </c>
      <c r="E345" s="7" t="s">
        <v>121</v>
      </c>
      <c r="F345" s="5">
        <v>100</v>
      </c>
      <c r="G345" s="9">
        <v>2614.5949999999998</v>
      </c>
      <c r="H345" s="9">
        <v>2732</v>
      </c>
      <c r="I345" s="9">
        <v>2732</v>
      </c>
    </row>
    <row r="346" spans="1:9" ht="56.25" customHeight="1">
      <c r="A346" s="46" t="s">
        <v>276</v>
      </c>
      <c r="B346" s="5">
        <v>303</v>
      </c>
      <c r="C346" s="5" t="s">
        <v>16</v>
      </c>
      <c r="D346" s="15" t="s">
        <v>52</v>
      </c>
      <c r="E346" s="7" t="s">
        <v>277</v>
      </c>
      <c r="F346" s="5"/>
      <c r="G346" s="9">
        <f>G347</f>
        <v>600</v>
      </c>
      <c r="H346" s="9">
        <v>0</v>
      </c>
      <c r="I346" s="9">
        <v>0</v>
      </c>
    </row>
    <row r="347" spans="1:9" ht="95.25" customHeight="1">
      <c r="A347" s="25" t="s">
        <v>69</v>
      </c>
      <c r="B347" s="5">
        <v>303</v>
      </c>
      <c r="C347" s="5" t="s">
        <v>16</v>
      </c>
      <c r="D347" s="15" t="s">
        <v>52</v>
      </c>
      <c r="E347" s="7" t="s">
        <v>277</v>
      </c>
      <c r="F347" s="5">
        <v>100</v>
      </c>
      <c r="G347" s="9">
        <v>600</v>
      </c>
      <c r="H347" s="9">
        <v>0</v>
      </c>
      <c r="I347" s="9">
        <v>0</v>
      </c>
    </row>
    <row r="348" spans="1:9" ht="51.75" customHeight="1">
      <c r="A348" s="25" t="s">
        <v>238</v>
      </c>
      <c r="B348" s="5">
        <v>303</v>
      </c>
      <c r="C348" s="5" t="s">
        <v>16</v>
      </c>
      <c r="D348" s="15" t="s">
        <v>52</v>
      </c>
      <c r="E348" s="7" t="s">
        <v>237</v>
      </c>
      <c r="F348" s="5"/>
      <c r="G348" s="9">
        <f t="shared" ref="G348:H350" si="35">G349</f>
        <v>4076.73</v>
      </c>
      <c r="H348" s="9">
        <f t="shared" si="35"/>
        <v>1069</v>
      </c>
      <c r="I348" s="9">
        <f>I349</f>
        <v>1284</v>
      </c>
    </row>
    <row r="349" spans="1:9" ht="59.25" customHeight="1">
      <c r="A349" s="25" t="s">
        <v>240</v>
      </c>
      <c r="B349" s="5">
        <v>303</v>
      </c>
      <c r="C349" s="5" t="s">
        <v>16</v>
      </c>
      <c r="D349" s="15" t="s">
        <v>52</v>
      </c>
      <c r="E349" s="7" t="s">
        <v>239</v>
      </c>
      <c r="F349" s="5"/>
      <c r="G349" s="9">
        <f t="shared" si="35"/>
        <v>4076.73</v>
      </c>
      <c r="H349" s="9">
        <f t="shared" si="35"/>
        <v>1069</v>
      </c>
      <c r="I349" s="9">
        <f>I350</f>
        <v>1284</v>
      </c>
    </row>
    <row r="350" spans="1:9" ht="47.25" customHeight="1">
      <c r="A350" s="25" t="s">
        <v>147</v>
      </c>
      <c r="B350" s="5">
        <v>303</v>
      </c>
      <c r="C350" s="5" t="s">
        <v>16</v>
      </c>
      <c r="D350" s="15" t="s">
        <v>52</v>
      </c>
      <c r="E350" s="7" t="s">
        <v>146</v>
      </c>
      <c r="F350" s="5"/>
      <c r="G350" s="34">
        <f t="shared" si="35"/>
        <v>4076.73</v>
      </c>
      <c r="H350" s="34">
        <f t="shared" si="35"/>
        <v>1069</v>
      </c>
      <c r="I350" s="34">
        <f>I351</f>
        <v>1284</v>
      </c>
    </row>
    <row r="351" spans="1:9" ht="31.5" customHeight="1">
      <c r="A351" s="25" t="s">
        <v>102</v>
      </c>
      <c r="B351" s="5">
        <v>303</v>
      </c>
      <c r="C351" s="5" t="s">
        <v>16</v>
      </c>
      <c r="D351" s="15" t="s">
        <v>52</v>
      </c>
      <c r="E351" s="7" t="s">
        <v>146</v>
      </c>
      <c r="F351" s="5">
        <v>200</v>
      </c>
      <c r="G351" s="34">
        <v>4076.73</v>
      </c>
      <c r="H351" s="34">
        <v>1069</v>
      </c>
      <c r="I351" s="34">
        <v>1284</v>
      </c>
    </row>
    <row r="352" spans="1:9" ht="31.5" customHeight="1">
      <c r="A352" s="25" t="s">
        <v>165</v>
      </c>
      <c r="B352" s="5">
        <v>303</v>
      </c>
      <c r="C352" s="5" t="s">
        <v>16</v>
      </c>
      <c r="D352" s="15">
        <v>14</v>
      </c>
      <c r="E352" s="7"/>
      <c r="F352" s="5"/>
      <c r="G352" s="34">
        <f>G353+G356+G359</f>
        <v>100</v>
      </c>
      <c r="H352" s="34">
        <f>H353+H356+H359</f>
        <v>100</v>
      </c>
      <c r="I352" s="34">
        <f>I353+I356+I359</f>
        <v>100</v>
      </c>
    </row>
    <row r="353" spans="1:9" ht="40.5" customHeight="1">
      <c r="A353" s="25" t="s">
        <v>242</v>
      </c>
      <c r="B353" s="5">
        <v>303</v>
      </c>
      <c r="C353" s="5" t="s">
        <v>16</v>
      </c>
      <c r="D353" s="15">
        <v>14</v>
      </c>
      <c r="E353" s="7" t="s">
        <v>241</v>
      </c>
      <c r="F353" s="5"/>
      <c r="G353" s="34">
        <f t="shared" ref="G353:I354" si="36">G354</f>
        <v>25</v>
      </c>
      <c r="H353" s="34">
        <f t="shared" si="36"/>
        <v>25</v>
      </c>
      <c r="I353" s="34">
        <f t="shared" si="36"/>
        <v>25</v>
      </c>
    </row>
    <row r="354" spans="1:9" ht="52.5" customHeight="1">
      <c r="A354" s="25" t="s">
        <v>185</v>
      </c>
      <c r="B354" s="5">
        <v>303</v>
      </c>
      <c r="C354" s="5" t="s">
        <v>16</v>
      </c>
      <c r="D354" s="15">
        <v>14</v>
      </c>
      <c r="E354" s="7" t="s">
        <v>166</v>
      </c>
      <c r="F354" s="5"/>
      <c r="G354" s="9">
        <f t="shared" si="36"/>
        <v>25</v>
      </c>
      <c r="H354" s="9">
        <f t="shared" si="36"/>
        <v>25</v>
      </c>
      <c r="I354" s="9">
        <f t="shared" si="36"/>
        <v>25</v>
      </c>
    </row>
    <row r="355" spans="1:9" ht="31.5" customHeight="1">
      <c r="A355" s="29" t="s">
        <v>102</v>
      </c>
      <c r="B355" s="5">
        <v>303</v>
      </c>
      <c r="C355" s="5" t="s">
        <v>16</v>
      </c>
      <c r="D355" s="15">
        <v>14</v>
      </c>
      <c r="E355" s="7" t="s">
        <v>166</v>
      </c>
      <c r="F355" s="5">
        <v>200</v>
      </c>
      <c r="G355" s="9">
        <v>25</v>
      </c>
      <c r="H355" s="9">
        <v>25</v>
      </c>
      <c r="I355" s="9">
        <v>25</v>
      </c>
    </row>
    <row r="356" spans="1:9" ht="54" customHeight="1">
      <c r="A356" s="29" t="s">
        <v>244</v>
      </c>
      <c r="B356" s="5">
        <v>303</v>
      </c>
      <c r="C356" s="5" t="s">
        <v>16</v>
      </c>
      <c r="D356" s="15">
        <v>14</v>
      </c>
      <c r="E356" s="7" t="s">
        <v>243</v>
      </c>
      <c r="F356" s="5"/>
      <c r="G356" s="9">
        <f t="shared" ref="G356:I357" si="37">G357</f>
        <v>50</v>
      </c>
      <c r="H356" s="9">
        <f t="shared" si="37"/>
        <v>50</v>
      </c>
      <c r="I356" s="9">
        <f t="shared" si="37"/>
        <v>50</v>
      </c>
    </row>
    <row r="357" spans="1:9" ht="51.75" customHeight="1">
      <c r="A357" s="29" t="s">
        <v>186</v>
      </c>
      <c r="B357" s="5">
        <v>303</v>
      </c>
      <c r="C357" s="5" t="s">
        <v>16</v>
      </c>
      <c r="D357" s="15">
        <v>14</v>
      </c>
      <c r="E357" s="31" t="s">
        <v>148</v>
      </c>
      <c r="F357" s="30"/>
      <c r="G357" s="24">
        <f t="shared" si="37"/>
        <v>50</v>
      </c>
      <c r="H357" s="24">
        <f t="shared" si="37"/>
        <v>50</v>
      </c>
      <c r="I357" s="24">
        <f t="shared" si="37"/>
        <v>50</v>
      </c>
    </row>
    <row r="358" spans="1:9" ht="48.75" customHeight="1">
      <c r="A358" s="29" t="s">
        <v>102</v>
      </c>
      <c r="B358" s="5">
        <v>303</v>
      </c>
      <c r="C358" s="5" t="s">
        <v>16</v>
      </c>
      <c r="D358" s="15">
        <v>14</v>
      </c>
      <c r="E358" s="31" t="s">
        <v>148</v>
      </c>
      <c r="F358" s="30">
        <v>200</v>
      </c>
      <c r="G358" s="24">
        <v>50</v>
      </c>
      <c r="H358" s="24">
        <v>50</v>
      </c>
      <c r="I358" s="24">
        <v>50</v>
      </c>
    </row>
    <row r="359" spans="1:9" ht="66.75" customHeight="1">
      <c r="A359" s="29" t="s">
        <v>246</v>
      </c>
      <c r="B359" s="5">
        <v>303</v>
      </c>
      <c r="C359" s="5" t="s">
        <v>16</v>
      </c>
      <c r="D359" s="15">
        <v>14</v>
      </c>
      <c r="E359" s="31" t="s">
        <v>245</v>
      </c>
      <c r="F359" s="30"/>
      <c r="G359" s="24">
        <f t="shared" ref="G359:I360" si="38">G360</f>
        <v>25</v>
      </c>
      <c r="H359" s="24">
        <f t="shared" si="38"/>
        <v>25</v>
      </c>
      <c r="I359" s="24">
        <f t="shared" si="38"/>
        <v>25</v>
      </c>
    </row>
    <row r="360" spans="1:9" ht="81.75" customHeight="1">
      <c r="A360" s="29" t="s">
        <v>187</v>
      </c>
      <c r="B360" s="5">
        <v>303</v>
      </c>
      <c r="C360" s="5" t="s">
        <v>16</v>
      </c>
      <c r="D360" s="15">
        <v>14</v>
      </c>
      <c r="E360" s="31" t="s">
        <v>167</v>
      </c>
      <c r="F360" s="30"/>
      <c r="G360" s="24">
        <f t="shared" si="38"/>
        <v>25</v>
      </c>
      <c r="H360" s="24">
        <f t="shared" si="38"/>
        <v>25</v>
      </c>
      <c r="I360" s="24">
        <f t="shared" si="38"/>
        <v>25</v>
      </c>
    </row>
    <row r="361" spans="1:9" ht="41.25" customHeight="1">
      <c r="A361" s="29" t="s">
        <v>102</v>
      </c>
      <c r="B361" s="5">
        <v>303</v>
      </c>
      <c r="C361" s="5" t="s">
        <v>16</v>
      </c>
      <c r="D361" s="15">
        <v>14</v>
      </c>
      <c r="E361" s="31" t="s">
        <v>167</v>
      </c>
      <c r="F361" s="30">
        <v>200</v>
      </c>
      <c r="G361" s="24">
        <v>25</v>
      </c>
      <c r="H361" s="24">
        <v>25</v>
      </c>
      <c r="I361" s="24">
        <v>25</v>
      </c>
    </row>
    <row r="362" spans="1:9" ht="22.5" customHeight="1">
      <c r="A362" s="45" t="s">
        <v>34</v>
      </c>
      <c r="B362" s="5">
        <v>303</v>
      </c>
      <c r="C362" s="5" t="s">
        <v>17</v>
      </c>
      <c r="D362" s="5"/>
      <c r="E362" s="7"/>
      <c r="F362" s="3"/>
      <c r="G362" s="24">
        <f>G373+G363+G368+G384</f>
        <v>12655.536000000002</v>
      </c>
      <c r="H362" s="24">
        <f>H373+H363+H368</f>
        <v>7759</v>
      </c>
      <c r="I362" s="24">
        <f>I373+I363+I368</f>
        <v>8023</v>
      </c>
    </row>
    <row r="363" spans="1:9" ht="23.25" customHeight="1">
      <c r="A363" s="45" t="s">
        <v>97</v>
      </c>
      <c r="B363" s="5">
        <v>303</v>
      </c>
      <c r="C363" s="5" t="s">
        <v>17</v>
      </c>
      <c r="D363" s="5" t="s">
        <v>20</v>
      </c>
      <c r="E363" s="7"/>
      <c r="F363" s="3"/>
      <c r="G363" s="9">
        <f t="shared" ref="G363:I366" si="39">G364</f>
        <v>355</v>
      </c>
      <c r="H363" s="9">
        <f t="shared" si="39"/>
        <v>355</v>
      </c>
      <c r="I363" s="9">
        <f t="shared" si="39"/>
        <v>355</v>
      </c>
    </row>
    <row r="364" spans="1:9" ht="32.25" customHeight="1">
      <c r="A364" s="45" t="s">
        <v>189</v>
      </c>
      <c r="B364" s="5">
        <v>303</v>
      </c>
      <c r="C364" s="5" t="s">
        <v>17</v>
      </c>
      <c r="D364" s="5" t="s">
        <v>20</v>
      </c>
      <c r="E364" s="7" t="s">
        <v>190</v>
      </c>
      <c r="F364" s="3"/>
      <c r="G364" s="9">
        <f t="shared" si="39"/>
        <v>355</v>
      </c>
      <c r="H364" s="9">
        <f t="shared" si="39"/>
        <v>355</v>
      </c>
      <c r="I364" s="9">
        <f t="shared" si="39"/>
        <v>355</v>
      </c>
    </row>
    <row r="365" spans="1:9" ht="23.25" customHeight="1">
      <c r="A365" s="45" t="s">
        <v>248</v>
      </c>
      <c r="B365" s="5">
        <v>303</v>
      </c>
      <c r="C365" s="5" t="s">
        <v>17</v>
      </c>
      <c r="D365" s="5" t="s">
        <v>20</v>
      </c>
      <c r="E365" s="7" t="s">
        <v>247</v>
      </c>
      <c r="F365" s="3"/>
      <c r="G365" s="9">
        <f t="shared" si="39"/>
        <v>355</v>
      </c>
      <c r="H365" s="9">
        <f t="shared" si="39"/>
        <v>355</v>
      </c>
      <c r="I365" s="9">
        <f t="shared" si="39"/>
        <v>355</v>
      </c>
    </row>
    <row r="366" spans="1:9" ht="46.5" customHeight="1">
      <c r="A366" s="45" t="s">
        <v>156</v>
      </c>
      <c r="B366" s="5">
        <v>303</v>
      </c>
      <c r="C366" s="5" t="s">
        <v>17</v>
      </c>
      <c r="D366" s="5" t="s">
        <v>20</v>
      </c>
      <c r="E366" s="7" t="s">
        <v>132</v>
      </c>
      <c r="F366" s="3"/>
      <c r="G366" s="9">
        <f t="shared" si="39"/>
        <v>355</v>
      </c>
      <c r="H366" s="9">
        <f t="shared" si="39"/>
        <v>355</v>
      </c>
      <c r="I366" s="9">
        <f t="shared" si="39"/>
        <v>355</v>
      </c>
    </row>
    <row r="367" spans="1:9" ht="43.5" customHeight="1">
      <c r="A367" s="45" t="s">
        <v>102</v>
      </c>
      <c r="B367" s="5">
        <v>303</v>
      </c>
      <c r="C367" s="5" t="s">
        <v>17</v>
      </c>
      <c r="D367" s="5" t="s">
        <v>20</v>
      </c>
      <c r="E367" s="7" t="s">
        <v>132</v>
      </c>
      <c r="F367" s="3">
        <v>200</v>
      </c>
      <c r="G367" s="9">
        <v>355</v>
      </c>
      <c r="H367" s="9">
        <v>355</v>
      </c>
      <c r="I367" s="9">
        <v>355</v>
      </c>
    </row>
    <row r="368" spans="1:9" ht="18.75" customHeight="1">
      <c r="A368" s="45" t="s">
        <v>188</v>
      </c>
      <c r="B368" s="5">
        <v>303</v>
      </c>
      <c r="C368" s="5" t="s">
        <v>17</v>
      </c>
      <c r="D368" s="5" t="s">
        <v>21</v>
      </c>
      <c r="E368" s="7"/>
      <c r="F368" s="3"/>
      <c r="G368" s="9">
        <f>G369</f>
        <v>1800</v>
      </c>
      <c r="H368" s="9">
        <f t="shared" ref="H368:I371" si="40">H369</f>
        <v>800</v>
      </c>
      <c r="I368" s="9">
        <f t="shared" si="40"/>
        <v>800</v>
      </c>
    </row>
    <row r="369" spans="1:9" ht="36.75" customHeight="1">
      <c r="A369" s="45" t="s">
        <v>189</v>
      </c>
      <c r="B369" s="5">
        <v>303</v>
      </c>
      <c r="C369" s="5" t="s">
        <v>17</v>
      </c>
      <c r="D369" s="5" t="s">
        <v>21</v>
      </c>
      <c r="E369" s="7" t="s">
        <v>190</v>
      </c>
      <c r="F369" s="3"/>
      <c r="G369" s="9">
        <f>G370</f>
        <v>1800</v>
      </c>
      <c r="H369" s="9">
        <f t="shared" si="40"/>
        <v>800</v>
      </c>
      <c r="I369" s="9">
        <f t="shared" si="40"/>
        <v>800</v>
      </c>
    </row>
    <row r="370" spans="1:9" ht="37.5" customHeight="1">
      <c r="A370" s="45" t="s">
        <v>191</v>
      </c>
      <c r="B370" s="5">
        <v>303</v>
      </c>
      <c r="C370" s="5" t="s">
        <v>17</v>
      </c>
      <c r="D370" s="5" t="s">
        <v>21</v>
      </c>
      <c r="E370" s="7" t="s">
        <v>192</v>
      </c>
      <c r="F370" s="3"/>
      <c r="G370" s="9">
        <f>G371</f>
        <v>1800</v>
      </c>
      <c r="H370" s="9">
        <f t="shared" si="40"/>
        <v>800</v>
      </c>
      <c r="I370" s="9">
        <f t="shared" si="40"/>
        <v>800</v>
      </c>
    </row>
    <row r="371" spans="1:9" ht="43.5" customHeight="1">
      <c r="A371" s="45" t="s">
        <v>193</v>
      </c>
      <c r="B371" s="5">
        <v>303</v>
      </c>
      <c r="C371" s="5" t="s">
        <v>17</v>
      </c>
      <c r="D371" s="5" t="s">
        <v>21</v>
      </c>
      <c r="E371" s="7" t="s">
        <v>194</v>
      </c>
      <c r="F371" s="3"/>
      <c r="G371" s="9">
        <f>G372</f>
        <v>1800</v>
      </c>
      <c r="H371" s="9">
        <f t="shared" si="40"/>
        <v>800</v>
      </c>
      <c r="I371" s="9">
        <f t="shared" si="40"/>
        <v>800</v>
      </c>
    </row>
    <row r="372" spans="1:9" ht="60.75" customHeight="1">
      <c r="A372" s="45" t="s">
        <v>253</v>
      </c>
      <c r="B372" s="5">
        <v>303</v>
      </c>
      <c r="C372" s="5" t="s">
        <v>17</v>
      </c>
      <c r="D372" s="5" t="s">
        <v>21</v>
      </c>
      <c r="E372" s="7" t="s">
        <v>194</v>
      </c>
      <c r="F372" s="3">
        <v>810</v>
      </c>
      <c r="G372" s="9">
        <v>1800</v>
      </c>
      <c r="H372" s="9">
        <v>800</v>
      </c>
      <c r="I372" s="9">
        <v>800</v>
      </c>
    </row>
    <row r="373" spans="1:9" ht="24" customHeight="1">
      <c r="A373" s="45" t="s">
        <v>66</v>
      </c>
      <c r="B373" s="5">
        <v>303</v>
      </c>
      <c r="C373" s="5" t="s">
        <v>17</v>
      </c>
      <c r="D373" s="5" t="s">
        <v>19</v>
      </c>
      <c r="E373" s="31"/>
      <c r="F373" s="30"/>
      <c r="G373" s="24">
        <f>G374</f>
        <v>9337.5860000000011</v>
      </c>
      <c r="H373" s="24">
        <f>H376+H380</f>
        <v>6604</v>
      </c>
      <c r="I373" s="24">
        <f>I376+I380</f>
        <v>6868</v>
      </c>
    </row>
    <row r="374" spans="1:9" ht="31.5" customHeight="1">
      <c r="A374" s="45" t="s">
        <v>189</v>
      </c>
      <c r="B374" s="5">
        <v>303</v>
      </c>
      <c r="C374" s="5" t="s">
        <v>17</v>
      </c>
      <c r="D374" s="5" t="s">
        <v>19</v>
      </c>
      <c r="E374" s="7" t="s">
        <v>190</v>
      </c>
      <c r="F374" s="30"/>
      <c r="G374" s="24">
        <f>G375</f>
        <v>9337.5860000000011</v>
      </c>
      <c r="H374" s="24">
        <f>H375</f>
        <v>6604</v>
      </c>
      <c r="I374" s="24">
        <f>I375</f>
        <v>6868</v>
      </c>
    </row>
    <row r="375" spans="1:9" ht="33.75" customHeight="1">
      <c r="A375" s="45" t="s">
        <v>191</v>
      </c>
      <c r="B375" s="5">
        <v>303</v>
      </c>
      <c r="C375" s="5" t="s">
        <v>17</v>
      </c>
      <c r="D375" s="5" t="s">
        <v>19</v>
      </c>
      <c r="E375" s="7" t="s">
        <v>192</v>
      </c>
      <c r="F375" s="30"/>
      <c r="G375" s="24">
        <f>G376+G380+G378+G382</f>
        <v>9337.5860000000011</v>
      </c>
      <c r="H375" s="24">
        <f>H376+H380</f>
        <v>6604</v>
      </c>
      <c r="I375" s="24">
        <f>I376+I380</f>
        <v>6868</v>
      </c>
    </row>
    <row r="376" spans="1:9" ht="68.25" customHeight="1">
      <c r="A376" s="29" t="s">
        <v>160</v>
      </c>
      <c r="B376" s="5">
        <v>303</v>
      </c>
      <c r="C376" s="5" t="s">
        <v>17</v>
      </c>
      <c r="D376" s="5" t="s">
        <v>19</v>
      </c>
      <c r="E376" s="31" t="s">
        <v>161</v>
      </c>
      <c r="F376" s="3"/>
      <c r="G376" s="9">
        <f>G377</f>
        <v>2610</v>
      </c>
      <c r="H376" s="9">
        <f>H377</f>
        <v>2610</v>
      </c>
      <c r="I376" s="9">
        <f>I377</f>
        <v>2610</v>
      </c>
    </row>
    <row r="377" spans="1:9" ht="40.5" customHeight="1">
      <c r="A377" s="29" t="s">
        <v>102</v>
      </c>
      <c r="B377" s="5">
        <v>303</v>
      </c>
      <c r="C377" s="30" t="s">
        <v>17</v>
      </c>
      <c r="D377" s="30" t="s">
        <v>19</v>
      </c>
      <c r="E377" s="31" t="s">
        <v>161</v>
      </c>
      <c r="F377" s="38">
        <v>200</v>
      </c>
      <c r="G377" s="24">
        <v>2610</v>
      </c>
      <c r="H377" s="24">
        <v>2610</v>
      </c>
      <c r="I377" s="24">
        <v>2610</v>
      </c>
    </row>
    <row r="378" spans="1:9" ht="65.25" customHeight="1">
      <c r="A378" s="29" t="s">
        <v>296</v>
      </c>
      <c r="B378" s="5">
        <v>303</v>
      </c>
      <c r="C378" s="30" t="s">
        <v>17</v>
      </c>
      <c r="D378" s="30" t="s">
        <v>19</v>
      </c>
      <c r="E378" s="31" t="s">
        <v>161</v>
      </c>
      <c r="F378" s="38"/>
      <c r="G378" s="24">
        <f>G379</f>
        <v>26.363</v>
      </c>
      <c r="H378" s="24">
        <f>H379</f>
        <v>0</v>
      </c>
      <c r="I378" s="24">
        <f>I379</f>
        <v>0</v>
      </c>
    </row>
    <row r="379" spans="1:9" ht="40.5" customHeight="1">
      <c r="A379" s="29" t="s">
        <v>102</v>
      </c>
      <c r="B379" s="5">
        <v>303</v>
      </c>
      <c r="C379" s="30" t="s">
        <v>17</v>
      </c>
      <c r="D379" s="30" t="s">
        <v>19</v>
      </c>
      <c r="E379" s="31" t="s">
        <v>161</v>
      </c>
      <c r="F379" s="38">
        <v>200</v>
      </c>
      <c r="G379" s="24">
        <v>26.363</v>
      </c>
      <c r="H379" s="24">
        <v>0</v>
      </c>
      <c r="I379" s="24">
        <v>0</v>
      </c>
    </row>
    <row r="380" spans="1:9" ht="54.75" customHeight="1">
      <c r="A380" s="45" t="s">
        <v>67</v>
      </c>
      <c r="B380" s="5">
        <v>303</v>
      </c>
      <c r="C380" s="5" t="s">
        <v>17</v>
      </c>
      <c r="D380" s="5" t="s">
        <v>19</v>
      </c>
      <c r="E380" s="7" t="s">
        <v>122</v>
      </c>
      <c r="F380" s="3"/>
      <c r="G380" s="9">
        <f>G381</f>
        <v>4843.5950000000003</v>
      </c>
      <c r="H380" s="9">
        <f>H381</f>
        <v>3994</v>
      </c>
      <c r="I380" s="9">
        <f>I381</f>
        <v>4258</v>
      </c>
    </row>
    <row r="381" spans="1:9" ht="30.75" customHeight="1">
      <c r="A381" s="29" t="s">
        <v>102</v>
      </c>
      <c r="B381" s="5">
        <v>303</v>
      </c>
      <c r="C381" s="30" t="s">
        <v>17</v>
      </c>
      <c r="D381" s="30" t="s">
        <v>19</v>
      </c>
      <c r="E381" s="31" t="s">
        <v>122</v>
      </c>
      <c r="F381" s="38">
        <v>200</v>
      </c>
      <c r="G381" s="24">
        <v>4843.5950000000003</v>
      </c>
      <c r="H381" s="24">
        <v>3994</v>
      </c>
      <c r="I381" s="24">
        <v>4258</v>
      </c>
    </row>
    <row r="382" spans="1:9" ht="30.75" customHeight="1">
      <c r="A382" s="29" t="s">
        <v>321</v>
      </c>
      <c r="B382" s="5">
        <v>303</v>
      </c>
      <c r="C382" s="30" t="s">
        <v>17</v>
      </c>
      <c r="D382" s="30" t="s">
        <v>19</v>
      </c>
      <c r="E382" s="31" t="s">
        <v>322</v>
      </c>
      <c r="F382" s="38"/>
      <c r="G382" s="24">
        <f>G383</f>
        <v>1857.6279999999999</v>
      </c>
      <c r="H382" s="24">
        <v>0</v>
      </c>
      <c r="I382" s="24">
        <v>0</v>
      </c>
    </row>
    <row r="383" spans="1:9" ht="30.75" customHeight="1">
      <c r="A383" s="29" t="s">
        <v>102</v>
      </c>
      <c r="B383" s="5">
        <v>303</v>
      </c>
      <c r="C383" s="30" t="s">
        <v>17</v>
      </c>
      <c r="D383" s="30" t="s">
        <v>19</v>
      </c>
      <c r="E383" s="31" t="s">
        <v>322</v>
      </c>
      <c r="F383" s="38">
        <v>200</v>
      </c>
      <c r="G383" s="24">
        <v>1857.6279999999999</v>
      </c>
      <c r="H383" s="24">
        <v>0</v>
      </c>
      <c r="I383" s="24">
        <v>0</v>
      </c>
    </row>
    <row r="384" spans="1:9" ht="30.75" customHeight="1">
      <c r="A384" s="45" t="s">
        <v>140</v>
      </c>
      <c r="B384" s="5">
        <v>303</v>
      </c>
      <c r="C384" s="5" t="s">
        <v>17</v>
      </c>
      <c r="D384" s="5">
        <v>12</v>
      </c>
      <c r="E384" s="7"/>
      <c r="F384" s="5"/>
      <c r="G384" s="9">
        <f>G385</f>
        <v>1162.95</v>
      </c>
      <c r="H384" s="24">
        <v>0</v>
      </c>
      <c r="I384" s="24">
        <v>0</v>
      </c>
    </row>
    <row r="385" spans="1:9" ht="30.75" customHeight="1">
      <c r="A385" s="45" t="s">
        <v>189</v>
      </c>
      <c r="B385" s="5">
        <v>303</v>
      </c>
      <c r="C385" s="32" t="s">
        <v>17</v>
      </c>
      <c r="D385" s="32">
        <v>12</v>
      </c>
      <c r="E385" s="7" t="s">
        <v>190</v>
      </c>
      <c r="F385" s="5"/>
      <c r="G385" s="9">
        <f>G386</f>
        <v>1162.95</v>
      </c>
      <c r="H385" s="24">
        <v>0</v>
      </c>
      <c r="I385" s="24">
        <v>0</v>
      </c>
    </row>
    <row r="386" spans="1:9" ht="30.75" customHeight="1">
      <c r="A386" s="45" t="s">
        <v>236</v>
      </c>
      <c r="B386" s="5">
        <v>303</v>
      </c>
      <c r="C386" s="32" t="s">
        <v>17</v>
      </c>
      <c r="D386" s="32">
        <v>12</v>
      </c>
      <c r="E386" s="7" t="s">
        <v>235</v>
      </c>
      <c r="F386" s="5"/>
      <c r="G386" s="9">
        <f>G387</f>
        <v>1162.95</v>
      </c>
      <c r="H386" s="24">
        <v>0</v>
      </c>
      <c r="I386" s="24">
        <v>0</v>
      </c>
    </row>
    <row r="387" spans="1:9" ht="30.75" customHeight="1">
      <c r="A387" s="35" t="s">
        <v>144</v>
      </c>
      <c r="B387" s="5">
        <v>303</v>
      </c>
      <c r="C387" s="32" t="s">
        <v>17</v>
      </c>
      <c r="D387" s="32">
        <v>12</v>
      </c>
      <c r="E387" s="33" t="s">
        <v>145</v>
      </c>
      <c r="F387" s="40"/>
      <c r="G387" s="34">
        <f>G388</f>
        <v>1162.95</v>
      </c>
      <c r="H387" s="24">
        <v>0</v>
      </c>
      <c r="I387" s="24">
        <v>0</v>
      </c>
    </row>
    <row r="388" spans="1:9" ht="30.75" customHeight="1">
      <c r="A388" s="35" t="s">
        <v>102</v>
      </c>
      <c r="B388" s="5">
        <v>303</v>
      </c>
      <c r="C388" s="32" t="s">
        <v>17</v>
      </c>
      <c r="D388" s="32">
        <v>12</v>
      </c>
      <c r="E388" s="33" t="s">
        <v>145</v>
      </c>
      <c r="F388" s="40">
        <v>200</v>
      </c>
      <c r="G388" s="34">
        <v>1162.95</v>
      </c>
      <c r="H388" s="24">
        <v>0</v>
      </c>
      <c r="I388" s="24">
        <v>0</v>
      </c>
    </row>
    <row r="389" spans="1:9" ht="21.75" customHeight="1">
      <c r="A389" s="25" t="s">
        <v>150</v>
      </c>
      <c r="B389" s="5">
        <v>303</v>
      </c>
      <c r="C389" s="5" t="s">
        <v>20</v>
      </c>
      <c r="D389" s="5"/>
      <c r="E389" s="7"/>
      <c r="F389" s="3"/>
      <c r="G389" s="9">
        <f>G410+G390</f>
        <v>34347.129000000001</v>
      </c>
      <c r="H389" s="9">
        <f>H410+H390</f>
        <v>2100</v>
      </c>
      <c r="I389" s="9">
        <f>I410+I390</f>
        <v>2100</v>
      </c>
    </row>
    <row r="390" spans="1:9" ht="21.75" customHeight="1">
      <c r="A390" s="45" t="s">
        <v>151</v>
      </c>
      <c r="B390" s="5">
        <v>303</v>
      </c>
      <c r="C390" s="8" t="s">
        <v>20</v>
      </c>
      <c r="D390" s="8" t="s">
        <v>15</v>
      </c>
      <c r="E390" s="7"/>
      <c r="F390" s="3"/>
      <c r="G390" s="9">
        <f>G391</f>
        <v>32729.319</v>
      </c>
      <c r="H390" s="9">
        <f>H391</f>
        <v>1000</v>
      </c>
      <c r="I390" s="9">
        <f>I391</f>
        <v>1000</v>
      </c>
    </row>
    <row r="391" spans="1:9" ht="51.75" customHeight="1">
      <c r="A391" s="45" t="s">
        <v>255</v>
      </c>
      <c r="B391" s="5">
        <v>303</v>
      </c>
      <c r="C391" s="8" t="s">
        <v>20</v>
      </c>
      <c r="D391" s="8" t="s">
        <v>15</v>
      </c>
      <c r="E391" s="7" t="s">
        <v>254</v>
      </c>
      <c r="F391" s="3"/>
      <c r="G391" s="9">
        <f>G392+G395+G405</f>
        <v>32729.319</v>
      </c>
      <c r="H391" s="9">
        <f>H392+H395</f>
        <v>1000</v>
      </c>
      <c r="I391" s="9">
        <f>I392+I395</f>
        <v>1000</v>
      </c>
    </row>
    <row r="392" spans="1:9" ht="48.75" customHeight="1">
      <c r="A392" s="45" t="s">
        <v>195</v>
      </c>
      <c r="B392" s="5">
        <v>303</v>
      </c>
      <c r="C392" s="8" t="s">
        <v>20</v>
      </c>
      <c r="D392" s="8" t="s">
        <v>15</v>
      </c>
      <c r="E392" s="7" t="s">
        <v>196</v>
      </c>
      <c r="F392" s="3"/>
      <c r="G392" s="9">
        <f>G394+G393</f>
        <v>14483.993999999999</v>
      </c>
      <c r="H392" s="9">
        <f>H394</f>
        <v>1000</v>
      </c>
      <c r="I392" s="9">
        <f>I394</f>
        <v>1000</v>
      </c>
    </row>
    <row r="393" spans="1:9" ht="48.75" customHeight="1">
      <c r="A393" s="35" t="s">
        <v>102</v>
      </c>
      <c r="B393" s="5">
        <v>303</v>
      </c>
      <c r="C393" s="8" t="s">
        <v>20</v>
      </c>
      <c r="D393" s="8" t="s">
        <v>15</v>
      </c>
      <c r="E393" s="7" t="s">
        <v>196</v>
      </c>
      <c r="F393" s="3">
        <v>200</v>
      </c>
      <c r="G393" s="9">
        <v>7888.9939999999997</v>
      </c>
      <c r="H393" s="9">
        <v>0</v>
      </c>
      <c r="I393" s="9">
        <v>0</v>
      </c>
    </row>
    <row r="394" spans="1:9" ht="67.5" customHeight="1">
      <c r="A394" s="45" t="s">
        <v>253</v>
      </c>
      <c r="B394" s="5">
        <v>303</v>
      </c>
      <c r="C394" s="8" t="s">
        <v>20</v>
      </c>
      <c r="D394" s="8" t="s">
        <v>15</v>
      </c>
      <c r="E394" s="7" t="s">
        <v>196</v>
      </c>
      <c r="F394" s="3">
        <v>810</v>
      </c>
      <c r="G394" s="9">
        <v>6595</v>
      </c>
      <c r="H394" s="9">
        <v>1000</v>
      </c>
      <c r="I394" s="9">
        <v>1000</v>
      </c>
    </row>
    <row r="395" spans="1:9" ht="102" customHeight="1">
      <c r="A395" s="35" t="s">
        <v>273</v>
      </c>
      <c r="B395" s="5">
        <v>303</v>
      </c>
      <c r="C395" s="8" t="s">
        <v>20</v>
      </c>
      <c r="D395" s="8" t="s">
        <v>15</v>
      </c>
      <c r="E395" s="7" t="s">
        <v>275</v>
      </c>
      <c r="F395" s="3"/>
      <c r="G395" s="9">
        <f>G400+G396+G402+G398</f>
        <v>7293.5249999999996</v>
      </c>
      <c r="H395" s="9">
        <f>H400</f>
        <v>0</v>
      </c>
      <c r="I395" s="9">
        <f>I400</f>
        <v>0</v>
      </c>
    </row>
    <row r="396" spans="1:9" ht="38.25" customHeight="1">
      <c r="A396" s="35" t="s">
        <v>297</v>
      </c>
      <c r="B396" s="5">
        <v>303</v>
      </c>
      <c r="C396" s="8" t="s">
        <v>20</v>
      </c>
      <c r="D396" s="8" t="s">
        <v>15</v>
      </c>
      <c r="E396" s="7" t="s">
        <v>298</v>
      </c>
      <c r="F396" s="3"/>
      <c r="G396" s="9">
        <f>G397</f>
        <v>2681.8809999999999</v>
      </c>
      <c r="H396" s="9">
        <v>0</v>
      </c>
      <c r="I396" s="9">
        <v>0</v>
      </c>
    </row>
    <row r="397" spans="1:9" ht="33.75" customHeight="1">
      <c r="A397" s="35" t="s">
        <v>102</v>
      </c>
      <c r="B397" s="5">
        <v>303</v>
      </c>
      <c r="C397" s="8" t="s">
        <v>20</v>
      </c>
      <c r="D397" s="8" t="s">
        <v>15</v>
      </c>
      <c r="E397" s="7" t="s">
        <v>298</v>
      </c>
      <c r="F397" s="3">
        <v>200</v>
      </c>
      <c r="G397" s="9">
        <v>2681.8809999999999</v>
      </c>
      <c r="H397" s="9">
        <v>0</v>
      </c>
      <c r="I397" s="9">
        <v>0</v>
      </c>
    </row>
    <row r="398" spans="1:9" ht="117" customHeight="1">
      <c r="A398" s="35" t="s">
        <v>330</v>
      </c>
      <c r="B398" s="5">
        <v>303</v>
      </c>
      <c r="C398" s="8" t="s">
        <v>20</v>
      </c>
      <c r="D398" s="8" t="s">
        <v>15</v>
      </c>
      <c r="E398" s="7" t="s">
        <v>331</v>
      </c>
      <c r="F398" s="3"/>
      <c r="G398" s="9">
        <f>G399</f>
        <v>4442.8329999999996</v>
      </c>
      <c r="H398" s="9">
        <v>0</v>
      </c>
      <c r="I398" s="9">
        <v>0</v>
      </c>
    </row>
    <row r="399" spans="1:9" ht="33.75" customHeight="1">
      <c r="A399" s="35" t="s">
        <v>102</v>
      </c>
      <c r="B399" s="5">
        <v>303</v>
      </c>
      <c r="C399" s="8" t="s">
        <v>20</v>
      </c>
      <c r="D399" s="8" t="s">
        <v>15</v>
      </c>
      <c r="E399" s="7" t="s">
        <v>331</v>
      </c>
      <c r="F399" s="3">
        <v>200</v>
      </c>
      <c r="G399" s="9">
        <v>4442.8329999999996</v>
      </c>
      <c r="H399" s="9">
        <v>0</v>
      </c>
      <c r="I399" s="9">
        <v>0</v>
      </c>
    </row>
    <row r="400" spans="1:9" ht="67.5" customHeight="1">
      <c r="A400" s="45" t="s">
        <v>270</v>
      </c>
      <c r="B400" s="5">
        <v>303</v>
      </c>
      <c r="C400" s="8" t="s">
        <v>20</v>
      </c>
      <c r="D400" s="8" t="s">
        <v>15</v>
      </c>
      <c r="E400" s="7" t="s">
        <v>271</v>
      </c>
      <c r="F400" s="3"/>
      <c r="G400" s="9">
        <f>G401</f>
        <v>95.1</v>
      </c>
      <c r="H400" s="9">
        <v>0</v>
      </c>
      <c r="I400" s="9">
        <v>0</v>
      </c>
    </row>
    <row r="401" spans="1:9" ht="39" customHeight="1">
      <c r="A401" s="45" t="s">
        <v>272</v>
      </c>
      <c r="B401" s="5">
        <v>303</v>
      </c>
      <c r="C401" s="8" t="s">
        <v>20</v>
      </c>
      <c r="D401" s="8" t="s">
        <v>15</v>
      </c>
      <c r="E401" s="7" t="s">
        <v>271</v>
      </c>
      <c r="F401" s="3">
        <v>400</v>
      </c>
      <c r="G401" s="9">
        <v>95.1</v>
      </c>
      <c r="H401" s="9">
        <v>0</v>
      </c>
      <c r="I401" s="9">
        <v>0</v>
      </c>
    </row>
    <row r="402" spans="1:9" ht="64.5" customHeight="1">
      <c r="A402" s="45" t="s">
        <v>299</v>
      </c>
      <c r="B402" s="5">
        <v>303</v>
      </c>
      <c r="C402" s="8" t="s">
        <v>20</v>
      </c>
      <c r="D402" s="8" t="s">
        <v>15</v>
      </c>
      <c r="E402" s="7" t="s">
        <v>271</v>
      </c>
      <c r="F402" s="3"/>
      <c r="G402" s="9">
        <f>G404+G403</f>
        <v>73.710999999999999</v>
      </c>
      <c r="H402" s="9">
        <v>0</v>
      </c>
      <c r="I402" s="9">
        <v>0</v>
      </c>
    </row>
    <row r="403" spans="1:9" ht="44.25" customHeight="1">
      <c r="A403" s="35" t="s">
        <v>102</v>
      </c>
      <c r="B403" s="5">
        <v>303</v>
      </c>
      <c r="C403" s="8" t="s">
        <v>20</v>
      </c>
      <c r="D403" s="8" t="s">
        <v>15</v>
      </c>
      <c r="E403" s="7" t="s">
        <v>271</v>
      </c>
      <c r="F403" s="3">
        <v>200</v>
      </c>
      <c r="G403" s="9">
        <v>1.544</v>
      </c>
      <c r="H403" s="9">
        <v>0</v>
      </c>
      <c r="I403" s="9">
        <v>0</v>
      </c>
    </row>
    <row r="404" spans="1:9" ht="39" customHeight="1">
      <c r="A404" s="45" t="s">
        <v>272</v>
      </c>
      <c r="B404" s="5">
        <v>303</v>
      </c>
      <c r="C404" s="8" t="s">
        <v>20</v>
      </c>
      <c r="D404" s="8" t="s">
        <v>15</v>
      </c>
      <c r="E404" s="7" t="s">
        <v>271</v>
      </c>
      <c r="F404" s="3">
        <v>400</v>
      </c>
      <c r="G404" s="9">
        <v>72.167000000000002</v>
      </c>
      <c r="H404" s="9">
        <v>0</v>
      </c>
      <c r="I404" s="9">
        <v>0</v>
      </c>
    </row>
    <row r="405" spans="1:9" ht="100.5" customHeight="1">
      <c r="A405" s="45" t="s">
        <v>300</v>
      </c>
      <c r="B405" s="5">
        <v>303</v>
      </c>
      <c r="C405" s="8" t="s">
        <v>20</v>
      </c>
      <c r="D405" s="8" t="s">
        <v>15</v>
      </c>
      <c r="E405" s="7" t="s">
        <v>301</v>
      </c>
      <c r="F405" s="3"/>
      <c r="G405" s="9">
        <f>G408+G406</f>
        <v>10951.8</v>
      </c>
      <c r="H405" s="9">
        <v>0</v>
      </c>
      <c r="I405" s="9">
        <v>0</v>
      </c>
    </row>
    <row r="406" spans="1:9" ht="69.75" customHeight="1">
      <c r="A406" s="45" t="s">
        <v>274</v>
      </c>
      <c r="B406" s="5">
        <v>303</v>
      </c>
      <c r="C406" s="8" t="s">
        <v>20</v>
      </c>
      <c r="D406" s="8" t="s">
        <v>15</v>
      </c>
      <c r="E406" s="7" t="s">
        <v>303</v>
      </c>
      <c r="F406" s="3"/>
      <c r="G406" s="9">
        <f>G407</f>
        <v>10818.8</v>
      </c>
      <c r="H406" s="9">
        <v>0</v>
      </c>
      <c r="I406" s="9">
        <v>0</v>
      </c>
    </row>
    <row r="407" spans="1:9" ht="34.5" customHeight="1">
      <c r="A407" s="35" t="s">
        <v>102</v>
      </c>
      <c r="B407" s="5">
        <v>303</v>
      </c>
      <c r="C407" s="8" t="s">
        <v>20</v>
      </c>
      <c r="D407" s="8" t="s">
        <v>15</v>
      </c>
      <c r="E407" s="7" t="s">
        <v>303</v>
      </c>
      <c r="F407" s="3">
        <v>200</v>
      </c>
      <c r="G407" s="9">
        <v>10818.8</v>
      </c>
      <c r="H407" s="9">
        <v>0</v>
      </c>
      <c r="I407" s="9">
        <v>0</v>
      </c>
    </row>
    <row r="408" spans="1:9" ht="65.25" customHeight="1">
      <c r="A408" s="45" t="s">
        <v>302</v>
      </c>
      <c r="B408" s="5">
        <v>303</v>
      </c>
      <c r="C408" s="8" t="s">
        <v>20</v>
      </c>
      <c r="D408" s="8" t="s">
        <v>15</v>
      </c>
      <c r="E408" s="7" t="s">
        <v>303</v>
      </c>
      <c r="F408" s="3"/>
      <c r="G408" s="9">
        <f>G409</f>
        <v>133</v>
      </c>
      <c r="H408" s="9">
        <v>0</v>
      </c>
      <c r="I408" s="9">
        <v>0</v>
      </c>
    </row>
    <row r="409" spans="1:9" ht="39" customHeight="1">
      <c r="A409" s="35" t="s">
        <v>102</v>
      </c>
      <c r="B409" s="5">
        <v>303</v>
      </c>
      <c r="C409" s="8" t="s">
        <v>20</v>
      </c>
      <c r="D409" s="8" t="s">
        <v>15</v>
      </c>
      <c r="E409" s="7" t="s">
        <v>303</v>
      </c>
      <c r="F409" s="3">
        <v>200</v>
      </c>
      <c r="G409" s="9">
        <v>133</v>
      </c>
      <c r="H409" s="9">
        <v>0</v>
      </c>
      <c r="I409" s="9">
        <v>0</v>
      </c>
    </row>
    <row r="410" spans="1:9" ht="22.5" customHeight="1">
      <c r="A410" s="25" t="s">
        <v>149</v>
      </c>
      <c r="B410" s="5">
        <v>303</v>
      </c>
      <c r="C410" s="5" t="s">
        <v>20</v>
      </c>
      <c r="D410" s="5" t="s">
        <v>16</v>
      </c>
      <c r="E410" s="7"/>
      <c r="F410" s="3"/>
      <c r="G410" s="9">
        <f t="shared" ref="G410:I411" si="41">G411</f>
        <v>1617.81</v>
      </c>
      <c r="H410" s="9">
        <f t="shared" si="41"/>
        <v>1100</v>
      </c>
      <c r="I410" s="9">
        <f t="shared" si="41"/>
        <v>1100</v>
      </c>
    </row>
    <row r="411" spans="1:9" ht="33.75" customHeight="1">
      <c r="A411" s="25" t="s">
        <v>250</v>
      </c>
      <c r="B411" s="5">
        <v>303</v>
      </c>
      <c r="C411" s="5" t="s">
        <v>20</v>
      </c>
      <c r="D411" s="5" t="s">
        <v>16</v>
      </c>
      <c r="E411" s="7" t="s">
        <v>249</v>
      </c>
      <c r="F411" s="3"/>
      <c r="G411" s="9">
        <f t="shared" si="41"/>
        <v>1617.81</v>
      </c>
      <c r="H411" s="9">
        <f t="shared" si="41"/>
        <v>1100</v>
      </c>
      <c r="I411" s="9">
        <f t="shared" si="41"/>
        <v>1100</v>
      </c>
    </row>
    <row r="412" spans="1:9" ht="36.75" customHeight="1">
      <c r="A412" s="25" t="s">
        <v>252</v>
      </c>
      <c r="B412" s="5">
        <v>303</v>
      </c>
      <c r="C412" s="5" t="s">
        <v>20</v>
      </c>
      <c r="D412" s="5" t="s">
        <v>16</v>
      </c>
      <c r="E412" s="7" t="s">
        <v>251</v>
      </c>
      <c r="F412" s="3"/>
      <c r="G412" s="9">
        <f>G413+G415</f>
        <v>1617.81</v>
      </c>
      <c r="H412" s="9">
        <f>H413+H415</f>
        <v>1100</v>
      </c>
      <c r="I412" s="9">
        <f>I413+I415</f>
        <v>1100</v>
      </c>
    </row>
    <row r="413" spans="1:9" ht="22.5" customHeight="1">
      <c r="A413" s="25" t="s">
        <v>168</v>
      </c>
      <c r="B413" s="5">
        <v>303</v>
      </c>
      <c r="C413" s="5" t="s">
        <v>20</v>
      </c>
      <c r="D413" s="5" t="s">
        <v>16</v>
      </c>
      <c r="E413" s="7" t="s">
        <v>169</v>
      </c>
      <c r="F413" s="3"/>
      <c r="G413" s="9">
        <f>G414</f>
        <v>0</v>
      </c>
      <c r="H413" s="9">
        <f>H414</f>
        <v>300</v>
      </c>
      <c r="I413" s="9">
        <f>I414</f>
        <v>300</v>
      </c>
    </row>
    <row r="414" spans="1:9" ht="36" customHeight="1">
      <c r="A414" s="25" t="s">
        <v>102</v>
      </c>
      <c r="B414" s="5">
        <v>303</v>
      </c>
      <c r="C414" s="5" t="s">
        <v>20</v>
      </c>
      <c r="D414" s="5" t="s">
        <v>16</v>
      </c>
      <c r="E414" s="7" t="s">
        <v>169</v>
      </c>
      <c r="F414" s="3">
        <v>200</v>
      </c>
      <c r="G414" s="9">
        <v>0</v>
      </c>
      <c r="H414" s="9">
        <v>300</v>
      </c>
      <c r="I414" s="9">
        <v>300</v>
      </c>
    </row>
    <row r="415" spans="1:9" ht="25.5" customHeight="1">
      <c r="A415" s="25" t="s">
        <v>154</v>
      </c>
      <c r="B415" s="5">
        <v>303</v>
      </c>
      <c r="C415" s="5" t="s">
        <v>20</v>
      </c>
      <c r="D415" s="5" t="s">
        <v>16</v>
      </c>
      <c r="E415" s="7" t="s">
        <v>155</v>
      </c>
      <c r="F415" s="3"/>
      <c r="G415" s="9">
        <f>G416</f>
        <v>1617.81</v>
      </c>
      <c r="H415" s="9">
        <f>H416</f>
        <v>800</v>
      </c>
      <c r="I415" s="9">
        <f>I416</f>
        <v>800</v>
      </c>
    </row>
    <row r="416" spans="1:9" ht="36" customHeight="1">
      <c r="A416" s="25" t="s">
        <v>102</v>
      </c>
      <c r="B416" s="5">
        <v>303</v>
      </c>
      <c r="C416" s="5" t="s">
        <v>20</v>
      </c>
      <c r="D416" s="5" t="s">
        <v>16</v>
      </c>
      <c r="E416" s="7" t="s">
        <v>155</v>
      </c>
      <c r="F416" s="3">
        <v>200</v>
      </c>
      <c r="G416" s="9">
        <v>1617.81</v>
      </c>
      <c r="H416" s="9">
        <v>800</v>
      </c>
      <c r="I416" s="9">
        <v>800</v>
      </c>
    </row>
    <row r="417" spans="1:9" ht="20.25" customHeight="1">
      <c r="A417" s="44" t="s">
        <v>35</v>
      </c>
      <c r="B417" s="5">
        <v>303</v>
      </c>
      <c r="C417" s="5" t="s">
        <v>22</v>
      </c>
      <c r="D417" s="5"/>
      <c r="E417" s="7"/>
      <c r="F417" s="3"/>
      <c r="G417" s="9">
        <f>G433+G429+G418</f>
        <v>23137.039999999997</v>
      </c>
      <c r="H417" s="9">
        <f>H433</f>
        <v>385</v>
      </c>
      <c r="I417" s="9">
        <f>I433</f>
        <v>385</v>
      </c>
    </row>
    <row r="418" spans="1:9" ht="20.25" customHeight="1">
      <c r="A418" s="44" t="s">
        <v>7</v>
      </c>
      <c r="B418" s="5">
        <v>303</v>
      </c>
      <c r="C418" s="5" t="s">
        <v>22</v>
      </c>
      <c r="D418" s="5" t="s">
        <v>15</v>
      </c>
      <c r="E418" s="7"/>
      <c r="F418" s="3"/>
      <c r="G418" s="9">
        <f>G419</f>
        <v>21840.239999999998</v>
      </c>
      <c r="H418" s="9">
        <v>0</v>
      </c>
      <c r="I418" s="9">
        <v>0</v>
      </c>
    </row>
    <row r="419" spans="1:9" ht="20.25" customHeight="1">
      <c r="A419" s="46" t="s">
        <v>206</v>
      </c>
      <c r="B419" s="5">
        <v>303</v>
      </c>
      <c r="C419" s="5" t="s">
        <v>22</v>
      </c>
      <c r="D419" s="5" t="s">
        <v>15</v>
      </c>
      <c r="E419" s="7" t="s">
        <v>204</v>
      </c>
      <c r="F419" s="3"/>
      <c r="G419" s="9">
        <f>G420</f>
        <v>21840.239999999998</v>
      </c>
      <c r="H419" s="9">
        <v>0</v>
      </c>
      <c r="I419" s="9">
        <v>0</v>
      </c>
    </row>
    <row r="420" spans="1:9" ht="20.25" customHeight="1">
      <c r="A420" s="46" t="s">
        <v>207</v>
      </c>
      <c r="B420" s="5">
        <v>303</v>
      </c>
      <c r="C420" s="5" t="s">
        <v>22</v>
      </c>
      <c r="D420" s="5" t="s">
        <v>15</v>
      </c>
      <c r="E420" s="7" t="s">
        <v>205</v>
      </c>
      <c r="F420" s="3"/>
      <c r="G420" s="9">
        <f>G425+G421+G423+G427</f>
        <v>21840.239999999998</v>
      </c>
      <c r="H420" s="9">
        <v>0</v>
      </c>
      <c r="I420" s="9">
        <v>0</v>
      </c>
    </row>
    <row r="421" spans="1:9" ht="135" customHeight="1">
      <c r="A421" s="46" t="s">
        <v>332</v>
      </c>
      <c r="B421" s="5">
        <v>303</v>
      </c>
      <c r="C421" s="5" t="s">
        <v>22</v>
      </c>
      <c r="D421" s="5" t="s">
        <v>15</v>
      </c>
      <c r="E421" s="7" t="s">
        <v>327</v>
      </c>
      <c r="F421" s="5"/>
      <c r="G421" s="9">
        <f>G422</f>
        <v>7273.2</v>
      </c>
      <c r="H421" s="9">
        <f>H422</f>
        <v>0</v>
      </c>
      <c r="I421" s="9">
        <f>I422</f>
        <v>0</v>
      </c>
    </row>
    <row r="422" spans="1:9" ht="37.5" customHeight="1">
      <c r="A422" s="25" t="s">
        <v>102</v>
      </c>
      <c r="B422" s="5">
        <v>303</v>
      </c>
      <c r="C422" s="5" t="s">
        <v>22</v>
      </c>
      <c r="D422" s="5" t="s">
        <v>15</v>
      </c>
      <c r="E422" s="7" t="s">
        <v>327</v>
      </c>
      <c r="F422" s="5">
        <v>200</v>
      </c>
      <c r="G422" s="9">
        <v>7273.2</v>
      </c>
      <c r="H422" s="9">
        <v>0</v>
      </c>
      <c r="I422" s="9">
        <v>0</v>
      </c>
    </row>
    <row r="423" spans="1:9" ht="138" customHeight="1">
      <c r="A423" s="46" t="s">
        <v>328</v>
      </c>
      <c r="B423" s="5">
        <v>303</v>
      </c>
      <c r="C423" s="5" t="s">
        <v>22</v>
      </c>
      <c r="D423" s="5" t="s">
        <v>15</v>
      </c>
      <c r="E423" s="7" t="s">
        <v>327</v>
      </c>
      <c r="F423" s="5"/>
      <c r="G423" s="9">
        <f>G424</f>
        <v>382.798</v>
      </c>
      <c r="H423" s="9">
        <f>H424</f>
        <v>0</v>
      </c>
      <c r="I423" s="9">
        <f>I424</f>
        <v>0</v>
      </c>
    </row>
    <row r="424" spans="1:9" ht="36" customHeight="1">
      <c r="A424" s="46" t="s">
        <v>102</v>
      </c>
      <c r="B424" s="5">
        <v>303</v>
      </c>
      <c r="C424" s="5" t="s">
        <v>22</v>
      </c>
      <c r="D424" s="5" t="s">
        <v>15</v>
      </c>
      <c r="E424" s="7" t="s">
        <v>327</v>
      </c>
      <c r="F424" s="5">
        <v>200</v>
      </c>
      <c r="G424" s="9">
        <v>382.798</v>
      </c>
      <c r="H424" s="9">
        <v>0</v>
      </c>
      <c r="I424" s="9">
        <v>0</v>
      </c>
    </row>
    <row r="425" spans="1:9" ht="111" customHeight="1">
      <c r="A425" s="46" t="s">
        <v>256</v>
      </c>
      <c r="B425" s="5">
        <v>303</v>
      </c>
      <c r="C425" s="5" t="s">
        <v>22</v>
      </c>
      <c r="D425" s="5" t="s">
        <v>15</v>
      </c>
      <c r="E425" s="7" t="s">
        <v>286</v>
      </c>
      <c r="F425" s="5"/>
      <c r="G425" s="9">
        <f>G426</f>
        <v>14042.4</v>
      </c>
      <c r="H425" s="9">
        <v>0</v>
      </c>
      <c r="I425" s="9">
        <v>0</v>
      </c>
    </row>
    <row r="426" spans="1:9" ht="43.5" customHeight="1">
      <c r="A426" s="46" t="s">
        <v>102</v>
      </c>
      <c r="B426" s="5">
        <v>303</v>
      </c>
      <c r="C426" s="5" t="s">
        <v>22</v>
      </c>
      <c r="D426" s="5" t="s">
        <v>15</v>
      </c>
      <c r="E426" s="7" t="s">
        <v>286</v>
      </c>
      <c r="F426" s="5">
        <v>200</v>
      </c>
      <c r="G426" s="9">
        <v>14042.4</v>
      </c>
      <c r="H426" s="9">
        <v>0</v>
      </c>
      <c r="I426" s="9">
        <v>0</v>
      </c>
    </row>
    <row r="427" spans="1:9" ht="116.25" customHeight="1">
      <c r="A427" s="46" t="s">
        <v>329</v>
      </c>
      <c r="B427" s="5">
        <v>303</v>
      </c>
      <c r="C427" s="5" t="s">
        <v>22</v>
      </c>
      <c r="D427" s="5" t="s">
        <v>15</v>
      </c>
      <c r="E427" s="7" t="s">
        <v>286</v>
      </c>
      <c r="F427" s="5"/>
      <c r="G427" s="9">
        <f>G428</f>
        <v>141.84200000000001</v>
      </c>
      <c r="H427" s="9">
        <v>0</v>
      </c>
      <c r="I427" s="9">
        <v>0</v>
      </c>
    </row>
    <row r="428" spans="1:9" ht="43.5" customHeight="1">
      <c r="A428" s="46" t="s">
        <v>102</v>
      </c>
      <c r="B428" s="5">
        <v>303</v>
      </c>
      <c r="C428" s="5" t="s">
        <v>22</v>
      </c>
      <c r="D428" s="5" t="s">
        <v>15</v>
      </c>
      <c r="E428" s="7" t="s">
        <v>286</v>
      </c>
      <c r="F428" s="5">
        <v>200</v>
      </c>
      <c r="G428" s="9">
        <v>141.84200000000001</v>
      </c>
      <c r="H428" s="9">
        <v>0</v>
      </c>
      <c r="I428" s="9">
        <v>0</v>
      </c>
    </row>
    <row r="429" spans="1:9" ht="20.25" customHeight="1">
      <c r="A429" s="25" t="s">
        <v>133</v>
      </c>
      <c r="B429" s="5">
        <v>303</v>
      </c>
      <c r="C429" s="5" t="s">
        <v>22</v>
      </c>
      <c r="D429" s="5" t="s">
        <v>16</v>
      </c>
      <c r="E429" s="7"/>
      <c r="F429" s="3"/>
      <c r="G429" s="9">
        <f t="shared" ref="G429:I431" si="42">G430</f>
        <v>842.8</v>
      </c>
      <c r="H429" s="9">
        <f t="shared" si="42"/>
        <v>0</v>
      </c>
      <c r="I429" s="9">
        <f t="shared" si="42"/>
        <v>0</v>
      </c>
    </row>
    <row r="430" spans="1:9" ht="35.25" customHeight="1">
      <c r="A430" s="44" t="s">
        <v>304</v>
      </c>
      <c r="B430" s="5">
        <v>303</v>
      </c>
      <c r="C430" s="5" t="s">
        <v>22</v>
      </c>
      <c r="D430" s="5" t="s">
        <v>16</v>
      </c>
      <c r="E430" s="7" t="s">
        <v>295</v>
      </c>
      <c r="F430" s="3"/>
      <c r="G430" s="9">
        <f t="shared" si="42"/>
        <v>842.8</v>
      </c>
      <c r="H430" s="9">
        <f t="shared" si="42"/>
        <v>0</v>
      </c>
      <c r="I430" s="9">
        <f t="shared" si="42"/>
        <v>0</v>
      </c>
    </row>
    <row r="431" spans="1:9" ht="79.5" customHeight="1">
      <c r="A431" s="25" t="s">
        <v>305</v>
      </c>
      <c r="B431" s="5">
        <v>303</v>
      </c>
      <c r="C431" s="5" t="s">
        <v>22</v>
      </c>
      <c r="D431" s="5" t="s">
        <v>16</v>
      </c>
      <c r="E431" s="7" t="s">
        <v>306</v>
      </c>
      <c r="F431" s="5"/>
      <c r="G431" s="9">
        <f t="shared" si="42"/>
        <v>842.8</v>
      </c>
      <c r="H431" s="9">
        <f t="shared" si="42"/>
        <v>0</v>
      </c>
      <c r="I431" s="9">
        <f t="shared" si="42"/>
        <v>0</v>
      </c>
    </row>
    <row r="432" spans="1:9" ht="42.75" customHeight="1">
      <c r="A432" s="25" t="s">
        <v>102</v>
      </c>
      <c r="B432" s="5">
        <v>303</v>
      </c>
      <c r="C432" s="5" t="s">
        <v>22</v>
      </c>
      <c r="D432" s="5" t="s">
        <v>16</v>
      </c>
      <c r="E432" s="7" t="s">
        <v>306</v>
      </c>
      <c r="F432" s="5">
        <v>200</v>
      </c>
      <c r="G432" s="9">
        <v>842.8</v>
      </c>
      <c r="H432" s="9">
        <v>0</v>
      </c>
      <c r="I432" s="9">
        <v>0</v>
      </c>
    </row>
    <row r="433" spans="1:9" ht="22.5" customHeight="1">
      <c r="A433" s="59" t="s">
        <v>8</v>
      </c>
      <c r="B433" s="5">
        <v>303</v>
      </c>
      <c r="C433" s="5" t="s">
        <v>22</v>
      </c>
      <c r="D433" s="5" t="s">
        <v>19</v>
      </c>
      <c r="E433" s="7"/>
      <c r="F433" s="3"/>
      <c r="G433" s="9">
        <f t="shared" ref="G433:I435" si="43">G434</f>
        <v>454</v>
      </c>
      <c r="H433" s="9">
        <f t="shared" si="43"/>
        <v>385</v>
      </c>
      <c r="I433" s="9">
        <f t="shared" si="43"/>
        <v>385</v>
      </c>
    </row>
    <row r="434" spans="1:9" ht="54.75" customHeight="1">
      <c r="A434" s="44" t="s">
        <v>224</v>
      </c>
      <c r="B434" s="5">
        <v>303</v>
      </c>
      <c r="C434" s="5" t="s">
        <v>22</v>
      </c>
      <c r="D434" s="5" t="s">
        <v>19</v>
      </c>
      <c r="E434" s="8" t="s">
        <v>223</v>
      </c>
      <c r="F434" s="3"/>
      <c r="G434" s="9">
        <f t="shared" si="43"/>
        <v>454</v>
      </c>
      <c r="H434" s="9">
        <f t="shared" si="43"/>
        <v>385</v>
      </c>
      <c r="I434" s="9">
        <f t="shared" si="43"/>
        <v>385</v>
      </c>
    </row>
    <row r="435" spans="1:9" ht="36.75" customHeight="1">
      <c r="A435" s="44" t="s">
        <v>215</v>
      </c>
      <c r="B435" s="5">
        <v>303</v>
      </c>
      <c r="C435" s="5" t="s">
        <v>22</v>
      </c>
      <c r="D435" s="5" t="s">
        <v>19</v>
      </c>
      <c r="E435" s="8" t="s">
        <v>214</v>
      </c>
      <c r="F435" s="3"/>
      <c r="G435" s="9">
        <f t="shared" si="43"/>
        <v>454</v>
      </c>
      <c r="H435" s="9">
        <f t="shared" si="43"/>
        <v>385</v>
      </c>
      <c r="I435" s="9">
        <f t="shared" si="43"/>
        <v>385</v>
      </c>
    </row>
    <row r="436" spans="1:9" ht="48.75" customHeight="1">
      <c r="A436" s="44" t="s">
        <v>88</v>
      </c>
      <c r="B436" s="5">
        <v>303</v>
      </c>
      <c r="C436" s="5" t="s">
        <v>22</v>
      </c>
      <c r="D436" s="5" t="s">
        <v>19</v>
      </c>
      <c r="E436" s="7" t="s">
        <v>123</v>
      </c>
      <c r="F436" s="5"/>
      <c r="G436" s="9">
        <f>G437+G438</f>
        <v>454</v>
      </c>
      <c r="H436" s="9">
        <f>H437+H438</f>
        <v>385</v>
      </c>
      <c r="I436" s="9">
        <f>I437+I438</f>
        <v>385</v>
      </c>
    </row>
    <row r="437" spans="1:9" ht="85.5" customHeight="1">
      <c r="A437" s="25" t="s">
        <v>69</v>
      </c>
      <c r="B437" s="5">
        <v>303</v>
      </c>
      <c r="C437" s="20" t="s">
        <v>22</v>
      </c>
      <c r="D437" s="20" t="s">
        <v>19</v>
      </c>
      <c r="E437" s="7" t="s">
        <v>123</v>
      </c>
      <c r="F437" s="20">
        <v>100</v>
      </c>
      <c r="G437" s="26">
        <v>410.32900000000001</v>
      </c>
      <c r="H437" s="26">
        <v>337</v>
      </c>
      <c r="I437" s="26">
        <v>337</v>
      </c>
    </row>
    <row r="438" spans="1:9" ht="36" customHeight="1">
      <c r="A438" s="25" t="s">
        <v>102</v>
      </c>
      <c r="B438" s="5">
        <v>303</v>
      </c>
      <c r="C438" s="20" t="s">
        <v>22</v>
      </c>
      <c r="D438" s="20" t="s">
        <v>19</v>
      </c>
      <c r="E438" s="7" t="s">
        <v>123</v>
      </c>
      <c r="F438" s="20">
        <v>200</v>
      </c>
      <c r="G438" s="26">
        <v>43.670999999999999</v>
      </c>
      <c r="H438" s="26">
        <v>48</v>
      </c>
      <c r="I438" s="26">
        <v>48</v>
      </c>
    </row>
    <row r="439" spans="1:9" ht="23.25" customHeight="1">
      <c r="A439" s="45" t="s">
        <v>77</v>
      </c>
      <c r="B439" s="5">
        <v>303</v>
      </c>
      <c r="C439" s="30" t="s">
        <v>21</v>
      </c>
      <c r="D439" s="20"/>
      <c r="E439" s="7"/>
      <c r="F439" s="20"/>
      <c r="G439" s="26">
        <f>G440</f>
        <v>2793.6660000000002</v>
      </c>
      <c r="H439" s="26">
        <f t="shared" ref="H439:I439" si="44">H440</f>
        <v>0</v>
      </c>
      <c r="I439" s="26">
        <f t="shared" si="44"/>
        <v>0</v>
      </c>
    </row>
    <row r="440" spans="1:9" ht="21.75" customHeight="1">
      <c r="A440" s="25" t="s">
        <v>46</v>
      </c>
      <c r="B440" s="5">
        <v>303</v>
      </c>
      <c r="C440" s="30" t="s">
        <v>21</v>
      </c>
      <c r="D440" s="5" t="s">
        <v>14</v>
      </c>
      <c r="E440" s="7"/>
      <c r="F440" s="20"/>
      <c r="G440" s="26">
        <f>G441+G444+G446</f>
        <v>2793.6660000000002</v>
      </c>
      <c r="H440" s="26">
        <v>0</v>
      </c>
      <c r="I440" s="26">
        <v>0</v>
      </c>
    </row>
    <row r="441" spans="1:9" ht="53.25" customHeight="1">
      <c r="A441" s="46" t="s">
        <v>294</v>
      </c>
      <c r="B441" s="5">
        <v>303</v>
      </c>
      <c r="C441" s="5" t="s">
        <v>21</v>
      </c>
      <c r="D441" s="5" t="s">
        <v>14</v>
      </c>
      <c r="E441" s="7" t="s">
        <v>295</v>
      </c>
      <c r="F441" s="5"/>
      <c r="G441" s="9">
        <f>G442</f>
        <v>80</v>
      </c>
      <c r="H441" s="9">
        <f>H443</f>
        <v>0</v>
      </c>
      <c r="I441" s="9">
        <f>I443</f>
        <v>0</v>
      </c>
    </row>
    <row r="442" spans="1:9" ht="36" customHeight="1">
      <c r="A442" s="46" t="s">
        <v>290</v>
      </c>
      <c r="B442" s="5">
        <v>303</v>
      </c>
      <c r="C442" s="5" t="s">
        <v>21</v>
      </c>
      <c r="D442" s="5" t="s">
        <v>14</v>
      </c>
      <c r="E442" s="7" t="s">
        <v>293</v>
      </c>
      <c r="F442" s="5"/>
      <c r="G442" s="9">
        <f>G443</f>
        <v>80</v>
      </c>
      <c r="H442" s="9">
        <f>H443</f>
        <v>0</v>
      </c>
      <c r="I442" s="9">
        <f>I443</f>
        <v>0</v>
      </c>
    </row>
    <row r="443" spans="1:9" ht="36" customHeight="1">
      <c r="A443" s="25" t="s">
        <v>102</v>
      </c>
      <c r="B443" s="5">
        <v>303</v>
      </c>
      <c r="C443" s="5" t="s">
        <v>21</v>
      </c>
      <c r="D443" s="5" t="s">
        <v>14</v>
      </c>
      <c r="E443" s="7" t="s">
        <v>293</v>
      </c>
      <c r="F443" s="5">
        <v>200</v>
      </c>
      <c r="G443" s="9">
        <v>80</v>
      </c>
      <c r="H443" s="9">
        <v>0</v>
      </c>
      <c r="I443" s="9">
        <v>0</v>
      </c>
    </row>
    <row r="444" spans="1:9" ht="73.5" customHeight="1">
      <c r="A444" s="25" t="s">
        <v>316</v>
      </c>
      <c r="B444" s="5">
        <v>303</v>
      </c>
      <c r="C444" s="5" t="s">
        <v>21</v>
      </c>
      <c r="D444" s="5" t="s">
        <v>14</v>
      </c>
      <c r="E444" s="7" t="s">
        <v>317</v>
      </c>
      <c r="F444" s="5"/>
      <c r="G444" s="9">
        <f>G445</f>
        <v>2666.6660000000002</v>
      </c>
      <c r="H444" s="9">
        <v>0</v>
      </c>
      <c r="I444" s="9">
        <v>0</v>
      </c>
    </row>
    <row r="445" spans="1:9" ht="36" customHeight="1">
      <c r="A445" s="25" t="s">
        <v>102</v>
      </c>
      <c r="B445" s="5">
        <v>303</v>
      </c>
      <c r="C445" s="5" t="s">
        <v>21</v>
      </c>
      <c r="D445" s="5" t="s">
        <v>14</v>
      </c>
      <c r="E445" s="7" t="s">
        <v>317</v>
      </c>
      <c r="F445" s="5">
        <v>200</v>
      </c>
      <c r="G445" s="9">
        <v>2666.6660000000002</v>
      </c>
      <c r="H445" s="9">
        <v>0</v>
      </c>
      <c r="I445" s="9">
        <v>0</v>
      </c>
    </row>
    <row r="446" spans="1:9" ht="66.75" customHeight="1">
      <c r="A446" s="25" t="s">
        <v>318</v>
      </c>
      <c r="B446" s="5">
        <v>303</v>
      </c>
      <c r="C446" s="5" t="s">
        <v>21</v>
      </c>
      <c r="D446" s="5" t="s">
        <v>14</v>
      </c>
      <c r="E446" s="7" t="s">
        <v>317</v>
      </c>
      <c r="F446" s="5"/>
      <c r="G446" s="9">
        <f>G447</f>
        <v>47</v>
      </c>
      <c r="H446" s="9">
        <v>0</v>
      </c>
      <c r="I446" s="9">
        <v>0</v>
      </c>
    </row>
    <row r="447" spans="1:9" ht="36" customHeight="1">
      <c r="A447" s="25" t="s">
        <v>102</v>
      </c>
      <c r="B447" s="5">
        <v>303</v>
      </c>
      <c r="C447" s="5" t="s">
        <v>21</v>
      </c>
      <c r="D447" s="5" t="s">
        <v>14</v>
      </c>
      <c r="E447" s="7" t="s">
        <v>317</v>
      </c>
      <c r="F447" s="5">
        <v>200</v>
      </c>
      <c r="G447" s="9">
        <v>47</v>
      </c>
      <c r="H447" s="9">
        <v>0</v>
      </c>
      <c r="I447" s="9">
        <v>0</v>
      </c>
    </row>
    <row r="448" spans="1:9">
      <c r="A448" s="44" t="s">
        <v>36</v>
      </c>
      <c r="B448" s="5">
        <v>303</v>
      </c>
      <c r="C448" s="5">
        <v>10</v>
      </c>
      <c r="D448" s="5"/>
      <c r="E448" s="8"/>
      <c r="F448" s="3"/>
      <c r="G448" s="9">
        <f>G449+G454</f>
        <v>12405.204</v>
      </c>
      <c r="H448" s="9">
        <f t="shared" ref="H448:I451" si="45">H449</f>
        <v>980</v>
      </c>
      <c r="I448" s="9">
        <f t="shared" si="45"/>
        <v>980</v>
      </c>
    </row>
    <row r="449" spans="1:9">
      <c r="A449" s="45" t="s">
        <v>11</v>
      </c>
      <c r="B449" s="5">
        <v>303</v>
      </c>
      <c r="C449" s="5">
        <v>10</v>
      </c>
      <c r="D449" s="5" t="s">
        <v>14</v>
      </c>
      <c r="E449" s="8"/>
      <c r="F449" s="3"/>
      <c r="G449" s="9">
        <f>G450</f>
        <v>1237.223</v>
      </c>
      <c r="H449" s="9">
        <f t="shared" si="45"/>
        <v>980</v>
      </c>
      <c r="I449" s="9">
        <f t="shared" si="45"/>
        <v>980</v>
      </c>
    </row>
    <row r="450" spans="1:9" ht="21" customHeight="1">
      <c r="A450" s="44" t="s">
        <v>206</v>
      </c>
      <c r="B450" s="5">
        <v>303</v>
      </c>
      <c r="C450" s="5">
        <v>10</v>
      </c>
      <c r="D450" s="5" t="s">
        <v>14</v>
      </c>
      <c r="E450" s="8" t="s">
        <v>204</v>
      </c>
      <c r="F450" s="3"/>
      <c r="G450" s="9">
        <f>G451</f>
        <v>1237.223</v>
      </c>
      <c r="H450" s="9">
        <f t="shared" si="45"/>
        <v>980</v>
      </c>
      <c r="I450" s="9">
        <f t="shared" si="45"/>
        <v>980</v>
      </c>
    </row>
    <row r="451" spans="1:9" ht="24.75" customHeight="1">
      <c r="A451" s="44" t="s">
        <v>212</v>
      </c>
      <c r="B451" s="5">
        <v>303</v>
      </c>
      <c r="C451" s="5">
        <v>10</v>
      </c>
      <c r="D451" s="5" t="s">
        <v>14</v>
      </c>
      <c r="E451" s="8" t="s">
        <v>211</v>
      </c>
      <c r="F451" s="3"/>
      <c r="G451" s="9">
        <f>G452</f>
        <v>1237.223</v>
      </c>
      <c r="H451" s="9">
        <f t="shared" si="45"/>
        <v>980</v>
      </c>
      <c r="I451" s="9">
        <f t="shared" si="45"/>
        <v>980</v>
      </c>
    </row>
    <row r="452" spans="1:9">
      <c r="A452" s="44" t="s">
        <v>74</v>
      </c>
      <c r="B452" s="5">
        <v>303</v>
      </c>
      <c r="C452" s="5">
        <v>10</v>
      </c>
      <c r="D452" s="5" t="s">
        <v>14</v>
      </c>
      <c r="E452" s="7" t="s">
        <v>124</v>
      </c>
      <c r="F452" s="3"/>
      <c r="G452" s="9">
        <f>G453</f>
        <v>1237.223</v>
      </c>
      <c r="H452" s="9">
        <f>H453</f>
        <v>980</v>
      </c>
      <c r="I452" s="9">
        <f>I453</f>
        <v>980</v>
      </c>
    </row>
    <row r="453" spans="1:9" ht="31.5">
      <c r="A453" s="44" t="s">
        <v>55</v>
      </c>
      <c r="B453" s="5">
        <v>303</v>
      </c>
      <c r="C453" s="5">
        <v>10</v>
      </c>
      <c r="D453" s="5" t="s">
        <v>14</v>
      </c>
      <c r="E453" s="7" t="s">
        <v>124</v>
      </c>
      <c r="F453" s="3">
        <v>300</v>
      </c>
      <c r="G453" s="9">
        <v>1237.223</v>
      </c>
      <c r="H453" s="9">
        <v>980</v>
      </c>
      <c r="I453" s="9">
        <v>980</v>
      </c>
    </row>
    <row r="454" spans="1:9">
      <c r="A454" s="45" t="s">
        <v>40</v>
      </c>
      <c r="B454" s="5">
        <v>303</v>
      </c>
      <c r="C454" s="5">
        <v>10</v>
      </c>
      <c r="D454" s="5" t="s">
        <v>16</v>
      </c>
      <c r="E454" s="7"/>
      <c r="F454" s="3"/>
      <c r="G454" s="9">
        <f>G455+G462+G460</f>
        <v>11167.981</v>
      </c>
      <c r="H454" s="9">
        <f>H455+H462</f>
        <v>0</v>
      </c>
      <c r="I454" s="9">
        <f>I455+I462</f>
        <v>0</v>
      </c>
    </row>
    <row r="455" spans="1:9" ht="47.25">
      <c r="A455" s="44" t="s">
        <v>263</v>
      </c>
      <c r="B455" s="5">
        <v>303</v>
      </c>
      <c r="C455" s="5">
        <v>10</v>
      </c>
      <c r="D455" s="5" t="s">
        <v>16</v>
      </c>
      <c r="E455" s="7" t="s">
        <v>264</v>
      </c>
      <c r="F455" s="3"/>
      <c r="G455" s="9">
        <f>G458+G456</f>
        <v>2663.5340000000001</v>
      </c>
      <c r="H455" s="9">
        <v>0</v>
      </c>
      <c r="I455" s="9">
        <v>0</v>
      </c>
    </row>
    <row r="456" spans="1:9" ht="31.5">
      <c r="A456" s="44" t="s">
        <v>333</v>
      </c>
      <c r="B456" s="5">
        <v>303</v>
      </c>
      <c r="C456" s="5">
        <v>10</v>
      </c>
      <c r="D456" s="5" t="s">
        <v>16</v>
      </c>
      <c r="E456" s="7" t="s">
        <v>334</v>
      </c>
      <c r="F456" s="3"/>
      <c r="G456" s="9">
        <f>G457</f>
        <v>1616.4</v>
      </c>
      <c r="H456" s="9">
        <f>H457</f>
        <v>0</v>
      </c>
      <c r="I456" s="9">
        <f>I457</f>
        <v>0</v>
      </c>
    </row>
    <row r="457" spans="1:9" ht="30.75" customHeight="1">
      <c r="A457" s="44" t="s">
        <v>55</v>
      </c>
      <c r="B457" s="5">
        <v>303</v>
      </c>
      <c r="C457" s="5">
        <v>10</v>
      </c>
      <c r="D457" s="5" t="s">
        <v>16</v>
      </c>
      <c r="E457" s="7" t="s">
        <v>334</v>
      </c>
      <c r="F457" s="3">
        <v>300</v>
      </c>
      <c r="G457" s="9">
        <v>1616.4</v>
      </c>
      <c r="H457" s="9">
        <v>0</v>
      </c>
      <c r="I457" s="9">
        <v>0</v>
      </c>
    </row>
    <row r="458" spans="1:9" ht="47.25">
      <c r="A458" s="45" t="s">
        <v>265</v>
      </c>
      <c r="B458" s="5">
        <v>303</v>
      </c>
      <c r="C458" s="5">
        <v>10</v>
      </c>
      <c r="D458" s="5" t="s">
        <v>16</v>
      </c>
      <c r="E458" s="7" t="s">
        <v>266</v>
      </c>
      <c r="F458" s="3"/>
      <c r="G458" s="9">
        <f>G459</f>
        <v>1047.134</v>
      </c>
      <c r="H458" s="9">
        <f>H459</f>
        <v>0</v>
      </c>
      <c r="I458" s="9">
        <f>I459</f>
        <v>0</v>
      </c>
    </row>
    <row r="459" spans="1:9" ht="31.5">
      <c r="A459" s="45" t="s">
        <v>55</v>
      </c>
      <c r="B459" s="5">
        <v>303</v>
      </c>
      <c r="C459" s="5">
        <v>10</v>
      </c>
      <c r="D459" s="5" t="s">
        <v>16</v>
      </c>
      <c r="E459" s="7" t="s">
        <v>266</v>
      </c>
      <c r="F459" s="3">
        <v>300</v>
      </c>
      <c r="G459" s="9">
        <v>1047.134</v>
      </c>
      <c r="H459" s="9">
        <v>0</v>
      </c>
      <c r="I459" s="9">
        <v>0</v>
      </c>
    </row>
    <row r="460" spans="1:9" ht="63">
      <c r="A460" s="44" t="s">
        <v>319</v>
      </c>
      <c r="B460" s="5">
        <v>303</v>
      </c>
      <c r="C460" s="5">
        <v>10</v>
      </c>
      <c r="D460" s="5" t="s">
        <v>16</v>
      </c>
      <c r="E460" s="7" t="s">
        <v>320</v>
      </c>
      <c r="F460" s="3"/>
      <c r="G460" s="9">
        <f>G461</f>
        <v>5994.192</v>
      </c>
      <c r="H460" s="9">
        <f t="shared" ref="H460:I460" si="46">H461</f>
        <v>0</v>
      </c>
      <c r="I460" s="9">
        <f t="shared" si="46"/>
        <v>0</v>
      </c>
    </row>
    <row r="461" spans="1:9" ht="31.5">
      <c r="A461" s="44" t="s">
        <v>55</v>
      </c>
      <c r="B461" s="5">
        <v>303</v>
      </c>
      <c r="C461" s="5" t="s">
        <v>52</v>
      </c>
      <c r="D461" s="5" t="s">
        <v>16</v>
      </c>
      <c r="E461" s="7" t="s">
        <v>320</v>
      </c>
      <c r="F461" s="5">
        <v>300</v>
      </c>
      <c r="G461" s="9">
        <v>5994.192</v>
      </c>
      <c r="H461" s="9">
        <v>0</v>
      </c>
      <c r="I461" s="9">
        <v>0</v>
      </c>
    </row>
    <row r="462" spans="1:9">
      <c r="A462" s="45" t="s">
        <v>206</v>
      </c>
      <c r="B462" s="5">
        <v>303</v>
      </c>
      <c r="C462" s="5">
        <v>10</v>
      </c>
      <c r="D462" s="5" t="s">
        <v>16</v>
      </c>
      <c r="E462" s="8" t="s">
        <v>204</v>
      </c>
      <c r="F462" s="3"/>
      <c r="G462" s="9">
        <f>G463</f>
        <v>2510.2550000000001</v>
      </c>
      <c r="H462" s="9">
        <f>H463</f>
        <v>0</v>
      </c>
      <c r="I462" s="9">
        <f>I463</f>
        <v>0</v>
      </c>
    </row>
    <row r="463" spans="1:9">
      <c r="A463" s="44" t="s">
        <v>268</v>
      </c>
      <c r="B463" s="5">
        <v>303</v>
      </c>
      <c r="C463" s="5">
        <v>10</v>
      </c>
      <c r="D463" s="5" t="s">
        <v>16</v>
      </c>
      <c r="E463" s="7" t="s">
        <v>269</v>
      </c>
      <c r="F463" s="3"/>
      <c r="G463" s="9">
        <f>G466+G464</f>
        <v>2510.2550000000001</v>
      </c>
      <c r="H463" s="9">
        <f>H466</f>
        <v>0</v>
      </c>
      <c r="I463" s="9">
        <f>I466</f>
        <v>0</v>
      </c>
    </row>
    <row r="464" spans="1:9" ht="47.25">
      <c r="A464" s="44" t="s">
        <v>267</v>
      </c>
      <c r="B464" s="5">
        <v>303</v>
      </c>
      <c r="C464" s="5" t="s">
        <v>52</v>
      </c>
      <c r="D464" s="5" t="s">
        <v>16</v>
      </c>
      <c r="E464" s="7" t="s">
        <v>308</v>
      </c>
      <c r="F464" s="5"/>
      <c r="G464" s="9">
        <f>G465</f>
        <v>1.2549999999999999</v>
      </c>
      <c r="H464" s="9">
        <f>H465</f>
        <v>0</v>
      </c>
      <c r="I464" s="9">
        <f>I465</f>
        <v>0</v>
      </c>
    </row>
    <row r="465" spans="1:9" ht="31.5">
      <c r="A465" s="44" t="s">
        <v>55</v>
      </c>
      <c r="B465" s="5">
        <v>303</v>
      </c>
      <c r="C465" s="5" t="s">
        <v>52</v>
      </c>
      <c r="D465" s="5" t="s">
        <v>16</v>
      </c>
      <c r="E465" s="7" t="s">
        <v>308</v>
      </c>
      <c r="F465" s="5">
        <v>300</v>
      </c>
      <c r="G465" s="9">
        <v>1.2549999999999999</v>
      </c>
      <c r="H465" s="9">
        <v>0</v>
      </c>
      <c r="I465" s="9">
        <v>0</v>
      </c>
    </row>
    <row r="466" spans="1:9" ht="63">
      <c r="A466" s="44" t="s">
        <v>307</v>
      </c>
      <c r="B466" s="5">
        <v>303</v>
      </c>
      <c r="C466" s="5" t="s">
        <v>52</v>
      </c>
      <c r="D466" s="5" t="s">
        <v>16</v>
      </c>
      <c r="E466" s="7" t="s">
        <v>287</v>
      </c>
      <c r="F466" s="5"/>
      <c r="G466" s="9">
        <f>G467</f>
        <v>2509</v>
      </c>
      <c r="H466" s="9">
        <f>H467</f>
        <v>0</v>
      </c>
      <c r="I466" s="9">
        <f>I467</f>
        <v>0</v>
      </c>
    </row>
    <row r="467" spans="1:9" ht="31.5">
      <c r="A467" s="44" t="s">
        <v>55</v>
      </c>
      <c r="B467" s="5">
        <v>303</v>
      </c>
      <c r="C467" s="5" t="s">
        <v>52</v>
      </c>
      <c r="D467" s="5" t="s">
        <v>16</v>
      </c>
      <c r="E467" s="7" t="s">
        <v>287</v>
      </c>
      <c r="F467" s="5">
        <v>300</v>
      </c>
      <c r="G467" s="9">
        <v>2509</v>
      </c>
      <c r="H467" s="9">
        <v>0</v>
      </c>
      <c r="I467" s="9">
        <v>0</v>
      </c>
    </row>
    <row r="468" spans="1:9" ht="31.5">
      <c r="A468" s="44" t="s">
        <v>163</v>
      </c>
      <c r="B468" s="5">
        <v>305</v>
      </c>
      <c r="C468" s="5"/>
      <c r="D468" s="5"/>
      <c r="E468" s="7"/>
      <c r="F468" s="3"/>
      <c r="G468" s="9">
        <f>G469+G484+G522+G518+G507+G492+G488+G496</f>
        <v>1343.9989999999998</v>
      </c>
      <c r="H468" s="9">
        <f>H469+H484+H522+H518+H507+H492+H488+H496</f>
        <v>1344</v>
      </c>
      <c r="I468" s="9">
        <f>I469+I484+I522+I518+I507+I492+I488+I496</f>
        <v>1344</v>
      </c>
    </row>
    <row r="469" spans="1:9">
      <c r="A469" s="44" t="s">
        <v>32</v>
      </c>
      <c r="B469" s="5">
        <v>305</v>
      </c>
      <c r="C469" s="5" t="s">
        <v>14</v>
      </c>
      <c r="D469" s="5"/>
      <c r="E469" s="8"/>
      <c r="F469" s="3"/>
      <c r="G469" s="9">
        <f>G470+G479+G476</f>
        <v>1343.9989999999998</v>
      </c>
      <c r="H469" s="9">
        <f>H470+H479+H476</f>
        <v>1344</v>
      </c>
      <c r="I469" s="9">
        <f>I470+I479+I476</f>
        <v>1344</v>
      </c>
    </row>
    <row r="470" spans="1:9">
      <c r="A470" s="44" t="s">
        <v>4</v>
      </c>
      <c r="B470" s="5">
        <v>305</v>
      </c>
      <c r="C470" s="5" t="s">
        <v>14</v>
      </c>
      <c r="D470" s="5" t="s">
        <v>18</v>
      </c>
      <c r="E470" s="8"/>
      <c r="F470" s="3"/>
      <c r="G470" s="9">
        <f t="shared" ref="G470:I471" si="47">G471</f>
        <v>1343.9989999999998</v>
      </c>
      <c r="H470" s="9">
        <f t="shared" si="47"/>
        <v>1344</v>
      </c>
      <c r="I470" s="9">
        <f t="shared" si="47"/>
        <v>1344</v>
      </c>
    </row>
    <row r="471" spans="1:9" ht="31.5">
      <c r="A471" s="44" t="s">
        <v>59</v>
      </c>
      <c r="B471" s="5">
        <v>305</v>
      </c>
      <c r="C471" s="5" t="s">
        <v>14</v>
      </c>
      <c r="D471" s="5" t="s">
        <v>18</v>
      </c>
      <c r="E471" s="7" t="s">
        <v>103</v>
      </c>
      <c r="F471" s="3"/>
      <c r="G471" s="9">
        <f t="shared" si="47"/>
        <v>1343.9989999999998</v>
      </c>
      <c r="H471" s="9">
        <f t="shared" si="47"/>
        <v>1344</v>
      </c>
      <c r="I471" s="9">
        <f t="shared" si="47"/>
        <v>1344</v>
      </c>
    </row>
    <row r="472" spans="1:9" ht="31.5">
      <c r="A472" s="44" t="s">
        <v>172</v>
      </c>
      <c r="B472" s="5">
        <v>305</v>
      </c>
      <c r="C472" s="5" t="s">
        <v>14</v>
      </c>
      <c r="D472" s="5" t="s">
        <v>18</v>
      </c>
      <c r="E472" s="7" t="s">
        <v>183</v>
      </c>
      <c r="F472" s="3"/>
      <c r="G472" s="9">
        <f>G473+G474</f>
        <v>1343.9989999999998</v>
      </c>
      <c r="H472" s="9">
        <f>H473+H474</f>
        <v>1344</v>
      </c>
      <c r="I472" s="9">
        <f>I473+I474</f>
        <v>1344</v>
      </c>
    </row>
    <row r="473" spans="1:9" ht="78.75">
      <c r="A473" s="25" t="s">
        <v>69</v>
      </c>
      <c r="B473" s="5">
        <v>305</v>
      </c>
      <c r="C473" s="5" t="s">
        <v>14</v>
      </c>
      <c r="D473" s="5" t="s">
        <v>18</v>
      </c>
      <c r="E473" s="7" t="s">
        <v>183</v>
      </c>
      <c r="F473" s="3">
        <v>100</v>
      </c>
      <c r="G473" s="9">
        <v>1194.6099999999999</v>
      </c>
      <c r="H473" s="9">
        <v>1279</v>
      </c>
      <c r="I473" s="9">
        <v>1279</v>
      </c>
    </row>
    <row r="474" spans="1:9" ht="31.5">
      <c r="A474" s="25" t="s">
        <v>102</v>
      </c>
      <c r="B474" s="5">
        <v>305</v>
      </c>
      <c r="C474" s="5" t="s">
        <v>14</v>
      </c>
      <c r="D474" s="5" t="s">
        <v>18</v>
      </c>
      <c r="E474" s="7" t="s">
        <v>183</v>
      </c>
      <c r="F474" s="3">
        <v>200</v>
      </c>
      <c r="G474" s="9">
        <v>149.38900000000001</v>
      </c>
      <c r="H474" s="9">
        <v>65</v>
      </c>
      <c r="I474" s="9">
        <v>65</v>
      </c>
    </row>
    <row r="475" spans="1:9">
      <c r="A475" s="44" t="s">
        <v>49</v>
      </c>
      <c r="B475" s="4"/>
      <c r="C475" s="4"/>
      <c r="D475" s="4"/>
      <c r="E475" s="4"/>
      <c r="F475" s="4"/>
      <c r="G475" s="9">
        <f>G11+G44+G89+G201+G299+G468+G280</f>
        <v>615439.61399999994</v>
      </c>
      <c r="H475" s="9">
        <f>H11+H44+H89+H201+H299+H468+H280</f>
        <v>455705.60000000003</v>
      </c>
      <c r="I475" s="9">
        <f>I11+I44+I89+I201+I299+I468+I280</f>
        <v>450610.7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2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2"/>
  <sheetViews>
    <sheetView workbookViewId="0">
      <selection activeCell="G6" sqref="G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6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100</v>
      </c>
    </row>
    <row r="2" spans="1:8">
      <c r="B2" s="10"/>
      <c r="C2" s="10"/>
      <c r="D2" s="10"/>
      <c r="G2" s="11" t="s">
        <v>94</v>
      </c>
    </row>
    <row r="3" spans="1:8">
      <c r="B3" s="10"/>
      <c r="C3" s="10"/>
      <c r="D3" s="10"/>
      <c r="G3" s="11" t="s">
        <v>95</v>
      </c>
    </row>
    <row r="4" spans="1:8">
      <c r="B4" s="10"/>
      <c r="C4" s="10"/>
      <c r="D4" s="10"/>
      <c r="G4" s="11" t="s">
        <v>96</v>
      </c>
    </row>
    <row r="5" spans="1:8">
      <c r="B5" s="10"/>
      <c r="C5" s="10"/>
      <c r="D5" s="10"/>
      <c r="G5" s="11" t="s">
        <v>335</v>
      </c>
    </row>
    <row r="6" spans="1:8" ht="12" customHeight="1">
      <c r="A6" s="2"/>
      <c r="B6" s="2"/>
      <c r="C6" s="2"/>
      <c r="D6" s="2"/>
      <c r="E6" s="2"/>
      <c r="F6" s="37"/>
    </row>
    <row r="7" spans="1:8" ht="67.5" customHeight="1">
      <c r="A7" s="72" t="s">
        <v>201</v>
      </c>
      <c r="B7" s="73"/>
      <c r="C7" s="73"/>
      <c r="D7" s="73"/>
      <c r="E7" s="73"/>
      <c r="F7" s="73"/>
      <c r="G7" s="73"/>
      <c r="H7" s="73"/>
    </row>
    <row r="8" spans="1:8" ht="12.75" customHeight="1">
      <c r="A8" s="2"/>
      <c r="B8" s="2"/>
      <c r="C8" s="2"/>
      <c r="D8" s="2"/>
      <c r="E8" s="2"/>
      <c r="F8" s="37"/>
    </row>
    <row r="9" spans="1:8" ht="31.5">
      <c r="A9" s="3" t="s">
        <v>0</v>
      </c>
      <c r="B9" s="3" t="s">
        <v>1</v>
      </c>
      <c r="C9" s="3" t="s">
        <v>2</v>
      </c>
      <c r="D9" s="3" t="s">
        <v>24</v>
      </c>
      <c r="E9" s="3" t="s">
        <v>25</v>
      </c>
      <c r="F9" s="9" t="s">
        <v>157</v>
      </c>
      <c r="G9" s="3" t="s">
        <v>184</v>
      </c>
      <c r="H9" s="3" t="s">
        <v>199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9">
        <v>7</v>
      </c>
      <c r="G10" s="3">
        <v>8</v>
      </c>
      <c r="H10" s="3">
        <v>9</v>
      </c>
    </row>
    <row r="11" spans="1:8" ht="21.75" customHeight="1">
      <c r="A11" s="47" t="s">
        <v>32</v>
      </c>
      <c r="B11" s="5" t="s">
        <v>14</v>
      </c>
      <c r="C11" s="3"/>
      <c r="D11" s="3"/>
      <c r="E11" s="3"/>
      <c r="F11" s="9">
        <f>F12+F17+F30+F40+F45+F25</f>
        <v>51175.663</v>
      </c>
      <c r="G11" s="9">
        <f>G12+G17+G30+G40+G45+G25</f>
        <v>33386.300000000003</v>
      </c>
      <c r="H11" s="9">
        <f>H12+H17+H30+H40+H45+H25</f>
        <v>32865.199999999997</v>
      </c>
    </row>
    <row r="12" spans="1:8" ht="33" customHeight="1">
      <c r="A12" s="47" t="str">
        <f>Лист2!A301</f>
        <v>Функционирование высшего должностного лица муниципального образования</v>
      </c>
      <c r="B12" s="5" t="str">
        <f>Лист2!C301</f>
        <v>01</v>
      </c>
      <c r="C12" s="5" t="str">
        <f>Лист2!D301</f>
        <v>02</v>
      </c>
      <c r="D12" s="5"/>
      <c r="E12" s="5"/>
      <c r="F12" s="28">
        <f>F15</f>
        <v>1492</v>
      </c>
      <c r="G12" s="28">
        <f>G15</f>
        <v>1492</v>
      </c>
      <c r="H12" s="28">
        <f>H15</f>
        <v>1492</v>
      </c>
    </row>
    <row r="13" spans="1:8" ht="54.75" customHeight="1">
      <c r="A13" s="47" t="str">
        <f>Лист2!A302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Лист2!C302</f>
        <v>01</v>
      </c>
      <c r="C13" s="5" t="str">
        <f>Лист2!D302</f>
        <v>02</v>
      </c>
      <c r="D13" s="8" t="str">
        <f>Лист2!E302</f>
        <v>01 0 00 00000</v>
      </c>
      <c r="E13" s="5"/>
      <c r="F13" s="28">
        <f>F14</f>
        <v>1492</v>
      </c>
      <c r="G13" s="28">
        <f t="shared" ref="G13:H15" si="0">G14</f>
        <v>1492</v>
      </c>
      <c r="H13" s="28">
        <f t="shared" si="0"/>
        <v>1492</v>
      </c>
    </row>
    <row r="14" spans="1:8" ht="33" customHeight="1">
      <c r="A14" s="47" t="str">
        <f>Лист2!A303</f>
        <v>Расходы на обеспечение деятельности органов местного самоуправления</v>
      </c>
      <c r="B14" s="5" t="str">
        <f>Лист2!C303</f>
        <v>01</v>
      </c>
      <c r="C14" s="5" t="str">
        <f>Лист2!D303</f>
        <v>02</v>
      </c>
      <c r="D14" s="8" t="str">
        <f>Лист2!E303</f>
        <v>01 2 00 00000</v>
      </c>
      <c r="E14" s="5"/>
      <c r="F14" s="28">
        <f>F15</f>
        <v>1492</v>
      </c>
      <c r="G14" s="28">
        <f t="shared" si="0"/>
        <v>1492</v>
      </c>
      <c r="H14" s="28">
        <f t="shared" si="0"/>
        <v>1492</v>
      </c>
    </row>
    <row r="15" spans="1:8" ht="24.75" customHeight="1">
      <c r="A15" s="47" t="str">
        <f>Лист2!A304</f>
        <v>Глава муниципального образования</v>
      </c>
      <c r="B15" s="5" t="str">
        <f>Лист2!C304</f>
        <v>01</v>
      </c>
      <c r="C15" s="5" t="str">
        <f>Лист2!D304</f>
        <v>02</v>
      </c>
      <c r="D15" s="8" t="str">
        <f>Лист2!E304</f>
        <v>01 2 00 10120</v>
      </c>
      <c r="E15" s="5"/>
      <c r="F15" s="28">
        <f>F16</f>
        <v>1492</v>
      </c>
      <c r="G15" s="28">
        <f t="shared" si="0"/>
        <v>1492</v>
      </c>
      <c r="H15" s="28">
        <f t="shared" si="0"/>
        <v>1492</v>
      </c>
    </row>
    <row r="16" spans="1:8" ht="93.75" customHeight="1">
      <c r="A16" s="47" t="str">
        <f>Лист2!A305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Лист2!C305</f>
        <v>01</v>
      </c>
      <c r="C16" s="5" t="str">
        <f>Лист2!D305</f>
        <v>02</v>
      </c>
      <c r="D16" s="8" t="str">
        <f>Лист2!E305</f>
        <v>01 2 00 10120</v>
      </c>
      <c r="E16" s="8">
        <f>Лист2!F305</f>
        <v>100</v>
      </c>
      <c r="F16" s="28">
        <f>Лист2!G305</f>
        <v>1492</v>
      </c>
      <c r="G16" s="28">
        <f>Лист2!H305</f>
        <v>1492</v>
      </c>
      <c r="H16" s="28">
        <f>Лист2!I305</f>
        <v>1492</v>
      </c>
    </row>
    <row r="17" spans="1:8" ht="72" customHeight="1">
      <c r="A17" s="48" t="s">
        <v>83</v>
      </c>
      <c r="B17" s="5" t="s">
        <v>14</v>
      </c>
      <c r="C17" s="5" t="s">
        <v>17</v>
      </c>
      <c r="D17" s="3"/>
      <c r="E17" s="3"/>
      <c r="F17" s="9">
        <f t="shared" ref="F17:H19" si="1">F18</f>
        <v>22509.388999999999</v>
      </c>
      <c r="G17" s="9">
        <f t="shared" si="1"/>
        <v>16413.5</v>
      </c>
      <c r="H17" s="9">
        <f t="shared" si="1"/>
        <v>16413.5</v>
      </c>
    </row>
    <row r="18" spans="1:8" ht="59.25" customHeight="1">
      <c r="A18" s="48" t="str">
        <f>Лист2!A307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Лист2!C307</f>
        <v>01</v>
      </c>
      <c r="C18" s="5" t="str">
        <f>Лист2!D307</f>
        <v>04</v>
      </c>
      <c r="D18" s="5" t="str">
        <f>Лист2!E307</f>
        <v>01 0 00 00000</v>
      </c>
      <c r="E18" s="3"/>
      <c r="F18" s="9">
        <f t="shared" si="1"/>
        <v>22509.388999999999</v>
      </c>
      <c r="G18" s="9">
        <f t="shared" si="1"/>
        <v>16413.5</v>
      </c>
      <c r="H18" s="9">
        <f t="shared" si="1"/>
        <v>16413.5</v>
      </c>
    </row>
    <row r="19" spans="1:8" ht="39.75" customHeight="1">
      <c r="A19" s="49" t="s">
        <v>59</v>
      </c>
      <c r="B19" s="5" t="s">
        <v>14</v>
      </c>
      <c r="C19" s="5" t="s">
        <v>17</v>
      </c>
      <c r="D19" s="7" t="s">
        <v>103</v>
      </c>
      <c r="E19" s="3"/>
      <c r="F19" s="9">
        <f t="shared" si="1"/>
        <v>22509.388999999999</v>
      </c>
      <c r="G19" s="9">
        <f t="shared" si="1"/>
        <v>16413.5</v>
      </c>
      <c r="H19" s="9">
        <f t="shared" si="1"/>
        <v>16413.5</v>
      </c>
    </row>
    <row r="20" spans="1:8" ht="37.5" customHeight="1">
      <c r="A20" s="49" t="s">
        <v>60</v>
      </c>
      <c r="B20" s="5" t="s">
        <v>14</v>
      </c>
      <c r="C20" s="5" t="s">
        <v>17</v>
      </c>
      <c r="D20" s="7" t="s">
        <v>104</v>
      </c>
      <c r="E20" s="3"/>
      <c r="F20" s="9">
        <f>F21+F22+F24+F23</f>
        <v>22509.388999999999</v>
      </c>
      <c r="G20" s="9">
        <f>G21+G22+G24</f>
        <v>16413.5</v>
      </c>
      <c r="H20" s="9">
        <f>H21+H22+H24</f>
        <v>16413.5</v>
      </c>
    </row>
    <row r="21" spans="1:8" ht="82.5" customHeight="1">
      <c r="A21" s="50" t="s">
        <v>69</v>
      </c>
      <c r="B21" s="5" t="s">
        <v>14</v>
      </c>
      <c r="C21" s="5" t="s">
        <v>17</v>
      </c>
      <c r="D21" s="7" t="s">
        <v>104</v>
      </c>
      <c r="E21" s="3">
        <v>100</v>
      </c>
      <c r="F21" s="9">
        <f>Лист2!G310</f>
        <v>17467.117999999999</v>
      </c>
      <c r="G21" s="9">
        <f>Лист2!H310</f>
        <v>13200</v>
      </c>
      <c r="H21" s="9">
        <f>Лист2!I310</f>
        <v>13200</v>
      </c>
    </row>
    <row r="22" spans="1:8" ht="33" customHeight="1">
      <c r="A22" s="50" t="s">
        <v>102</v>
      </c>
      <c r="B22" s="5" t="s">
        <v>14</v>
      </c>
      <c r="C22" s="5" t="s">
        <v>17</v>
      </c>
      <c r="D22" s="7" t="s">
        <v>104</v>
      </c>
      <c r="E22" s="3">
        <v>200</v>
      </c>
      <c r="F22" s="9">
        <f>Лист2!G311+Лист2!G286</f>
        <v>4894.5519999999997</v>
      </c>
      <c r="G22" s="9">
        <f>Лист2!H311+Лист2!H286</f>
        <v>3058.2</v>
      </c>
      <c r="H22" s="9">
        <f>Лист2!I311+Лист2!I286</f>
        <v>3058.2</v>
      </c>
    </row>
    <row r="23" spans="1:8" ht="33" customHeight="1">
      <c r="A23" s="50" t="str">
        <f>Лист2!A312</f>
        <v>Социальное обеспечение и иные выплаты населению</v>
      </c>
      <c r="B23" s="5" t="str">
        <f>Лист2!C312</f>
        <v>01</v>
      </c>
      <c r="C23" s="5" t="str">
        <f>Лист2!D312</f>
        <v>04</v>
      </c>
      <c r="D23" s="5" t="str">
        <f>Лист2!E312</f>
        <v>01 2 00 10110</v>
      </c>
      <c r="E23" s="5">
        <f>Лист2!F312</f>
        <v>300</v>
      </c>
      <c r="F23" s="70">
        <f>Лист2!G312</f>
        <v>3.968</v>
      </c>
      <c r="G23" s="5">
        <f>Лист2!H312</f>
        <v>0</v>
      </c>
      <c r="H23" s="5">
        <f>Лист2!I312</f>
        <v>0</v>
      </c>
    </row>
    <row r="24" spans="1:8" ht="21.75" customHeight="1">
      <c r="A24" s="51" t="s">
        <v>61</v>
      </c>
      <c r="B24" s="5" t="s">
        <v>14</v>
      </c>
      <c r="C24" s="5" t="s">
        <v>17</v>
      </c>
      <c r="D24" s="7" t="s">
        <v>104</v>
      </c>
      <c r="E24" s="3">
        <v>850</v>
      </c>
      <c r="F24" s="9">
        <f>Лист2!G313+Лист2!G287</f>
        <v>143.751</v>
      </c>
      <c r="G24" s="9">
        <f>Лист2!H313</f>
        <v>155.30000000000001</v>
      </c>
      <c r="H24" s="9">
        <f>Лист2!I313</f>
        <v>155.30000000000001</v>
      </c>
    </row>
    <row r="25" spans="1:8" ht="21.75" customHeight="1">
      <c r="A25" s="51" t="str">
        <f>Лист2!A314</f>
        <v>Судебная система</v>
      </c>
      <c r="B25" s="5" t="str">
        <f>Лист2!C314</f>
        <v>01</v>
      </c>
      <c r="C25" s="5" t="str">
        <f>Лист2!D314</f>
        <v>05</v>
      </c>
      <c r="D25" s="5"/>
      <c r="E25" s="5"/>
      <c r="F25" s="28">
        <f>F26</f>
        <v>2</v>
      </c>
      <c r="G25" s="28">
        <f t="shared" ref="G25:H27" si="2">G26</f>
        <v>161.80000000000001</v>
      </c>
      <c r="H25" s="28">
        <f t="shared" si="2"/>
        <v>140.69999999999999</v>
      </c>
    </row>
    <row r="26" spans="1:8" ht="48.75" customHeight="1">
      <c r="A26" s="51" t="str">
        <f>Лист2!A315</f>
        <v>Руководство и управление в сфере установленных функций органов государственной власти субъектов Российской Федерации</v>
      </c>
      <c r="B26" s="5" t="str">
        <f>Лист2!C315</f>
        <v>01</v>
      </c>
      <c r="C26" s="5" t="str">
        <f>Лист2!D315</f>
        <v>05</v>
      </c>
      <c r="D26" s="5" t="str">
        <f>Лист2!E315</f>
        <v>01 0 00 00000</v>
      </c>
      <c r="E26" s="5"/>
      <c r="F26" s="28">
        <f>F27</f>
        <v>2</v>
      </c>
      <c r="G26" s="28">
        <f t="shared" si="2"/>
        <v>161.80000000000001</v>
      </c>
      <c r="H26" s="28">
        <f t="shared" si="2"/>
        <v>140.69999999999999</v>
      </c>
    </row>
    <row r="27" spans="1:8" ht="33.75" customHeight="1">
      <c r="A27" s="51" t="str">
        <f>Лист2!A316</f>
        <v>Руководство и управление в сфере установленных функций</v>
      </c>
      <c r="B27" s="5" t="str">
        <f>Лист2!C316</f>
        <v>01</v>
      </c>
      <c r="C27" s="5" t="str">
        <f>Лист2!D316</f>
        <v>05</v>
      </c>
      <c r="D27" s="5" t="str">
        <f>Лист2!E316</f>
        <v>01 4 00 00000</v>
      </c>
      <c r="E27" s="5"/>
      <c r="F27" s="28">
        <f>F28</f>
        <v>2</v>
      </c>
      <c r="G27" s="28">
        <f t="shared" si="2"/>
        <v>161.80000000000001</v>
      </c>
      <c r="H27" s="28">
        <f t="shared" si="2"/>
        <v>140.69999999999999</v>
      </c>
    </row>
    <row r="28" spans="1:8" ht="65.25" customHeight="1">
      <c r="A28" s="51" t="str">
        <f>Лист2!A317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8" s="5" t="str">
        <f>Лист2!C317</f>
        <v>01</v>
      </c>
      <c r="C28" s="5" t="str">
        <f>Лист2!D317</f>
        <v>05</v>
      </c>
      <c r="D28" s="5" t="str">
        <f>Лист2!E317</f>
        <v>01 4 00 51200</v>
      </c>
      <c r="E28" s="5"/>
      <c r="F28" s="28">
        <f>Лист2!G317</f>
        <v>2</v>
      </c>
      <c r="G28" s="28">
        <f>Лист2!H317</f>
        <v>161.80000000000001</v>
      </c>
      <c r="H28" s="28">
        <f>Лист2!I317</f>
        <v>140.69999999999999</v>
      </c>
    </row>
    <row r="29" spans="1:8" ht="34.5" customHeight="1">
      <c r="A29" s="51" t="str">
        <f>Лист2!A318</f>
        <v>Закупка товаров, работ и услуг для обеспечения государственных (муниципальных) нужд</v>
      </c>
      <c r="B29" s="5" t="str">
        <f>Лист2!C318</f>
        <v>01</v>
      </c>
      <c r="C29" s="5" t="str">
        <f>Лист2!D318</f>
        <v>05</v>
      </c>
      <c r="D29" s="5" t="str">
        <f>Лист2!E318</f>
        <v>01 4 00 51200</v>
      </c>
      <c r="E29" s="5">
        <f>Лист2!F318</f>
        <v>200</v>
      </c>
      <c r="F29" s="28">
        <f>Лист2!G318</f>
        <v>2</v>
      </c>
      <c r="G29" s="28">
        <f>Лист2!H318</f>
        <v>161.80000000000001</v>
      </c>
      <c r="H29" s="28">
        <f>Лист2!I318</f>
        <v>140.69999999999999</v>
      </c>
    </row>
    <row r="30" spans="1:8" ht="47.25">
      <c r="A30" s="48" t="s">
        <v>84</v>
      </c>
      <c r="B30" s="5" t="s">
        <v>14</v>
      </c>
      <c r="C30" s="5" t="s">
        <v>18</v>
      </c>
      <c r="D30" s="5"/>
      <c r="E30" s="3"/>
      <c r="F30" s="9">
        <f t="shared" ref="F30:H31" si="3">F31</f>
        <v>10205.07</v>
      </c>
      <c r="G30" s="9">
        <f t="shared" si="3"/>
        <v>7948</v>
      </c>
      <c r="H30" s="9">
        <f t="shared" si="3"/>
        <v>7948</v>
      </c>
    </row>
    <row r="31" spans="1:8" ht="47.25" customHeight="1">
      <c r="A31" s="48" t="str">
        <f>Лист2!A204</f>
        <v>Руководство и управление в сфере установленных функций органов государственной власти субъектов Российской Федерации</v>
      </c>
      <c r="B31" s="5" t="str">
        <f>Лист2!C204</f>
        <v>01</v>
      </c>
      <c r="C31" s="5" t="str">
        <f>Лист2!D204</f>
        <v>06</v>
      </c>
      <c r="D31" s="5" t="str">
        <f>Лист2!E204</f>
        <v>01 0 00 00000</v>
      </c>
      <c r="E31" s="3"/>
      <c r="F31" s="9">
        <f t="shared" si="3"/>
        <v>10205.07</v>
      </c>
      <c r="G31" s="9">
        <f t="shared" si="3"/>
        <v>7948</v>
      </c>
      <c r="H31" s="9">
        <f t="shared" si="3"/>
        <v>7948</v>
      </c>
    </row>
    <row r="32" spans="1:8" ht="31.5">
      <c r="A32" s="49" t="s">
        <v>59</v>
      </c>
      <c r="B32" s="5" t="s">
        <v>14</v>
      </c>
      <c r="C32" s="5" t="s">
        <v>18</v>
      </c>
      <c r="D32" s="7" t="s">
        <v>103</v>
      </c>
      <c r="E32" s="3"/>
      <c r="F32" s="9">
        <f>F33+F37</f>
        <v>10205.07</v>
      </c>
      <c r="G32" s="9">
        <f>G33+G37</f>
        <v>7948</v>
      </c>
      <c r="H32" s="9">
        <f>H33+H37</f>
        <v>7948</v>
      </c>
    </row>
    <row r="33" spans="1:8" ht="31.5">
      <c r="A33" s="49" t="s">
        <v>60</v>
      </c>
      <c r="B33" s="5" t="s">
        <v>14</v>
      </c>
      <c r="C33" s="5" t="s">
        <v>18</v>
      </c>
      <c r="D33" s="7" t="s">
        <v>104</v>
      </c>
      <c r="E33" s="3"/>
      <c r="F33" s="9">
        <f>F34+F35+F36</f>
        <v>8861.0709999999999</v>
      </c>
      <c r="G33" s="9">
        <f>G34+G35+G36</f>
        <v>6604</v>
      </c>
      <c r="H33" s="9">
        <f>H34+H35+H36</f>
        <v>6604</v>
      </c>
    </row>
    <row r="34" spans="1:8" ht="81.75" customHeight="1">
      <c r="A34" s="50" t="s">
        <v>69</v>
      </c>
      <c r="B34" s="5" t="s">
        <v>14</v>
      </c>
      <c r="C34" s="5" t="s">
        <v>18</v>
      </c>
      <c r="D34" s="7" t="s">
        <v>104</v>
      </c>
      <c r="E34" s="3">
        <v>100</v>
      </c>
      <c r="F34" s="9">
        <f>Лист2!G207</f>
        <v>8114.5889999999999</v>
      </c>
      <c r="G34" s="9">
        <f>Лист2!H207</f>
        <v>5694</v>
      </c>
      <c r="H34" s="9">
        <f>Лист2!I207</f>
        <v>5694</v>
      </c>
    </row>
    <row r="35" spans="1:8" ht="33" customHeight="1">
      <c r="A35" s="50" t="s">
        <v>102</v>
      </c>
      <c r="B35" s="5" t="s">
        <v>14</v>
      </c>
      <c r="C35" s="5" t="s">
        <v>18</v>
      </c>
      <c r="D35" s="7" t="s">
        <v>104</v>
      </c>
      <c r="E35" s="3">
        <v>200</v>
      </c>
      <c r="F35" s="9">
        <f>Лист2!G208</f>
        <v>746.48199999999997</v>
      </c>
      <c r="G35" s="9">
        <f>Лист2!H208</f>
        <v>910</v>
      </c>
      <c r="H35" s="9">
        <f>Лист2!I208</f>
        <v>910</v>
      </c>
    </row>
    <row r="36" spans="1:8" ht="20.25" customHeight="1">
      <c r="A36" s="51" t="s">
        <v>61</v>
      </c>
      <c r="B36" s="5" t="s">
        <v>14</v>
      </c>
      <c r="C36" s="5" t="s">
        <v>18</v>
      </c>
      <c r="D36" s="7" t="s">
        <v>104</v>
      </c>
      <c r="E36" s="3">
        <v>850</v>
      </c>
      <c r="F36" s="9">
        <f>Лист2!G209</f>
        <v>0</v>
      </c>
      <c r="G36" s="9">
        <f>Лист2!H209</f>
        <v>0</v>
      </c>
      <c r="H36" s="9">
        <f>Лист2!I209</f>
        <v>0</v>
      </c>
    </row>
    <row r="37" spans="1:8" ht="40.5" customHeight="1">
      <c r="A37" s="51" t="str">
        <f>Лист2!A472</f>
        <v>Руководитель контрольно-счетной палаты муниципального образования и его заместители</v>
      </c>
      <c r="B37" s="5" t="str">
        <f>Лист2!C472</f>
        <v>01</v>
      </c>
      <c r="C37" s="5" t="str">
        <f>Лист2!D472</f>
        <v>06</v>
      </c>
      <c r="D37" s="5" t="str">
        <f>Лист2!E472</f>
        <v>01 2 00 10160</v>
      </c>
      <c r="E37" s="5"/>
      <c r="F37" s="28">
        <f>Лист2!G472</f>
        <v>1343.9989999999998</v>
      </c>
      <c r="G37" s="28">
        <f>Лист2!H472</f>
        <v>1344</v>
      </c>
      <c r="H37" s="28">
        <f>Лист2!I472</f>
        <v>1344</v>
      </c>
    </row>
    <row r="38" spans="1:8" ht="88.5" customHeight="1">
      <c r="A38" s="51" t="str">
        <f>Лист2!A473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" s="5" t="str">
        <f>Лист2!C473</f>
        <v>01</v>
      </c>
      <c r="C38" s="5" t="str">
        <f>Лист2!D473</f>
        <v>06</v>
      </c>
      <c r="D38" s="5" t="str">
        <f>Лист2!E473</f>
        <v>01 2 00 10160</v>
      </c>
      <c r="E38" s="5">
        <f>Лист2!F473</f>
        <v>100</v>
      </c>
      <c r="F38" s="28">
        <f>Лист2!G473</f>
        <v>1194.6099999999999</v>
      </c>
      <c r="G38" s="28">
        <f>Лист2!H473</f>
        <v>1279</v>
      </c>
      <c r="H38" s="28">
        <f>Лист2!I473</f>
        <v>1279</v>
      </c>
    </row>
    <row r="39" spans="1:8" ht="41.25" customHeight="1">
      <c r="A39" s="51" t="str">
        <f>Лист2!A474</f>
        <v>Закупка товаров, работ и услуг для обеспечения государственных (муниципальных) нужд</v>
      </c>
      <c r="B39" s="5" t="str">
        <f>Лист2!C474</f>
        <v>01</v>
      </c>
      <c r="C39" s="5" t="str">
        <f>Лист2!D474</f>
        <v>06</v>
      </c>
      <c r="D39" s="5" t="str">
        <f>Лист2!E474</f>
        <v>01 2 00 10160</v>
      </c>
      <c r="E39" s="5">
        <f>Лист2!F474</f>
        <v>200</v>
      </c>
      <c r="F39" s="28">
        <f>Лист2!G474</f>
        <v>149.38900000000001</v>
      </c>
      <c r="G39" s="28">
        <f>Лист2!H474</f>
        <v>65</v>
      </c>
      <c r="H39" s="28">
        <f>Лист2!I474</f>
        <v>65</v>
      </c>
    </row>
    <row r="40" spans="1:8" ht="16.5" customHeight="1">
      <c r="A40" s="47" t="str">
        <f>Лист2!A210</f>
        <v>Резервные фонды</v>
      </c>
      <c r="B40" s="5" t="str">
        <f>Лист2!C210</f>
        <v>01</v>
      </c>
      <c r="C40" s="5">
        <f>Лист2!D210</f>
        <v>11</v>
      </c>
      <c r="D40" s="5"/>
      <c r="E40" s="5"/>
      <c r="F40" s="28">
        <f>Лист2!G210</f>
        <v>857.46799999999996</v>
      </c>
      <c r="G40" s="28">
        <f>Лист2!H210</f>
        <v>1000</v>
      </c>
      <c r="H40" s="28">
        <f>Лист2!I210</f>
        <v>500</v>
      </c>
    </row>
    <row r="41" spans="1:8" ht="39" customHeight="1">
      <c r="A41" s="47" t="str">
        <f>Лист2!A211</f>
        <v>Иные расходы органов государственной власти субъектов Российской Федерации</v>
      </c>
      <c r="B41" s="5" t="str">
        <f>Лист2!C211</f>
        <v>01</v>
      </c>
      <c r="C41" s="5">
        <f>Лист2!D211</f>
        <v>11</v>
      </c>
      <c r="D41" s="5" t="str">
        <f>Лист2!E211</f>
        <v>99 0 00 00000</v>
      </c>
      <c r="E41" s="5"/>
      <c r="F41" s="28">
        <f>Лист2!G211</f>
        <v>857.46799999999996</v>
      </c>
      <c r="G41" s="28">
        <f>Лист2!H211</f>
        <v>1000</v>
      </c>
      <c r="H41" s="28">
        <f>Лист2!I211</f>
        <v>500</v>
      </c>
    </row>
    <row r="42" spans="1:8" ht="16.5" customHeight="1">
      <c r="A42" s="47" t="str">
        <f>Лист2!A212</f>
        <v>Резервные фонды</v>
      </c>
      <c r="B42" s="5" t="str">
        <f>Лист2!C212</f>
        <v>01</v>
      </c>
      <c r="C42" s="5">
        <f>Лист2!D212</f>
        <v>11</v>
      </c>
      <c r="D42" s="5" t="str">
        <f>Лист2!E212</f>
        <v>99 1 00 00000</v>
      </c>
      <c r="E42" s="5"/>
      <c r="F42" s="28">
        <f>Лист2!G212</f>
        <v>857.46799999999996</v>
      </c>
      <c r="G42" s="28">
        <f>Лист2!H212</f>
        <v>1000</v>
      </c>
      <c r="H42" s="28">
        <f>Лист2!I212</f>
        <v>500</v>
      </c>
    </row>
    <row r="43" spans="1:8" ht="19.5" customHeight="1">
      <c r="A43" s="47" t="str">
        <f>Лист2!A213</f>
        <v>Резервные фонды местных администраций</v>
      </c>
      <c r="B43" s="5" t="str">
        <f>Лист2!C213</f>
        <v>01</v>
      </c>
      <c r="C43" s="5">
        <f>Лист2!D213</f>
        <v>11</v>
      </c>
      <c r="D43" s="5" t="str">
        <f>Лист2!E213</f>
        <v>99 1 00 14100</v>
      </c>
      <c r="E43" s="5"/>
      <c r="F43" s="28">
        <f>Лист2!G213</f>
        <v>857.46799999999996</v>
      </c>
      <c r="G43" s="28">
        <f>Лист2!H213</f>
        <v>1000</v>
      </c>
      <c r="H43" s="28">
        <f>Лист2!I213</f>
        <v>500</v>
      </c>
    </row>
    <row r="44" spans="1:8" ht="17.25" customHeight="1">
      <c r="A44" s="47" t="str">
        <f>Лист2!A214</f>
        <v>Резервные средства</v>
      </c>
      <c r="B44" s="5" t="str">
        <f>Лист2!C214</f>
        <v>01</v>
      </c>
      <c r="C44" s="5">
        <f>Лист2!D214</f>
        <v>11</v>
      </c>
      <c r="D44" s="5" t="str">
        <f>Лист2!E214</f>
        <v>99 1 00 14100</v>
      </c>
      <c r="E44" s="5">
        <f>Лист2!F214</f>
        <v>870</v>
      </c>
      <c r="F44" s="28">
        <f>Лист2!G214</f>
        <v>857.46799999999996</v>
      </c>
      <c r="G44" s="28">
        <f>Лист2!H214</f>
        <v>1000</v>
      </c>
      <c r="H44" s="28">
        <f>Лист2!I214</f>
        <v>500</v>
      </c>
    </row>
    <row r="45" spans="1:8" ht="17.25" customHeight="1">
      <c r="A45" s="51" t="s">
        <v>5</v>
      </c>
      <c r="B45" s="5" t="s">
        <v>14</v>
      </c>
      <c r="C45" s="5">
        <v>13</v>
      </c>
      <c r="D45" s="7"/>
      <c r="E45" s="3"/>
      <c r="F45" s="9">
        <f>F46+F51+F60</f>
        <v>16109.736000000001</v>
      </c>
      <c r="G45" s="9">
        <f>G46+G51+G60</f>
        <v>6371</v>
      </c>
      <c r="H45" s="9">
        <f>H46+H51+H60</f>
        <v>6371</v>
      </c>
    </row>
    <row r="46" spans="1:8" ht="57" customHeight="1">
      <c r="A46" s="51" t="str">
        <f>Лист2!A320</f>
        <v>Руководство и управление в сфере установленных функций органов государственной власти субъектов Российской Федерации</v>
      </c>
      <c r="B46" s="5" t="str">
        <f>Лист2!C320</f>
        <v>01</v>
      </c>
      <c r="C46" s="5" t="str">
        <f>Лист2!D320</f>
        <v>13</v>
      </c>
      <c r="D46" s="5" t="str">
        <f>Лист2!E320</f>
        <v>01 0 00 00000</v>
      </c>
      <c r="E46" s="5"/>
      <c r="F46" s="28">
        <f>Лист2!G320</f>
        <v>305</v>
      </c>
      <c r="G46" s="28">
        <f>Лист2!H320</f>
        <v>294</v>
      </c>
      <c r="H46" s="28">
        <f>Лист2!I320</f>
        <v>294</v>
      </c>
    </row>
    <row r="47" spans="1:8" ht="29.25" customHeight="1">
      <c r="A47" s="51" t="str">
        <f>Лист2!A321</f>
        <v>Руководство и управление в сфере установленных функций</v>
      </c>
      <c r="B47" s="5" t="str">
        <f>Лист2!C321</f>
        <v>01</v>
      </c>
      <c r="C47" s="5" t="str">
        <f>Лист2!D321</f>
        <v>13</v>
      </c>
      <c r="D47" s="5" t="str">
        <f>Лист2!E321</f>
        <v>01 4 00 00000</v>
      </c>
      <c r="E47" s="5"/>
      <c r="F47" s="28">
        <f>Лист2!G321</f>
        <v>305</v>
      </c>
      <c r="G47" s="28">
        <f>Лист2!H321</f>
        <v>294</v>
      </c>
      <c r="H47" s="28">
        <f>Лист2!I321</f>
        <v>294</v>
      </c>
    </row>
    <row r="48" spans="1:8" ht="17.25" customHeight="1">
      <c r="A48" s="49" t="s">
        <v>47</v>
      </c>
      <c r="B48" s="5" t="str">
        <f>Лист2!C322</f>
        <v>01</v>
      </c>
      <c r="C48" s="5" t="str">
        <f>Лист2!D322</f>
        <v>13</v>
      </c>
      <c r="D48" s="5" t="str">
        <f>Лист2!E322</f>
        <v>01 4 00 70060</v>
      </c>
      <c r="E48" s="5"/>
      <c r="F48" s="28">
        <f>Лист2!G322</f>
        <v>305</v>
      </c>
      <c r="G48" s="28">
        <f>Лист2!H322</f>
        <v>294</v>
      </c>
      <c r="H48" s="28">
        <f>Лист2!I322</f>
        <v>294</v>
      </c>
    </row>
    <row r="49" spans="1:8" ht="87" customHeight="1">
      <c r="A49" s="50" t="s">
        <v>69</v>
      </c>
      <c r="B49" s="5" t="str">
        <f>Лист2!C323</f>
        <v>01</v>
      </c>
      <c r="C49" s="5" t="str">
        <f>Лист2!D323</f>
        <v>13</v>
      </c>
      <c r="D49" s="5" t="str">
        <f>Лист2!E323</f>
        <v>01 4 00 70060</v>
      </c>
      <c r="E49" s="5">
        <f>Лист2!F323</f>
        <v>100</v>
      </c>
      <c r="F49" s="28">
        <f>Лист2!G323</f>
        <v>305</v>
      </c>
      <c r="G49" s="28">
        <f>Лист2!H323</f>
        <v>294</v>
      </c>
      <c r="H49" s="28">
        <f>Лист2!I323</f>
        <v>294</v>
      </c>
    </row>
    <row r="50" spans="1:8" ht="36.75" customHeight="1">
      <c r="A50" s="50" t="s">
        <v>102</v>
      </c>
      <c r="B50" s="5" t="str">
        <f>Лист2!C324</f>
        <v>01</v>
      </c>
      <c r="C50" s="5" t="str">
        <f>Лист2!D324</f>
        <v>13</v>
      </c>
      <c r="D50" s="5" t="str">
        <f>Лист2!E324</f>
        <v>01 4 00 70060</v>
      </c>
      <c r="E50" s="5">
        <f>Лист2!F324</f>
        <v>200</v>
      </c>
      <c r="F50" s="28">
        <f>Лист2!G324</f>
        <v>0</v>
      </c>
      <c r="G50" s="28">
        <f>Лист2!H324</f>
        <v>0</v>
      </c>
      <c r="H50" s="28">
        <f>Лист2!I324</f>
        <v>0</v>
      </c>
    </row>
    <row r="51" spans="1:8" ht="36.75" customHeight="1">
      <c r="A51" s="50" t="str">
        <f>Лист2!A325</f>
        <v>Расходы на обеспечение деятельности (оказание услуг) подведомственных учреждений</v>
      </c>
      <c r="B51" s="5" t="str">
        <f>Лист2!C325</f>
        <v>01</v>
      </c>
      <c r="C51" s="5">
        <f>Лист2!D325</f>
        <v>13</v>
      </c>
      <c r="D51" s="5" t="str">
        <f>Лист2!E325</f>
        <v>02 0 00 00000</v>
      </c>
      <c r="E51" s="5"/>
      <c r="F51" s="28">
        <f>F52</f>
        <v>8469.2330000000002</v>
      </c>
      <c r="G51" s="28">
        <f>G52</f>
        <v>5577</v>
      </c>
      <c r="H51" s="28">
        <f>H52</f>
        <v>5577</v>
      </c>
    </row>
    <row r="52" spans="1:8" ht="39.75" customHeight="1">
      <c r="A52" s="50" t="str">
        <f>Лист2!A326</f>
        <v>Расходы на обеспечение деятельности (оказание услуг) иных подведомственных учреждений</v>
      </c>
      <c r="B52" s="5" t="str">
        <f>Лист2!C326</f>
        <v>01</v>
      </c>
      <c r="C52" s="5">
        <f>Лист2!D326</f>
        <v>13</v>
      </c>
      <c r="D52" s="5" t="str">
        <f>Лист2!E326</f>
        <v>02 5 00 00000</v>
      </c>
      <c r="E52" s="5"/>
      <c r="F52" s="28">
        <f>F53+F55+F58</f>
        <v>8469.2330000000002</v>
      </c>
      <c r="G52" s="28">
        <f>G53+G55</f>
        <v>5577</v>
      </c>
      <c r="H52" s="28">
        <f>H53+H55</f>
        <v>5577</v>
      </c>
    </row>
    <row r="53" spans="1:8" ht="33.75" customHeight="1">
      <c r="A53" s="50" t="str">
        <f>Лист2!A327</f>
        <v>Учреждения по обеспечению хозяйственного обслуживания</v>
      </c>
      <c r="B53" s="5" t="str">
        <f>Лист2!C327</f>
        <v>01</v>
      </c>
      <c r="C53" s="5" t="str">
        <f>Лист2!D327</f>
        <v>13</v>
      </c>
      <c r="D53" s="5" t="str">
        <f>Лист2!E327</f>
        <v>02 5 00 10810</v>
      </c>
      <c r="E53" s="5"/>
      <c r="F53" s="28">
        <f>Лист2!G327</f>
        <v>3345.5050000000001</v>
      </c>
      <c r="G53" s="28">
        <f>Лист2!H327</f>
        <v>2397</v>
      </c>
      <c r="H53" s="28">
        <f>Лист2!I327</f>
        <v>2397</v>
      </c>
    </row>
    <row r="54" spans="1:8" ht="86.25" customHeight="1">
      <c r="A54" s="50" t="str">
        <f>Лист2!A328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" s="5" t="str">
        <f>Лист2!C328</f>
        <v>01</v>
      </c>
      <c r="C54" s="5" t="str">
        <f>Лист2!D328</f>
        <v>13</v>
      </c>
      <c r="D54" s="5" t="str">
        <f>Лист2!E328</f>
        <v>02 5 00 10810</v>
      </c>
      <c r="E54" s="5">
        <f>Лист2!F328</f>
        <v>100</v>
      </c>
      <c r="F54" s="28">
        <f>Лист2!G328</f>
        <v>2514.4050000000002</v>
      </c>
      <c r="G54" s="28">
        <f>Лист2!H328</f>
        <v>2397</v>
      </c>
      <c r="H54" s="28">
        <f>Лист2!I328</f>
        <v>2397</v>
      </c>
    </row>
    <row r="55" spans="1:8" ht="99" customHeight="1">
      <c r="A55" s="51" t="str">
        <f>Лист2!A218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5" s="5" t="s">
        <v>14</v>
      </c>
      <c r="C55" s="5">
        <v>13</v>
      </c>
      <c r="D55" s="7" t="s">
        <v>108</v>
      </c>
      <c r="E55" s="3"/>
      <c r="F55" s="9">
        <f>F56+F57</f>
        <v>4423.7280000000001</v>
      </c>
      <c r="G55" s="9">
        <f>G56+G57</f>
        <v>3180</v>
      </c>
      <c r="H55" s="9">
        <f>H56+H57</f>
        <v>3180</v>
      </c>
    </row>
    <row r="56" spans="1:8" ht="87.75" customHeight="1">
      <c r="A56" s="51" t="str">
        <f>Лист2!A219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6" s="5" t="s">
        <v>14</v>
      </c>
      <c r="C56" s="5">
        <v>13</v>
      </c>
      <c r="D56" s="7" t="s">
        <v>108</v>
      </c>
      <c r="E56" s="3">
        <v>100</v>
      </c>
      <c r="F56" s="9">
        <f>Лист2!G219</f>
        <v>3869.8</v>
      </c>
      <c r="G56" s="9">
        <f>Лист2!H219</f>
        <v>3060</v>
      </c>
      <c r="H56" s="9">
        <f>Лист2!I219</f>
        <v>3060</v>
      </c>
    </row>
    <row r="57" spans="1:8" ht="42.75" customHeight="1">
      <c r="A57" s="51" t="str">
        <f>Лист2!A220</f>
        <v>Закупка товаров, работ и услуг для обеспечения государственных (муниципальных) нужд</v>
      </c>
      <c r="B57" s="5" t="s">
        <v>14</v>
      </c>
      <c r="C57" s="5">
        <v>13</v>
      </c>
      <c r="D57" s="7" t="s">
        <v>108</v>
      </c>
      <c r="E57" s="3">
        <v>200</v>
      </c>
      <c r="F57" s="9">
        <f>Лист2!G220</f>
        <v>553.928</v>
      </c>
      <c r="G57" s="9">
        <f>Лист2!H220</f>
        <v>120</v>
      </c>
      <c r="H57" s="9">
        <f>Лист2!I220</f>
        <v>120</v>
      </c>
    </row>
    <row r="58" spans="1:8" ht="51" customHeight="1">
      <c r="A58" s="51" t="str">
        <f>Лист2!A330</f>
        <v>Субсидия на софинансирование части расходов местных бюджетов по оплате труда работников муниципальных учреждений</v>
      </c>
      <c r="B58" s="5" t="str">
        <f>Лист2!C330</f>
        <v>01</v>
      </c>
      <c r="C58" s="5">
        <f>Лист2!D330</f>
        <v>13</v>
      </c>
      <c r="D58" s="5" t="str">
        <f>Лист2!E330</f>
        <v>02 5 00 S0430</v>
      </c>
      <c r="E58" s="5"/>
      <c r="F58" s="28">
        <f>Лист2!G330</f>
        <v>700</v>
      </c>
      <c r="G58" s="28">
        <f>Лист2!H330</f>
        <v>0</v>
      </c>
      <c r="H58" s="28">
        <f>Лист2!I330</f>
        <v>0</v>
      </c>
    </row>
    <row r="59" spans="1:8" ht="90.75" customHeight="1">
      <c r="A59" s="51" t="str">
        <f>Лист2!A331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9" s="5" t="str">
        <f>Лист2!C331</f>
        <v>01</v>
      </c>
      <c r="C59" s="5">
        <f>Лист2!D331</f>
        <v>13</v>
      </c>
      <c r="D59" s="5" t="str">
        <f>Лист2!E331</f>
        <v>02 5 00 S0430</v>
      </c>
      <c r="E59" s="5">
        <f>Лист2!F331</f>
        <v>100</v>
      </c>
      <c r="F59" s="28">
        <f>Лист2!G331</f>
        <v>700</v>
      </c>
      <c r="G59" s="28">
        <f>Лист2!H331</f>
        <v>0</v>
      </c>
      <c r="H59" s="28">
        <f>Лист2!I331</f>
        <v>0</v>
      </c>
    </row>
    <row r="60" spans="1:8" ht="42.75" customHeight="1">
      <c r="A60" s="51" t="str">
        <f>Лист2!A289</f>
        <v>Иные расходы органов государственной власти субъектов Российской Федерации</v>
      </c>
      <c r="B60" s="5" t="str">
        <f>Лист2!C289</f>
        <v>01</v>
      </c>
      <c r="C60" s="5">
        <f>Лист2!D289</f>
        <v>13</v>
      </c>
      <c r="D60" s="5" t="str">
        <f>Лист2!E289</f>
        <v>99 0 00 00000</v>
      </c>
      <c r="E60" s="5"/>
      <c r="F60" s="28">
        <f>F64+F61</f>
        <v>7335.5029999999997</v>
      </c>
      <c r="G60" s="28">
        <f>Лист2!H289</f>
        <v>500</v>
      </c>
      <c r="H60" s="28">
        <f>Лист2!I289</f>
        <v>500</v>
      </c>
    </row>
    <row r="61" spans="1:8" ht="27" customHeight="1">
      <c r="A61" s="51" t="str">
        <f>Лист2!A333</f>
        <v>Резервные фонды</v>
      </c>
      <c r="B61" s="5" t="str">
        <f>Лист2!C333</f>
        <v>01</v>
      </c>
      <c r="C61" s="5">
        <f>Лист2!D333</f>
        <v>13</v>
      </c>
      <c r="D61" s="5" t="str">
        <f>Лист2!E333</f>
        <v>99 1 00 00000</v>
      </c>
      <c r="E61" s="5"/>
      <c r="F61" s="28">
        <f>Лист2!G333</f>
        <v>4418.9759999999997</v>
      </c>
      <c r="G61" s="5">
        <f>Лист2!H333</f>
        <v>0</v>
      </c>
      <c r="H61" s="5">
        <f>Лист2!I333</f>
        <v>0</v>
      </c>
    </row>
    <row r="62" spans="1:8" ht="33" customHeight="1">
      <c r="A62" s="51" t="str">
        <f>Лист2!A334</f>
        <v>Резервные фонды местных администраций</v>
      </c>
      <c r="B62" s="5" t="str">
        <f>Лист2!C334</f>
        <v>01</v>
      </c>
      <c r="C62" s="5" t="str">
        <f>Лист2!D334</f>
        <v>13</v>
      </c>
      <c r="D62" s="5" t="str">
        <f>Лист2!E334</f>
        <v>99 1 00 14100</v>
      </c>
      <c r="E62" s="5"/>
      <c r="F62" s="28">
        <f>Лист2!G334</f>
        <v>4418.9759999999997</v>
      </c>
      <c r="G62" s="5">
        <f>Лист2!H334</f>
        <v>0</v>
      </c>
      <c r="H62" s="5">
        <f>Лист2!I334</f>
        <v>0</v>
      </c>
    </row>
    <row r="63" spans="1:8" ht="42.75" customHeight="1">
      <c r="A63" s="51" t="str">
        <f>Лист2!A335</f>
        <v>Закупка товаров, работ и услуг для обеспечения государственных (муниципальных) нужд</v>
      </c>
      <c r="B63" s="5" t="str">
        <f>Лист2!C335</f>
        <v>01</v>
      </c>
      <c r="C63" s="5" t="str">
        <f>Лист2!D335</f>
        <v>13</v>
      </c>
      <c r="D63" s="5" t="str">
        <f>Лист2!E335</f>
        <v>99 1 00 14100</v>
      </c>
      <c r="E63" s="5">
        <f>Лист2!F335</f>
        <v>200</v>
      </c>
      <c r="F63" s="28">
        <f>Лист2!G335</f>
        <v>4418.9759999999997</v>
      </c>
      <c r="G63" s="5">
        <f>Лист2!H335</f>
        <v>0</v>
      </c>
      <c r="H63" s="5">
        <f>Лист2!I335</f>
        <v>0</v>
      </c>
    </row>
    <row r="64" spans="1:8" ht="42.75" customHeight="1">
      <c r="A64" s="51" t="str">
        <f>Лист2!A290</f>
        <v>Расходы на выполнение других обязательств государства</v>
      </c>
      <c r="B64" s="5" t="str">
        <f>Лист2!C290</f>
        <v>01</v>
      </c>
      <c r="C64" s="5">
        <f>Лист2!D290</f>
        <v>13</v>
      </c>
      <c r="D64" s="5" t="str">
        <f>Лист2!E290</f>
        <v>99 9 00 00000</v>
      </c>
      <c r="E64" s="5"/>
      <c r="F64" s="28">
        <f>F65+F68</f>
        <v>2916.527</v>
      </c>
      <c r="G64" s="28">
        <f>Лист2!H290</f>
        <v>500</v>
      </c>
      <c r="H64" s="28">
        <f>Лист2!I290</f>
        <v>500</v>
      </c>
    </row>
    <row r="65" spans="1:8" ht="42.75" customHeight="1">
      <c r="A65" s="51" t="str">
        <f>Лист2!A337</f>
        <v>Прочие выплаты по обязательствам государства</v>
      </c>
      <c r="B65" s="5" t="str">
        <f>Лист2!C337</f>
        <v>01</v>
      </c>
      <c r="C65" s="5">
        <f>Лист2!D337</f>
        <v>13</v>
      </c>
      <c r="D65" s="5" t="str">
        <f>Лист2!E337</f>
        <v>99 9 00 14710</v>
      </c>
      <c r="E65" s="5"/>
      <c r="F65" s="70">
        <f>Лист2!G337</f>
        <v>1981.527</v>
      </c>
      <c r="G65" s="70">
        <f>Лист2!H337</f>
        <v>0</v>
      </c>
      <c r="H65" s="70">
        <f>Лист2!I337</f>
        <v>0</v>
      </c>
    </row>
    <row r="66" spans="1:8" ht="42.75" customHeight="1">
      <c r="A66" s="51" t="str">
        <f>Лист2!A338</f>
        <v>Закупка товаров, работ и услуг для обеспечения государственных (муниципальных) нужд</v>
      </c>
      <c r="B66" s="5" t="str">
        <f>Лист2!C338</f>
        <v>01</v>
      </c>
      <c r="C66" s="5">
        <f>Лист2!D338</f>
        <v>13</v>
      </c>
      <c r="D66" s="5" t="str">
        <f>Лист2!E338</f>
        <v>99 9 00 14710</v>
      </c>
      <c r="E66" s="5">
        <f>Лист2!F338</f>
        <v>200</v>
      </c>
      <c r="F66" s="70">
        <f>Лист2!G338</f>
        <v>1618.527</v>
      </c>
      <c r="G66" s="70">
        <f>Лист2!H338</f>
        <v>0</v>
      </c>
      <c r="H66" s="70">
        <f>Лист2!I338</f>
        <v>0</v>
      </c>
    </row>
    <row r="67" spans="1:8" ht="29.25" customHeight="1">
      <c r="A67" s="51" t="str">
        <f>Лист2!A339</f>
        <v>Уплата налогов, сборов и иных платежей</v>
      </c>
      <c r="B67" s="5" t="str">
        <f>Лист2!C339</f>
        <v>01</v>
      </c>
      <c r="C67" s="5">
        <f>Лист2!D339</f>
        <v>13</v>
      </c>
      <c r="D67" s="5" t="str">
        <f>Лист2!E339</f>
        <v>99 9 00 14710</v>
      </c>
      <c r="E67" s="5">
        <f>Лист2!F339</f>
        <v>850</v>
      </c>
      <c r="F67" s="70">
        <f>Лист2!G339</f>
        <v>363</v>
      </c>
      <c r="G67" s="70">
        <f>Лист2!H339</f>
        <v>0</v>
      </c>
      <c r="H67" s="70">
        <f>Лист2!I339</f>
        <v>0</v>
      </c>
    </row>
    <row r="68" spans="1:8" ht="39.75" customHeight="1">
      <c r="A68" s="51" t="str">
        <f>Лист2!A291</f>
        <v>Информационные услуги в части размещения печатных материалов в газете "Наши вести"</v>
      </c>
      <c r="B68" s="5" t="str">
        <f>Лист2!C291</f>
        <v>01</v>
      </c>
      <c r="C68" s="5">
        <f>Лист2!D291</f>
        <v>13</v>
      </c>
      <c r="D68" s="5" t="str">
        <f>Лист2!E291</f>
        <v>99 9 00 98710</v>
      </c>
      <c r="E68" s="5"/>
      <c r="F68" s="28">
        <f>Лист2!G291</f>
        <v>935</v>
      </c>
      <c r="G68" s="28">
        <f>Лист2!H291</f>
        <v>500</v>
      </c>
      <c r="H68" s="28">
        <f>Лист2!I291</f>
        <v>500</v>
      </c>
    </row>
    <row r="69" spans="1:8" ht="36.75" customHeight="1">
      <c r="A69" s="51" t="str">
        <f>Лист2!A292</f>
        <v>Закупка товаров, работ и услуг для обеспечения государственных (муниципальных) нужд</v>
      </c>
      <c r="B69" s="5" t="str">
        <f>Лист2!C292</f>
        <v>01</v>
      </c>
      <c r="C69" s="5">
        <f>Лист2!D292</f>
        <v>13</v>
      </c>
      <c r="D69" s="5" t="str">
        <f>Лист2!E292</f>
        <v>99 9 00 98710</v>
      </c>
      <c r="E69" s="5">
        <f>Лист2!F292</f>
        <v>200</v>
      </c>
      <c r="F69" s="28">
        <f>Лист2!G292</f>
        <v>935</v>
      </c>
      <c r="G69" s="28">
        <f>Лист2!H292</f>
        <v>500</v>
      </c>
      <c r="H69" s="28">
        <f>Лист2!I292</f>
        <v>500</v>
      </c>
    </row>
    <row r="70" spans="1:8" ht="23.25" customHeight="1">
      <c r="A70" s="47" t="str">
        <f>Лист1!A18</f>
        <v>Национальная оборона</v>
      </c>
      <c r="B70" s="3" t="str">
        <f>Лист1!B18</f>
        <v>02</v>
      </c>
      <c r="C70" s="5"/>
      <c r="D70" s="5"/>
      <c r="E70" s="5"/>
      <c r="F70" s="28">
        <f t="shared" ref="F70:H71" si="4">F71</f>
        <v>1027.7</v>
      </c>
      <c r="G70" s="28">
        <f t="shared" si="4"/>
        <v>1075.9000000000001</v>
      </c>
      <c r="H70" s="28">
        <f t="shared" si="4"/>
        <v>1115.2</v>
      </c>
    </row>
    <row r="71" spans="1:8" ht="21" customHeight="1">
      <c r="A71" s="47" t="s">
        <v>41</v>
      </c>
      <c r="B71" s="5" t="s">
        <v>15</v>
      </c>
      <c r="C71" s="5" t="s">
        <v>16</v>
      </c>
      <c r="D71" s="5"/>
      <c r="E71" s="5"/>
      <c r="F71" s="9">
        <f t="shared" si="4"/>
        <v>1027.7</v>
      </c>
      <c r="G71" s="9">
        <f t="shared" si="4"/>
        <v>1075.9000000000001</v>
      </c>
      <c r="H71" s="9">
        <f t="shared" si="4"/>
        <v>1115.2</v>
      </c>
    </row>
    <row r="72" spans="1:8" ht="52.5" customHeight="1">
      <c r="A72" s="47" t="str">
        <f>Лист2!A223</f>
        <v>Руководство и управление в сфере установленных функций органов государственной власти субъектов Российской Федерации</v>
      </c>
      <c r="B72" s="5" t="str">
        <f>Лист2!C223</f>
        <v>02</v>
      </c>
      <c r="C72" s="5" t="str">
        <f>Лист2!D223</f>
        <v>03</v>
      </c>
      <c r="D72" s="5" t="str">
        <f>Лист2!E223</f>
        <v>01 0 00 00000</v>
      </c>
      <c r="E72" s="5"/>
      <c r="F72" s="28">
        <f>Лист2!G223</f>
        <v>1027.7</v>
      </c>
      <c r="G72" s="28">
        <f>Лист2!H223</f>
        <v>1075.9000000000001</v>
      </c>
      <c r="H72" s="28">
        <f>Лист2!I223</f>
        <v>1115.2</v>
      </c>
    </row>
    <row r="73" spans="1:8" ht="33" customHeight="1">
      <c r="A73" s="47" t="str">
        <f>Лист2!A224</f>
        <v>Руководство и управление в сфере установленных функций</v>
      </c>
      <c r="B73" s="5" t="str">
        <f>Лист2!C224</f>
        <v>02</v>
      </c>
      <c r="C73" s="5" t="str">
        <f>Лист2!D224</f>
        <v>03</v>
      </c>
      <c r="D73" s="5" t="str">
        <f>Лист2!E224</f>
        <v>01 4 00 00000</v>
      </c>
      <c r="E73" s="5"/>
      <c r="F73" s="28">
        <f>Лист2!G224</f>
        <v>1027.7</v>
      </c>
      <c r="G73" s="28">
        <f>Лист2!H224</f>
        <v>1075.9000000000001</v>
      </c>
      <c r="H73" s="28">
        <f>Лист2!I224</f>
        <v>1115.2</v>
      </c>
    </row>
    <row r="74" spans="1:8" ht="47.25">
      <c r="A74" s="47" t="str">
        <f>Лист2!A225</f>
        <v>Осуществление первичного воинского учета на территориях, где отсутствуют военные комиссариаты</v>
      </c>
      <c r="B74" s="5" t="str">
        <f>Лист2!C225</f>
        <v>02</v>
      </c>
      <c r="C74" s="5" t="str">
        <f>Лист2!D225</f>
        <v>03</v>
      </c>
      <c r="D74" s="5" t="str">
        <f>Лист2!E225</f>
        <v>01 4 00 51180</v>
      </c>
      <c r="E74" s="5"/>
      <c r="F74" s="28">
        <f>Лист2!G225</f>
        <v>1027.7</v>
      </c>
      <c r="G74" s="28">
        <f>Лист2!H225</f>
        <v>1075.9000000000001</v>
      </c>
      <c r="H74" s="28">
        <f>Лист2!I225</f>
        <v>1115.2</v>
      </c>
    </row>
    <row r="75" spans="1:8" ht="22.5" customHeight="1">
      <c r="A75" s="47" t="str">
        <f>Лист2!A226</f>
        <v>Субвенции</v>
      </c>
      <c r="B75" s="5" t="str">
        <f>Лист2!C226</f>
        <v>02</v>
      </c>
      <c r="C75" s="5" t="str">
        <f>Лист2!D226</f>
        <v>03</v>
      </c>
      <c r="D75" s="5" t="str">
        <f>Лист2!E226</f>
        <v>01 4 00 51180</v>
      </c>
      <c r="E75" s="5">
        <f>Лист2!F226</f>
        <v>530</v>
      </c>
      <c r="F75" s="28">
        <f>Лист2!G226</f>
        <v>1027.7</v>
      </c>
      <c r="G75" s="28">
        <f>Лист2!H226</f>
        <v>1075.9000000000001</v>
      </c>
      <c r="H75" s="28">
        <f>Лист2!I226</f>
        <v>1115.2</v>
      </c>
    </row>
    <row r="76" spans="1:8" ht="31.5">
      <c r="A76" s="47" t="s">
        <v>33</v>
      </c>
      <c r="B76" s="5" t="s">
        <v>16</v>
      </c>
      <c r="C76" s="3"/>
      <c r="D76" s="3"/>
      <c r="E76" s="3"/>
      <c r="F76" s="9">
        <f>F77+F92</f>
        <v>8931.3250000000007</v>
      </c>
      <c r="G76" s="9">
        <f>G77+G92</f>
        <v>3951</v>
      </c>
      <c r="H76" s="9">
        <f>H77+H92</f>
        <v>4166</v>
      </c>
    </row>
    <row r="77" spans="1:8" ht="48.75" customHeight="1">
      <c r="A77" s="47" t="str">
        <f>Лист2!A341</f>
        <v>Защита населения и территории от чрезвычайных ситуаций природного и техногенного характера, пожарная безопасность</v>
      </c>
      <c r="B77" s="5" t="str">
        <f>Лист2!C341</f>
        <v>03</v>
      </c>
      <c r="C77" s="5" t="str">
        <f>Лист2!D341</f>
        <v>10</v>
      </c>
      <c r="D77" s="5"/>
      <c r="E77" s="5"/>
      <c r="F77" s="28">
        <f>F78+F84+F88</f>
        <v>8831.3250000000007</v>
      </c>
      <c r="G77" s="28">
        <f>G78+G84+G88</f>
        <v>3851</v>
      </c>
      <c r="H77" s="28">
        <f>H78+H84+H88</f>
        <v>4066</v>
      </c>
    </row>
    <row r="78" spans="1:8" ht="39.75" customHeight="1">
      <c r="A78" s="47" t="str">
        <f>Лист2!A342</f>
        <v>Расходы на обеспечение деятельности (оказание услуг) подведомственных учреждений</v>
      </c>
      <c r="B78" s="5" t="str">
        <f>Лист2!C342</f>
        <v>03</v>
      </c>
      <c r="C78" s="5" t="str">
        <f>Лист2!D342</f>
        <v>10</v>
      </c>
      <c r="D78" s="5" t="str">
        <f>Лист2!E342</f>
        <v>02 0 00 00000</v>
      </c>
      <c r="E78" s="5"/>
      <c r="F78" s="28">
        <f>Лист2!G342</f>
        <v>3214.5949999999998</v>
      </c>
      <c r="G78" s="28">
        <f>Лист2!H342</f>
        <v>2732</v>
      </c>
      <c r="H78" s="28">
        <f>Лист2!I342</f>
        <v>2732</v>
      </c>
    </row>
    <row r="79" spans="1:8" ht="39" customHeight="1">
      <c r="A79" s="47" t="str">
        <f>Лист2!A343</f>
        <v>Расходы на обеспечение деятельности (оказание услуг) иных подведомственных учреждений</v>
      </c>
      <c r="B79" s="5" t="str">
        <f>Лист2!C343</f>
        <v>03</v>
      </c>
      <c r="C79" s="5" t="str">
        <f>Лист2!D343</f>
        <v>10</v>
      </c>
      <c r="D79" s="5" t="str">
        <f>Лист2!E343</f>
        <v>02 5 00 00000</v>
      </c>
      <c r="E79" s="5"/>
      <c r="F79" s="28">
        <f>Лист2!G343</f>
        <v>3214.5949999999998</v>
      </c>
      <c r="G79" s="28">
        <f>Лист2!H343</f>
        <v>2732</v>
      </c>
      <c r="H79" s="28">
        <f>Лист2!I343</f>
        <v>2732</v>
      </c>
    </row>
    <row r="80" spans="1:8" ht="36" customHeight="1">
      <c r="A80" s="47" t="str">
        <f>Лист2!A344</f>
        <v>Учреждения по обеспечению национальной безопасности и правоохранительной деятельности</v>
      </c>
      <c r="B80" s="5" t="str">
        <f>Лист2!C344</f>
        <v>03</v>
      </c>
      <c r="C80" s="5" t="str">
        <f>Лист2!D344</f>
        <v>10</v>
      </c>
      <c r="D80" s="5" t="str">
        <f>Лист2!E344</f>
        <v>02 5 00 10860</v>
      </c>
      <c r="E80" s="5"/>
      <c r="F80" s="28">
        <f>Лист2!G344</f>
        <v>2614.5949999999998</v>
      </c>
      <c r="G80" s="28">
        <f>Лист2!H344</f>
        <v>2732</v>
      </c>
      <c r="H80" s="28">
        <f>Лист2!I344</f>
        <v>2732</v>
      </c>
    </row>
    <row r="81" spans="1:8" ht="83.25" customHeight="1">
      <c r="A81" s="47" t="str">
        <f>Лист2!A345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" s="5" t="str">
        <f>Лист2!C345</f>
        <v>03</v>
      </c>
      <c r="C81" s="5" t="str">
        <f>Лист2!D345</f>
        <v>10</v>
      </c>
      <c r="D81" s="5" t="str">
        <f>Лист2!E345</f>
        <v>02 5 00 10860</v>
      </c>
      <c r="E81" s="5">
        <f>Лист2!F345</f>
        <v>100</v>
      </c>
      <c r="F81" s="28">
        <f>Лист2!G345</f>
        <v>2614.5949999999998</v>
      </c>
      <c r="G81" s="28">
        <f>Лист2!H345</f>
        <v>2732</v>
      </c>
      <c r="H81" s="28">
        <f>Лист2!I345</f>
        <v>2732</v>
      </c>
    </row>
    <row r="82" spans="1:8" ht="52.5" customHeight="1">
      <c r="A82" s="47" t="str">
        <f>Лист2!A346</f>
        <v>Субсидия на софинансирование части расходов местных бюджетов по оплате труда работников муниципальных учреждений</v>
      </c>
      <c r="B82" s="5" t="str">
        <f>Лист2!C346</f>
        <v>03</v>
      </c>
      <c r="C82" s="5" t="str">
        <f>Лист2!D346</f>
        <v>10</v>
      </c>
      <c r="D82" s="5" t="str">
        <f>Лист2!E346</f>
        <v>02 5 00 S0430</v>
      </c>
      <c r="E82" s="5"/>
      <c r="F82" s="28">
        <f>Лист2!G346</f>
        <v>600</v>
      </c>
      <c r="G82" s="28">
        <f>Лист2!H346</f>
        <v>0</v>
      </c>
      <c r="H82" s="28">
        <f>Лист2!I346</f>
        <v>0</v>
      </c>
    </row>
    <row r="83" spans="1:8" ht="83.25" customHeight="1">
      <c r="A83" s="47" t="str">
        <f>Лист2!A347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5" t="str">
        <f>Лист2!C347</f>
        <v>03</v>
      </c>
      <c r="C83" s="5" t="str">
        <f>Лист2!D347</f>
        <v>10</v>
      </c>
      <c r="D83" s="5" t="str">
        <f>Лист2!E347</f>
        <v>02 5 00 S0430</v>
      </c>
      <c r="E83" s="5">
        <f>Лист2!F347</f>
        <v>100</v>
      </c>
      <c r="F83" s="28">
        <f>Лист2!G347</f>
        <v>600</v>
      </c>
      <c r="G83" s="28">
        <f>Лист2!H347</f>
        <v>0</v>
      </c>
      <c r="H83" s="28">
        <f>Лист2!I347</f>
        <v>0</v>
      </c>
    </row>
    <row r="84" spans="1:8" ht="41.25" customHeight="1">
      <c r="A84" s="47" t="str">
        <f>Лист2!A348</f>
        <v>Предупреждение и ликвидация чрезвычайных ситуаций и последствий стихийных бедствий</v>
      </c>
      <c r="B84" s="5" t="str">
        <f>Лист2!C348</f>
        <v>03</v>
      </c>
      <c r="C84" s="5" t="str">
        <f>Лист2!D348</f>
        <v>10</v>
      </c>
      <c r="D84" s="5" t="str">
        <f>Лист2!E348</f>
        <v>94 0 00 00000</v>
      </c>
      <c r="E84" s="5"/>
      <c r="F84" s="28">
        <f>Лист2!G348</f>
        <v>4076.73</v>
      </c>
      <c r="G84" s="28">
        <f>Лист2!H348</f>
        <v>1069</v>
      </c>
      <c r="H84" s="28">
        <f>Лист2!I348</f>
        <v>1284</v>
      </c>
    </row>
    <row r="85" spans="1:8" ht="45.75" customHeight="1">
      <c r="A85" s="47" t="str">
        <f>Лист2!A349</f>
        <v>Финансирование иных мероприятий по предупреждению и ликвидации чрезвычайных ситуаций и последствий стихийных бедствий</v>
      </c>
      <c r="B85" s="5" t="str">
        <f>Лист2!C349</f>
        <v>03</v>
      </c>
      <c r="C85" s="5" t="str">
        <f>Лист2!D349</f>
        <v>10</v>
      </c>
      <c r="D85" s="5" t="str">
        <f>Лист2!E349</f>
        <v>94 2 00 00000</v>
      </c>
      <c r="E85" s="5"/>
      <c r="F85" s="28">
        <f>Лист2!G349</f>
        <v>4076.73</v>
      </c>
      <c r="G85" s="28">
        <f>Лист2!H349</f>
        <v>1069</v>
      </c>
      <c r="H85" s="28">
        <f>Лист2!I349</f>
        <v>1284</v>
      </c>
    </row>
    <row r="86" spans="1:8" ht="48" customHeight="1">
      <c r="A86" s="47" t="str">
        <f>Лист2!A350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6" s="5" t="str">
        <f>Лист2!C350</f>
        <v>03</v>
      </c>
      <c r="C86" s="5" t="str">
        <f>Лист2!D350</f>
        <v>10</v>
      </c>
      <c r="D86" s="5" t="str">
        <f>Лист2!E350</f>
        <v>94 2 00 12010</v>
      </c>
      <c r="E86" s="5"/>
      <c r="F86" s="28">
        <f>Лист2!G350</f>
        <v>4076.73</v>
      </c>
      <c r="G86" s="28">
        <f>Лист2!H350</f>
        <v>1069</v>
      </c>
      <c r="H86" s="28">
        <f>Лист2!I350</f>
        <v>1284</v>
      </c>
    </row>
    <row r="87" spans="1:8" ht="44.25" customHeight="1">
      <c r="A87" s="47" t="str">
        <f>Лист2!A351</f>
        <v>Закупка товаров, работ и услуг для обеспечения государственных (муниципальных) нужд</v>
      </c>
      <c r="B87" s="5" t="str">
        <f>Лист2!C351</f>
        <v>03</v>
      </c>
      <c r="C87" s="5" t="str">
        <f>Лист2!D351</f>
        <v>10</v>
      </c>
      <c r="D87" s="5" t="str">
        <f>Лист2!E351</f>
        <v>94 2 00 12010</v>
      </c>
      <c r="E87" s="5">
        <f>Лист2!F351</f>
        <v>200</v>
      </c>
      <c r="F87" s="28">
        <f>Лист2!G351</f>
        <v>4076.73</v>
      </c>
      <c r="G87" s="28">
        <f>Лист2!H351</f>
        <v>1069</v>
      </c>
      <c r="H87" s="28">
        <f>Лист2!I351</f>
        <v>1284</v>
      </c>
    </row>
    <row r="88" spans="1:8" ht="54" customHeight="1">
      <c r="A88" s="47" t="str">
        <f>Лист2!A229</f>
        <v xml:space="preserve">Межбюджетные трансферты общего характера бюджетам субъектов Российской Федерации и муниципальных образований </v>
      </c>
      <c r="B88" s="5" t="str">
        <f>Лист2!C229</f>
        <v>03</v>
      </c>
      <c r="C88" s="5">
        <f>Лист2!D229</f>
        <v>10</v>
      </c>
      <c r="D88" s="5" t="str">
        <f>Лист2!E229</f>
        <v>98 0 00 00000</v>
      </c>
      <c r="E88" s="5"/>
      <c r="F88" s="28">
        <f>Лист2!G229</f>
        <v>1540</v>
      </c>
      <c r="G88" s="28">
        <f>Лист2!H229</f>
        <v>50</v>
      </c>
      <c r="H88" s="28">
        <f>Лист2!I229</f>
        <v>50</v>
      </c>
    </row>
    <row r="89" spans="1:8" ht="34.5" customHeight="1">
      <c r="A89" s="47" t="str">
        <f>Лист2!A230</f>
        <v>Прочие межбюджетные трансферты общего характера</v>
      </c>
      <c r="B89" s="5" t="str">
        <f>Лист2!C230</f>
        <v>03</v>
      </c>
      <c r="C89" s="5">
        <f>Лист2!D230</f>
        <v>10</v>
      </c>
      <c r="D89" s="5" t="str">
        <f>Лист2!E230</f>
        <v>98 5 00 00000</v>
      </c>
      <c r="E89" s="5"/>
      <c r="F89" s="28">
        <f>Лист2!G230</f>
        <v>1540</v>
      </c>
      <c r="G89" s="28">
        <f>Лист2!H230</f>
        <v>50</v>
      </c>
      <c r="H89" s="28">
        <f>Лист2!I230</f>
        <v>50</v>
      </c>
    </row>
    <row r="90" spans="1:8" ht="124.5" customHeight="1">
      <c r="A90" s="47" t="str">
        <f>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0" s="5" t="str">
        <f>Лист2!C231</f>
        <v>03</v>
      </c>
      <c r="C90" s="5">
        <f>Лист2!D231</f>
        <v>10</v>
      </c>
      <c r="D90" s="5" t="str">
        <f>Лист2!E231</f>
        <v>98 5 00 60510</v>
      </c>
      <c r="E90" s="5"/>
      <c r="F90" s="28">
        <f>Лист2!G231</f>
        <v>1540</v>
      </c>
      <c r="G90" s="28">
        <f>Лист2!H231</f>
        <v>50</v>
      </c>
      <c r="H90" s="28">
        <f>Лист2!I231</f>
        <v>50</v>
      </c>
    </row>
    <row r="91" spans="1:8" ht="30" customHeight="1">
      <c r="A91" s="47" t="str">
        <f>Лист2!A232</f>
        <v>Иные межбюджетные трансферты</v>
      </c>
      <c r="B91" s="5" t="str">
        <f>Лист2!C232</f>
        <v>03</v>
      </c>
      <c r="C91" s="5">
        <f>Лист2!D232</f>
        <v>10</v>
      </c>
      <c r="D91" s="5" t="str">
        <f>Лист2!E232</f>
        <v>98 5 00 60510</v>
      </c>
      <c r="E91" s="5">
        <f>Лист2!F232</f>
        <v>540</v>
      </c>
      <c r="F91" s="28">
        <f>Лист2!G232</f>
        <v>1540</v>
      </c>
      <c r="G91" s="28">
        <f>Лист2!H232</f>
        <v>50</v>
      </c>
      <c r="H91" s="28">
        <f>Лист2!I232</f>
        <v>50</v>
      </c>
    </row>
    <row r="92" spans="1:8" ht="30" customHeight="1">
      <c r="A92" s="47" t="str">
        <f>Лист2!A352</f>
        <v>Другие вопросы в области национальной безопасности и правоохранительной деятельности</v>
      </c>
      <c r="B92" s="5" t="str">
        <f>Лист2!C352</f>
        <v>03</v>
      </c>
      <c r="C92" s="5">
        <f>Лист2!D352</f>
        <v>14</v>
      </c>
      <c r="D92" s="5"/>
      <c r="E92" s="5"/>
      <c r="F92" s="28">
        <f>Лист2!G352</f>
        <v>100</v>
      </c>
      <c r="G92" s="28">
        <f>Лист2!H352</f>
        <v>100</v>
      </c>
      <c r="H92" s="28">
        <f>Лист2!I352</f>
        <v>100</v>
      </c>
    </row>
    <row r="93" spans="1:8" ht="38.25" customHeight="1">
      <c r="A93" s="47" t="str">
        <f>Лист2!A353</f>
        <v>Государственная программа Алтайского края "Обеспечение прав граждан и их безопасности"</v>
      </c>
      <c r="B93" s="5" t="str">
        <f>Лист2!C353</f>
        <v>03</v>
      </c>
      <c r="C93" s="5">
        <f>Лист2!D353</f>
        <v>14</v>
      </c>
      <c r="D93" s="5" t="str">
        <f>Лист2!E353</f>
        <v>10 0 00 00000</v>
      </c>
      <c r="E93" s="5"/>
      <c r="F93" s="28">
        <f>Лист2!G353</f>
        <v>25</v>
      </c>
      <c r="G93" s="28">
        <f>Лист2!H353</f>
        <v>25</v>
      </c>
      <c r="H93" s="28">
        <f>Лист2!I353</f>
        <v>25</v>
      </c>
    </row>
    <row r="94" spans="1:8" ht="55.5" customHeight="1">
      <c r="A94" s="47" t="str">
        <f>Лист2!A354</f>
        <v>МП "Профилактика преступлений и иных правонарушений в Волчихинском районе Алтайского ркая на 2022-2024 годы"</v>
      </c>
      <c r="B94" s="5" t="str">
        <f>Лист2!C354</f>
        <v>03</v>
      </c>
      <c r="C94" s="5">
        <f>Лист2!D354</f>
        <v>14</v>
      </c>
      <c r="D94" s="5" t="str">
        <f>Лист2!E354</f>
        <v>10 0 00 60990</v>
      </c>
      <c r="E94" s="5"/>
      <c r="F94" s="28">
        <f>Лист2!G354</f>
        <v>25</v>
      </c>
      <c r="G94" s="28">
        <f>Лист2!H354</f>
        <v>25</v>
      </c>
      <c r="H94" s="28">
        <f>Лист2!I354</f>
        <v>25</v>
      </c>
    </row>
    <row r="95" spans="1:8" ht="30" customHeight="1">
      <c r="A95" s="47" t="str">
        <f>Лист2!A355</f>
        <v>Закупка товаров, работ и услуг для обеспечения государственных (муниципальных) нужд</v>
      </c>
      <c r="B95" s="5" t="str">
        <f>Лист2!C355</f>
        <v>03</v>
      </c>
      <c r="C95" s="5">
        <f>Лист2!D355</f>
        <v>14</v>
      </c>
      <c r="D95" s="5" t="str">
        <f>Лист2!E355</f>
        <v>10 0 00 60990</v>
      </c>
      <c r="E95" s="5">
        <f>Лист2!F355</f>
        <v>200</v>
      </c>
      <c r="F95" s="28">
        <f>Лист2!G355</f>
        <v>25</v>
      </c>
      <c r="G95" s="28">
        <f>Лист2!H355</f>
        <v>25</v>
      </c>
      <c r="H95" s="28">
        <f>Лист2!I355</f>
        <v>25</v>
      </c>
    </row>
    <row r="96" spans="1:8" ht="50.25" customHeight="1">
      <c r="A96" s="47" t="str">
        <f>Лист2!A356</f>
        <v>Государственная программа Алтайского края "Противодействие экстремизму и идеологии терроризма в Алтайском крае"</v>
      </c>
      <c r="B96" s="5" t="str">
        <f>Лист2!C356</f>
        <v>03</v>
      </c>
      <c r="C96" s="5">
        <f>Лист2!D356</f>
        <v>14</v>
      </c>
      <c r="D96" s="5" t="str">
        <f>Лист2!E356</f>
        <v>40 0 00 00000</v>
      </c>
      <c r="E96" s="5"/>
      <c r="F96" s="28">
        <f>Лист2!G356</f>
        <v>50</v>
      </c>
      <c r="G96" s="28">
        <f>Лист2!H356</f>
        <v>50</v>
      </c>
      <c r="H96" s="28">
        <f>Лист2!I356</f>
        <v>50</v>
      </c>
    </row>
    <row r="97" spans="1:8" ht="54" customHeight="1">
      <c r="A97" s="47" t="str">
        <f>Лист2!A357</f>
        <v>МП "Профилактика терроризма и экстремизма на территории муниципального образования Волчихинский район на 2022-2024 годы"</v>
      </c>
      <c r="B97" s="5" t="str">
        <f>Лист2!C357</f>
        <v>03</v>
      </c>
      <c r="C97" s="5">
        <f>Лист2!D357</f>
        <v>14</v>
      </c>
      <c r="D97" s="5" t="str">
        <f>Лист2!E357</f>
        <v>40 0 00 60990</v>
      </c>
      <c r="E97" s="5"/>
      <c r="F97" s="28">
        <f>Лист2!G357</f>
        <v>50</v>
      </c>
      <c r="G97" s="28">
        <f>Лист2!H357</f>
        <v>50</v>
      </c>
      <c r="H97" s="28">
        <f>Лист2!I357</f>
        <v>50</v>
      </c>
    </row>
    <row r="98" spans="1:8" ht="30" customHeight="1">
      <c r="A98" s="47" t="str">
        <f>Лист2!A358</f>
        <v>Закупка товаров, работ и услуг для обеспечения государственных (муниципальных) нужд</v>
      </c>
      <c r="B98" s="5" t="str">
        <f>Лист2!C358</f>
        <v>03</v>
      </c>
      <c r="C98" s="5">
        <f>Лист2!D358</f>
        <v>14</v>
      </c>
      <c r="D98" s="5" t="str">
        <f>Лист2!E358</f>
        <v>40 0 00 60990</v>
      </c>
      <c r="E98" s="5">
        <f>Лист2!F358</f>
        <v>200</v>
      </c>
      <c r="F98" s="28">
        <f>Лист2!G358</f>
        <v>50</v>
      </c>
      <c r="G98" s="28">
        <f>Лист2!H358</f>
        <v>50</v>
      </c>
      <c r="H98" s="28">
        <f>Лист2!I358</f>
        <v>50</v>
      </c>
    </row>
    <row r="99" spans="1:8" ht="71.25" customHeight="1">
      <c r="A99" s="47" t="str">
        <f>Лист2!A359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9" s="5" t="str">
        <f>Лист2!C359</f>
        <v>03</v>
      </c>
      <c r="C99" s="5">
        <f>Лист2!D359</f>
        <v>14</v>
      </c>
      <c r="D99" s="5" t="str">
        <f>Лист2!E359</f>
        <v>67 0 00 00000</v>
      </c>
      <c r="E99" s="5"/>
      <c r="F99" s="28">
        <f>Лист2!G359</f>
        <v>25</v>
      </c>
      <c r="G99" s="28">
        <f>Лист2!H359</f>
        <v>25</v>
      </c>
      <c r="H99" s="28">
        <f>Лист2!I359</f>
        <v>25</v>
      </c>
    </row>
    <row r="100" spans="1:8" ht="78.75" customHeight="1">
      <c r="A100" s="47" t="str">
        <f>Лист2!A360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100" s="5" t="str">
        <f>Лист2!C360</f>
        <v>03</v>
      </c>
      <c r="C100" s="5">
        <f>Лист2!D360</f>
        <v>14</v>
      </c>
      <c r="D100" s="5" t="str">
        <f>Лист2!E360</f>
        <v>67 0 00 60990</v>
      </c>
      <c r="E100" s="5"/>
      <c r="F100" s="28">
        <f>Лист2!G360</f>
        <v>25</v>
      </c>
      <c r="G100" s="28">
        <f>Лист2!H360</f>
        <v>25</v>
      </c>
      <c r="H100" s="28">
        <f>Лист2!I360</f>
        <v>25</v>
      </c>
    </row>
    <row r="101" spans="1:8" ht="30" customHeight="1">
      <c r="A101" s="47" t="str">
        <f>Лист2!A361</f>
        <v>Закупка товаров, работ и услуг для обеспечения государственных (муниципальных) нужд</v>
      </c>
      <c r="B101" s="5" t="str">
        <f>Лист2!C361</f>
        <v>03</v>
      </c>
      <c r="C101" s="5">
        <f>Лист2!D361</f>
        <v>14</v>
      </c>
      <c r="D101" s="5" t="str">
        <f>Лист2!E361</f>
        <v>67 0 00 60990</v>
      </c>
      <c r="E101" s="5">
        <f>Лист2!F361</f>
        <v>200</v>
      </c>
      <c r="F101" s="28">
        <f>Лист2!G361</f>
        <v>25</v>
      </c>
      <c r="G101" s="28">
        <f>Лист2!H361</f>
        <v>25</v>
      </c>
      <c r="H101" s="28">
        <f>Лист2!I361</f>
        <v>25</v>
      </c>
    </row>
    <row r="102" spans="1:8" ht="22.5" customHeight="1">
      <c r="A102" s="47" t="s">
        <v>34</v>
      </c>
      <c r="B102" s="5" t="s">
        <v>17</v>
      </c>
      <c r="C102" s="5"/>
      <c r="D102" s="3"/>
      <c r="E102" s="5"/>
      <c r="F102" s="9">
        <f>F113+F103+F128+F108</f>
        <v>16475.436000000002</v>
      </c>
      <c r="G102" s="9">
        <f>G113+G103+G128+G108</f>
        <v>10659</v>
      </c>
      <c r="H102" s="9">
        <f>H113+H103+H128+H108</f>
        <v>10923</v>
      </c>
    </row>
    <row r="103" spans="1:8" ht="22.5" customHeight="1">
      <c r="A103" s="47" t="str">
        <f>Лист2!A363</f>
        <v>Сельское хозяйство и рыболовство</v>
      </c>
      <c r="B103" s="5" t="str">
        <f>Лист2!C363</f>
        <v>04</v>
      </c>
      <c r="C103" s="5" t="str">
        <f>Лист2!D363</f>
        <v>05</v>
      </c>
      <c r="D103" s="5"/>
      <c r="E103" s="5"/>
      <c r="F103" s="28">
        <f>Лист2!G363</f>
        <v>355</v>
      </c>
      <c r="G103" s="28">
        <f>Лист2!H363</f>
        <v>355</v>
      </c>
      <c r="H103" s="28">
        <f>Лист2!I363</f>
        <v>355</v>
      </c>
    </row>
    <row r="104" spans="1:8" ht="22.5" customHeight="1">
      <c r="A104" s="47" t="str">
        <f>Лист2!A364</f>
        <v>Иные вопросы в области национальной экономики</v>
      </c>
      <c r="B104" s="5" t="str">
        <f>Лист2!C364</f>
        <v>04</v>
      </c>
      <c r="C104" s="5" t="str">
        <f>Лист2!D364</f>
        <v>05</v>
      </c>
      <c r="D104" s="5" t="str">
        <f>Лист2!E364</f>
        <v>91 0 00 00000</v>
      </c>
      <c r="E104" s="5"/>
      <c r="F104" s="28">
        <f>Лист2!G364</f>
        <v>355</v>
      </c>
      <c r="G104" s="28">
        <f>Лист2!H364</f>
        <v>355</v>
      </c>
      <c r="H104" s="28">
        <f>Лист2!I364</f>
        <v>355</v>
      </c>
    </row>
    <row r="105" spans="1:8" ht="22.5" customHeight="1">
      <c r="A105" s="47" t="str">
        <f>Лист2!A365</f>
        <v>Мероприятия в области сельского хозяйства</v>
      </c>
      <c r="B105" s="5" t="str">
        <f>Лист2!C365</f>
        <v>04</v>
      </c>
      <c r="C105" s="5" t="str">
        <f>Лист2!D365</f>
        <v>05</v>
      </c>
      <c r="D105" s="5" t="str">
        <f>Лист2!E365</f>
        <v>91 4 00 00000</v>
      </c>
      <c r="E105" s="5"/>
      <c r="F105" s="28">
        <f>Лист2!G365</f>
        <v>355</v>
      </c>
      <c r="G105" s="28">
        <f>Лист2!H365</f>
        <v>355</v>
      </c>
      <c r="H105" s="28">
        <f>Лист2!I365</f>
        <v>355</v>
      </c>
    </row>
    <row r="106" spans="1:8" ht="52.5" customHeight="1">
      <c r="A106" s="47" t="str">
        <f>Лист2!A366</f>
        <v>Субвенция на исполнение государственных полномочий по обращению с животными без владельцев</v>
      </c>
      <c r="B106" s="5" t="str">
        <f>Лист2!C366</f>
        <v>04</v>
      </c>
      <c r="C106" s="5" t="str">
        <f>Лист2!D366</f>
        <v>05</v>
      </c>
      <c r="D106" s="5" t="str">
        <f>Лист2!E366</f>
        <v>91 4 00 70400</v>
      </c>
      <c r="E106" s="5"/>
      <c r="F106" s="28">
        <f>Лист2!G366</f>
        <v>355</v>
      </c>
      <c r="G106" s="28">
        <f>Лист2!H366</f>
        <v>355</v>
      </c>
      <c r="H106" s="28">
        <f>Лист2!I366</f>
        <v>355</v>
      </c>
    </row>
    <row r="107" spans="1:8" ht="33" customHeight="1">
      <c r="A107" s="47" t="str">
        <f>Лист2!A367</f>
        <v>Закупка товаров, работ и услуг для обеспечения государственных (муниципальных) нужд</v>
      </c>
      <c r="B107" s="5" t="str">
        <f>Лист2!C367</f>
        <v>04</v>
      </c>
      <c r="C107" s="5" t="str">
        <f>Лист2!D367</f>
        <v>05</v>
      </c>
      <c r="D107" s="5" t="str">
        <f>Лист2!E367</f>
        <v>91 4 00 70400</v>
      </c>
      <c r="E107" s="5">
        <f>Лист2!F367</f>
        <v>200</v>
      </c>
      <c r="F107" s="28">
        <f>Лист2!G367</f>
        <v>355</v>
      </c>
      <c r="G107" s="28">
        <f>Лист2!H367</f>
        <v>355</v>
      </c>
      <c r="H107" s="28">
        <f>Лист2!I367</f>
        <v>355</v>
      </c>
    </row>
    <row r="108" spans="1:8" ht="20.25" customHeight="1">
      <c r="A108" s="47" t="str">
        <f>Лист2!A368</f>
        <v>Транспорт</v>
      </c>
      <c r="B108" s="5" t="str">
        <f>Лист2!C368</f>
        <v>04</v>
      </c>
      <c r="C108" s="5" t="str">
        <f>Лист2!D368</f>
        <v>08</v>
      </c>
      <c r="D108" s="5"/>
      <c r="E108" s="5"/>
      <c r="F108" s="28">
        <f>Лист2!G368</f>
        <v>1800</v>
      </c>
      <c r="G108" s="28">
        <f>Лист2!H368</f>
        <v>800</v>
      </c>
      <c r="H108" s="28">
        <f>Лист2!I368</f>
        <v>800</v>
      </c>
    </row>
    <row r="109" spans="1:8" ht="24.75" customHeight="1">
      <c r="A109" s="47" t="str">
        <f>Лист2!A369</f>
        <v>Иные вопросы в области национальной экономики</v>
      </c>
      <c r="B109" s="5" t="str">
        <f>Лист2!C369</f>
        <v>04</v>
      </c>
      <c r="C109" s="5" t="str">
        <f>Лист2!D369</f>
        <v>08</v>
      </c>
      <c r="D109" s="5" t="str">
        <f>Лист2!E369</f>
        <v>91 0 00 00000</v>
      </c>
      <c r="E109" s="5"/>
      <c r="F109" s="28">
        <f>Лист2!G369</f>
        <v>1800</v>
      </c>
      <c r="G109" s="28">
        <f>Лист2!H369</f>
        <v>800</v>
      </c>
      <c r="H109" s="28">
        <f>Лист2!I369</f>
        <v>800</v>
      </c>
    </row>
    <row r="110" spans="1:8" ht="33" customHeight="1">
      <c r="A110" s="47" t="str">
        <f>Лист2!A370</f>
        <v>Мероприятия в сфере транспорта и дорожного хозяйства</v>
      </c>
      <c r="B110" s="5" t="str">
        <f>Лист2!C370</f>
        <v>04</v>
      </c>
      <c r="C110" s="5" t="str">
        <f>Лист2!D370</f>
        <v>08</v>
      </c>
      <c r="D110" s="5" t="str">
        <f>Лист2!E370</f>
        <v>91 2 00 00000</v>
      </c>
      <c r="E110" s="5"/>
      <c r="F110" s="28">
        <f>Лист2!G370</f>
        <v>1800</v>
      </c>
      <c r="G110" s="28">
        <f>Лист2!H370</f>
        <v>800</v>
      </c>
      <c r="H110" s="28">
        <f>Лист2!I370</f>
        <v>800</v>
      </c>
    </row>
    <row r="111" spans="1:8" ht="39.75" customHeight="1">
      <c r="A111" s="47" t="str">
        <f>Лист2!A371</f>
        <v>Расходы на осуществление маршрутов регулярных перевозок на территории Волчихинского района</v>
      </c>
      <c r="B111" s="5" t="str">
        <f>Лист2!C371</f>
        <v>04</v>
      </c>
      <c r="C111" s="5" t="str">
        <f>Лист2!D371</f>
        <v>08</v>
      </c>
      <c r="D111" s="5" t="str">
        <f>Лист2!E371</f>
        <v>91 2 00 60990</v>
      </c>
      <c r="E111" s="5"/>
      <c r="F111" s="28">
        <f>Лист2!G371</f>
        <v>1800</v>
      </c>
      <c r="G111" s="28">
        <f>Лист2!H371</f>
        <v>800</v>
      </c>
      <c r="H111" s="28">
        <f>Лист2!I371</f>
        <v>800</v>
      </c>
    </row>
    <row r="112" spans="1:8" ht="70.5" customHeight="1">
      <c r="A112" s="47" t="str">
        <f>Лист2!A372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2" s="5" t="str">
        <f>Лист2!C372</f>
        <v>04</v>
      </c>
      <c r="C112" s="5" t="str">
        <f>Лист2!D372</f>
        <v>08</v>
      </c>
      <c r="D112" s="5" t="str">
        <f>Лист2!E372</f>
        <v>91 2 00 60990</v>
      </c>
      <c r="E112" s="5">
        <f>Лист2!F372</f>
        <v>810</v>
      </c>
      <c r="F112" s="28">
        <f>Лист2!G372</f>
        <v>1800</v>
      </c>
      <c r="G112" s="28">
        <f>Лист2!H372</f>
        <v>800</v>
      </c>
      <c r="H112" s="28">
        <f>Лист2!I372</f>
        <v>800</v>
      </c>
    </row>
    <row r="113" spans="1:8" ht="30" customHeight="1">
      <c r="A113" s="47" t="str">
        <f>Лист2!A373</f>
        <v>Дорожное хозяйство (дорожные фонды)</v>
      </c>
      <c r="B113" s="5" t="str">
        <f>Лист2!C373</f>
        <v>04</v>
      </c>
      <c r="C113" s="5" t="str">
        <f>Лист2!D373</f>
        <v>09</v>
      </c>
      <c r="D113" s="5"/>
      <c r="E113" s="5"/>
      <c r="F113" s="28">
        <f>F114+F124</f>
        <v>13005.186000000002</v>
      </c>
      <c r="G113" s="28">
        <f>G114+G124</f>
        <v>8904</v>
      </c>
      <c r="H113" s="28">
        <f>H114+H124</f>
        <v>9168</v>
      </c>
    </row>
    <row r="114" spans="1:8" ht="30" customHeight="1">
      <c r="A114" s="47" t="str">
        <f>Лист2!A374</f>
        <v>Иные вопросы в области национальной экономики</v>
      </c>
      <c r="B114" s="5" t="str">
        <f>Лист2!C374</f>
        <v>04</v>
      </c>
      <c r="C114" s="5" t="str">
        <f>Лист2!D374</f>
        <v>09</v>
      </c>
      <c r="D114" s="5" t="str">
        <f>Лист2!E374</f>
        <v>91 0 00 00000</v>
      </c>
      <c r="E114" s="5"/>
      <c r="F114" s="28">
        <f>Лист2!G374</f>
        <v>9337.5860000000011</v>
      </c>
      <c r="G114" s="28">
        <f>Лист2!H374</f>
        <v>6604</v>
      </c>
      <c r="H114" s="28">
        <f>Лист2!I374</f>
        <v>6868</v>
      </c>
    </row>
    <row r="115" spans="1:8" ht="30" customHeight="1">
      <c r="A115" s="47" t="str">
        <f>Лист2!A375</f>
        <v>Мероприятия в сфере транспорта и дорожного хозяйства</v>
      </c>
      <c r="B115" s="5" t="str">
        <f>Лист2!C375</f>
        <v>04</v>
      </c>
      <c r="C115" s="5" t="str">
        <f>Лист2!D375</f>
        <v>09</v>
      </c>
      <c r="D115" s="5" t="str">
        <f>Лист2!E375</f>
        <v>91 2 00 00000</v>
      </c>
      <c r="E115" s="5"/>
      <c r="F115" s="28">
        <f>Лист2!G375</f>
        <v>9337.5860000000011</v>
      </c>
      <c r="G115" s="28">
        <f>Лист2!H375</f>
        <v>6604</v>
      </c>
      <c r="H115" s="28">
        <f>Лист2!I375</f>
        <v>6868</v>
      </c>
    </row>
    <row r="116" spans="1:8" ht="68.25" customHeight="1">
      <c r="A116" s="47" t="str">
        <f>Лист2!A376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6" s="5" t="str">
        <f>Лист2!C376</f>
        <v>04</v>
      </c>
      <c r="C116" s="5" t="str">
        <f>Лист2!D376</f>
        <v>09</v>
      </c>
      <c r="D116" s="5" t="str">
        <f>Лист2!E376</f>
        <v>91 2 00 S1030</v>
      </c>
      <c r="E116" s="5"/>
      <c r="F116" s="28">
        <f>Лист2!G376</f>
        <v>2610</v>
      </c>
      <c r="G116" s="28">
        <f>Лист2!H376</f>
        <v>2610</v>
      </c>
      <c r="H116" s="28">
        <f>Лист2!I376</f>
        <v>2610</v>
      </c>
    </row>
    <row r="117" spans="1:8" ht="33" customHeight="1">
      <c r="A117" s="47" t="str">
        <f>Лист2!A377</f>
        <v>Закупка товаров, работ и услуг для обеспечения государственных (муниципальных) нужд</v>
      </c>
      <c r="B117" s="5" t="str">
        <f>Лист2!C377</f>
        <v>04</v>
      </c>
      <c r="C117" s="5" t="str">
        <f>Лист2!D377</f>
        <v>09</v>
      </c>
      <c r="D117" s="5" t="str">
        <f>Лист2!E377</f>
        <v>91 2 00 S1030</v>
      </c>
      <c r="E117" s="5">
        <f>Лист2!F377</f>
        <v>200</v>
      </c>
      <c r="F117" s="28">
        <f>Лист2!G377</f>
        <v>2610</v>
      </c>
      <c r="G117" s="28">
        <f>Лист2!H377</f>
        <v>2610</v>
      </c>
      <c r="H117" s="28">
        <f>Лист2!I377</f>
        <v>2610</v>
      </c>
    </row>
    <row r="118" spans="1:8" ht="65.25" customHeight="1">
      <c r="A118" s="47" t="str">
        <f>Лист2!A378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8" s="5" t="str">
        <f>Лист2!C378</f>
        <v>04</v>
      </c>
      <c r="C118" s="5" t="str">
        <f>Лист2!D378</f>
        <v>09</v>
      </c>
      <c r="D118" s="5" t="str">
        <f>Лист2!E378</f>
        <v>91 2 00 S1030</v>
      </c>
      <c r="E118" s="5"/>
      <c r="F118" s="28">
        <f>Лист2!G378</f>
        <v>26.363</v>
      </c>
      <c r="G118" s="28">
        <f>Лист2!H378</f>
        <v>0</v>
      </c>
      <c r="H118" s="28">
        <f>Лист2!I378</f>
        <v>0</v>
      </c>
    </row>
    <row r="119" spans="1:8" ht="33" customHeight="1">
      <c r="A119" s="47" t="str">
        <f>Лист2!A379</f>
        <v>Закупка товаров, работ и услуг для обеспечения государственных (муниципальных) нужд</v>
      </c>
      <c r="B119" s="5" t="str">
        <f>Лист2!C379</f>
        <v>04</v>
      </c>
      <c r="C119" s="5" t="str">
        <f>Лист2!D379</f>
        <v>09</v>
      </c>
      <c r="D119" s="5" t="str">
        <f>Лист2!E379</f>
        <v>91 2 00 S1030</v>
      </c>
      <c r="E119" s="5">
        <f>Лист2!F379</f>
        <v>200</v>
      </c>
      <c r="F119" s="28">
        <f>Лист2!G379</f>
        <v>26.363</v>
      </c>
      <c r="G119" s="28">
        <f>Лист2!H379</f>
        <v>0</v>
      </c>
      <c r="H119" s="28">
        <f>Лист2!I379</f>
        <v>0</v>
      </c>
    </row>
    <row r="120" spans="1:8" ht="51.75" customHeight="1">
      <c r="A120" s="47" t="str">
        <f>Лист2!A380</f>
        <v>Содержание, ремонт, реконструкция и строительство автомобильных дорог, являющихся муниципальной собственностью</v>
      </c>
      <c r="B120" s="5" t="str">
        <f>Лист2!C380</f>
        <v>04</v>
      </c>
      <c r="C120" s="5" t="str">
        <f>Лист2!D380</f>
        <v>09</v>
      </c>
      <c r="D120" s="5" t="str">
        <f>Лист2!E380</f>
        <v>91 2 00 67270</v>
      </c>
      <c r="E120" s="5"/>
      <c r="F120" s="28">
        <f>Лист2!G380</f>
        <v>4843.5950000000003</v>
      </c>
      <c r="G120" s="28">
        <f>Лист2!H380</f>
        <v>3994</v>
      </c>
      <c r="H120" s="28">
        <f>Лист2!I380</f>
        <v>4258</v>
      </c>
    </row>
    <row r="121" spans="1:8" ht="35.25" customHeight="1">
      <c r="A121" s="47" t="str">
        <f>Лист2!A381</f>
        <v>Закупка товаров, работ и услуг для обеспечения государственных (муниципальных) нужд</v>
      </c>
      <c r="B121" s="5" t="str">
        <f>Лист2!C381</f>
        <v>04</v>
      </c>
      <c r="C121" s="5" t="str">
        <f>Лист2!D381</f>
        <v>09</v>
      </c>
      <c r="D121" s="5" t="str">
        <f>Лист2!E381</f>
        <v>91 2 00 67270</v>
      </c>
      <c r="E121" s="5">
        <f>Лист2!F381</f>
        <v>200</v>
      </c>
      <c r="F121" s="28">
        <f>Лист2!G381</f>
        <v>4843.5950000000003</v>
      </c>
      <c r="G121" s="28">
        <f>Лист2!H381</f>
        <v>3994</v>
      </c>
      <c r="H121" s="28">
        <f>Лист2!I381</f>
        <v>4258</v>
      </c>
    </row>
    <row r="122" spans="1:8" ht="35.25" customHeight="1">
      <c r="A122" s="47" t="str">
        <f>Лист2!A382</f>
        <v>Поддержка дорожного хозяйства</v>
      </c>
      <c r="B122" s="5" t="str">
        <f>Лист2!C382</f>
        <v>04</v>
      </c>
      <c r="C122" s="5" t="str">
        <f>Лист2!D382</f>
        <v>09</v>
      </c>
      <c r="D122" s="5" t="str">
        <f>Лист2!E382</f>
        <v>91 2 00 67280</v>
      </c>
      <c r="E122" s="5"/>
      <c r="F122" s="28">
        <f>Лист2!G382</f>
        <v>1857.6279999999999</v>
      </c>
      <c r="G122" s="28">
        <f>Лист2!H382</f>
        <v>0</v>
      </c>
      <c r="H122" s="28">
        <f>Лист2!I382</f>
        <v>0</v>
      </c>
    </row>
    <row r="123" spans="1:8" ht="35.25" customHeight="1">
      <c r="A123" s="47" t="str">
        <f>Лист2!A383</f>
        <v>Закупка товаров, работ и услуг для обеспечения государственных (муниципальных) нужд</v>
      </c>
      <c r="B123" s="5" t="str">
        <f>Лист2!C383</f>
        <v>04</v>
      </c>
      <c r="C123" s="5" t="str">
        <f>Лист2!D383</f>
        <v>09</v>
      </c>
      <c r="D123" s="5" t="str">
        <f>Лист2!E383</f>
        <v>91 2 00 67280</v>
      </c>
      <c r="E123" s="5">
        <f>Лист2!F383</f>
        <v>200</v>
      </c>
      <c r="F123" s="28">
        <f>Лист2!G383</f>
        <v>1857.6279999999999</v>
      </c>
      <c r="G123" s="28">
        <f>Лист2!H383</f>
        <v>0</v>
      </c>
      <c r="H123" s="28">
        <f>Лист2!I383</f>
        <v>0</v>
      </c>
    </row>
    <row r="124" spans="1:8" ht="51" customHeight="1">
      <c r="A124" s="52" t="str">
        <f>Лист2!A235</f>
        <v xml:space="preserve">Межбюджетные трансферты общего характера бюджетам субъектов Российской Федерации и муниципальных образований </v>
      </c>
      <c r="B124" s="32" t="str">
        <f>Лист2!C235</f>
        <v>04</v>
      </c>
      <c r="C124" s="32" t="str">
        <f>Лист2!D235</f>
        <v>09</v>
      </c>
      <c r="D124" s="32" t="str">
        <f>Лист2!E235</f>
        <v>98 0 00 00000</v>
      </c>
      <c r="E124" s="32"/>
      <c r="F124" s="41">
        <f>Лист2!G235</f>
        <v>3667.6</v>
      </c>
      <c r="G124" s="41">
        <f>Лист2!H235</f>
        <v>2300</v>
      </c>
      <c r="H124" s="41">
        <f>Лист2!I235</f>
        <v>2300</v>
      </c>
    </row>
    <row r="125" spans="1:8" ht="35.25" customHeight="1">
      <c r="A125" s="52" t="str">
        <f>Лист2!A236</f>
        <v>Прочие межбюджетные трансферты общего характера</v>
      </c>
      <c r="B125" s="32" t="str">
        <f>Лист2!C236</f>
        <v>04</v>
      </c>
      <c r="C125" s="32" t="str">
        <f>Лист2!D236</f>
        <v>09</v>
      </c>
      <c r="D125" s="32" t="str">
        <f>Лист2!E236</f>
        <v>98 5 00 00000</v>
      </c>
      <c r="E125" s="32"/>
      <c r="F125" s="41">
        <f>Лист2!G236</f>
        <v>3667.6</v>
      </c>
      <c r="G125" s="41">
        <f>Лист2!H236</f>
        <v>2300</v>
      </c>
      <c r="H125" s="41">
        <f>Лист2!I236</f>
        <v>2300</v>
      </c>
    </row>
    <row r="126" spans="1:8" ht="110.25" customHeight="1">
      <c r="A126" s="52" t="str">
        <f>Лист2!A237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6" s="32" t="str">
        <f>Лист2!C237</f>
        <v>04</v>
      </c>
      <c r="C126" s="32" t="str">
        <f>Лист2!D237</f>
        <v>09</v>
      </c>
      <c r="D126" s="32" t="str">
        <f>Лист2!E237</f>
        <v>98 5 00 60510</v>
      </c>
      <c r="E126" s="32"/>
      <c r="F126" s="41">
        <f>Лист2!G237</f>
        <v>3667.6</v>
      </c>
      <c r="G126" s="41">
        <f>Лист2!H237</f>
        <v>2300</v>
      </c>
      <c r="H126" s="41">
        <f>Лист2!I237</f>
        <v>2300</v>
      </c>
    </row>
    <row r="127" spans="1:8" ht="24" customHeight="1">
      <c r="A127" s="52" t="str">
        <f>Лист2!A238</f>
        <v>Иные межбюджетные трансферты</v>
      </c>
      <c r="B127" s="32" t="str">
        <f>Лист2!C238</f>
        <v>04</v>
      </c>
      <c r="C127" s="32" t="str">
        <f>Лист2!D238</f>
        <v>09</v>
      </c>
      <c r="D127" s="32" t="str">
        <f>Лист2!E238</f>
        <v>98 5 00 60510</v>
      </c>
      <c r="E127" s="32">
        <f>Лист2!F238</f>
        <v>540</v>
      </c>
      <c r="F127" s="41">
        <f>Лист2!G238</f>
        <v>3667.6</v>
      </c>
      <c r="G127" s="41">
        <f>Лист2!H238</f>
        <v>2300</v>
      </c>
      <c r="H127" s="41">
        <f>Лист2!I238</f>
        <v>2300</v>
      </c>
    </row>
    <row r="128" spans="1:8" ht="37.5" customHeight="1">
      <c r="A128" s="52" t="str">
        <f>Лист2!A294</f>
        <v>Другие вопросы в области национальной экономики</v>
      </c>
      <c r="B128" s="32" t="str">
        <f>Лист2!C294</f>
        <v>04</v>
      </c>
      <c r="C128" s="32">
        <f>Лист2!D294</f>
        <v>12</v>
      </c>
      <c r="D128" s="32"/>
      <c r="E128" s="32"/>
      <c r="F128" s="41">
        <f>F129</f>
        <v>1315.25</v>
      </c>
      <c r="G128" s="41">
        <f>Лист2!H293</f>
        <v>600</v>
      </c>
      <c r="H128" s="41">
        <f>Лист2!I293</f>
        <v>600</v>
      </c>
    </row>
    <row r="129" spans="1:8" ht="24" customHeight="1">
      <c r="A129" s="52" t="str">
        <f>Лист2!A295</f>
        <v>Иные вопросы в области национальной экономики</v>
      </c>
      <c r="B129" s="32" t="str">
        <f>Лист2!C295</f>
        <v>04</v>
      </c>
      <c r="C129" s="32">
        <f>Лист2!D295</f>
        <v>12</v>
      </c>
      <c r="D129" s="32" t="str">
        <f>Лист2!E295</f>
        <v>91 0 00 00000</v>
      </c>
      <c r="E129" s="32"/>
      <c r="F129" s="41">
        <f>F130</f>
        <v>1315.25</v>
      </c>
      <c r="G129" s="41">
        <f>Лист2!H295</f>
        <v>600</v>
      </c>
      <c r="H129" s="41">
        <f>Лист2!I295</f>
        <v>600</v>
      </c>
    </row>
    <row r="130" spans="1:8" ht="38.25" customHeight="1">
      <c r="A130" s="52" t="str">
        <f>Лист2!A296</f>
        <v>Мероприятия по стимулированию инвестиционной активности</v>
      </c>
      <c r="B130" s="32" t="str">
        <f>Лист2!C296</f>
        <v>04</v>
      </c>
      <c r="C130" s="32">
        <f>Лист2!D296</f>
        <v>12</v>
      </c>
      <c r="D130" s="32" t="str">
        <f>Лист2!E296</f>
        <v>91 1 00 00000</v>
      </c>
      <c r="E130" s="32"/>
      <c r="F130" s="41">
        <f>F131</f>
        <v>1315.25</v>
      </c>
      <c r="G130" s="41">
        <f>Лист2!H296</f>
        <v>600</v>
      </c>
      <c r="H130" s="41">
        <f>Лист2!I296</f>
        <v>600</v>
      </c>
    </row>
    <row r="131" spans="1:8" ht="53.25" customHeight="1">
      <c r="A131" s="52" t="str">
        <f>Лист2!A297</f>
        <v>Оценка недвижимости, признание прав и регулирование отношений по государственной собственности</v>
      </c>
      <c r="B131" s="32" t="str">
        <f>Лист2!C297</f>
        <v>04</v>
      </c>
      <c r="C131" s="32">
        <f>Лист2!D297</f>
        <v>12</v>
      </c>
      <c r="D131" s="32" t="str">
        <f>Лист2!E297</f>
        <v>91 1 00 17380</v>
      </c>
      <c r="E131" s="32"/>
      <c r="F131" s="41">
        <f>F132</f>
        <v>1315.25</v>
      </c>
      <c r="G131" s="41">
        <f>Лист2!H297</f>
        <v>600</v>
      </c>
      <c r="H131" s="41">
        <f>Лист2!I297</f>
        <v>600</v>
      </c>
    </row>
    <row r="132" spans="1:8" ht="34.5" customHeight="1">
      <c r="A132" s="52" t="str">
        <f>Лист2!A298</f>
        <v>Закупка товаров, работ и услуг для обеспечения государственных (муниципальных) нужд</v>
      </c>
      <c r="B132" s="32" t="str">
        <f>Лист2!C298</f>
        <v>04</v>
      </c>
      <c r="C132" s="32">
        <f>Лист2!D298</f>
        <v>12</v>
      </c>
      <c r="D132" s="32" t="str">
        <f>Лист2!E298</f>
        <v>91 1 00 17380</v>
      </c>
      <c r="E132" s="32">
        <f>Лист2!F298</f>
        <v>200</v>
      </c>
      <c r="F132" s="41">
        <f>Лист2!G298+Лист2!G388</f>
        <v>1315.25</v>
      </c>
      <c r="G132" s="41">
        <f>Лист2!H298</f>
        <v>600</v>
      </c>
      <c r="H132" s="41">
        <f>Лист2!I298</f>
        <v>600</v>
      </c>
    </row>
    <row r="133" spans="1:8" ht="21.75" customHeight="1">
      <c r="A133" s="47" t="str">
        <f>Лист2!A389</f>
        <v>Жилищно-коммунальное хозяйство</v>
      </c>
      <c r="B133" s="5" t="str">
        <f>Лист2!C389</f>
        <v>05</v>
      </c>
      <c r="C133" s="5"/>
      <c r="D133" s="5"/>
      <c r="E133" s="5"/>
      <c r="F133" s="28">
        <f>F134+F159</f>
        <v>38238.548999999999</v>
      </c>
      <c r="G133" s="28">
        <f>G134+G159</f>
        <v>2930</v>
      </c>
      <c r="H133" s="28">
        <f>H134+H159</f>
        <v>2930</v>
      </c>
    </row>
    <row r="134" spans="1:8" ht="21.75" customHeight="1">
      <c r="A134" s="47" t="str">
        <f>Лист2!A240</f>
        <v>Коммунальное хозяйство</v>
      </c>
      <c r="B134" s="5" t="str">
        <f>Лист2!C240</f>
        <v>05</v>
      </c>
      <c r="C134" s="5" t="str">
        <f>Лист2!D240</f>
        <v>02</v>
      </c>
      <c r="D134" s="5"/>
      <c r="E134" s="5"/>
      <c r="F134" s="28">
        <f>F135+F155</f>
        <v>35790.739000000001</v>
      </c>
      <c r="G134" s="28">
        <f>Лист2!H240+G136</f>
        <v>1600</v>
      </c>
      <c r="H134" s="28">
        <f>Лист2!I240+H136</f>
        <v>1600</v>
      </c>
    </row>
    <row r="135" spans="1:8" ht="51" customHeight="1">
      <c r="A135" s="47" t="str">
        <f>Лист2!A391</f>
        <v>Государственная программа Алтайского края "Обеспечение населения Алтайского края жилищно-коммунальными услугами"</v>
      </c>
      <c r="B135" s="8" t="str">
        <f>Лист2!C391</f>
        <v>05</v>
      </c>
      <c r="C135" s="8" t="str">
        <f>Лист2!D391</f>
        <v>02</v>
      </c>
      <c r="D135" s="8" t="str">
        <f>Лист2!E391</f>
        <v>43 0 00 00000</v>
      </c>
      <c r="E135" s="8"/>
      <c r="F135" s="28">
        <f>F136+F139+F150</f>
        <v>33934.438999999998</v>
      </c>
      <c r="G135" s="28">
        <f>Лист2!H391</f>
        <v>1000</v>
      </c>
      <c r="H135" s="28">
        <f>Лист2!I391</f>
        <v>1000</v>
      </c>
    </row>
    <row r="136" spans="1:8" ht="57" customHeight="1">
      <c r="A136" s="47" t="str">
        <f>Лист2!A392</f>
        <v>МП"Комплексное развитие системы коммунальной инфраструктуры Волчихинского района" на 2017-2025 годы</v>
      </c>
      <c r="B136" s="8" t="str">
        <f>Лист2!C392</f>
        <v>05</v>
      </c>
      <c r="C136" s="8" t="str">
        <f>Лист2!D392</f>
        <v>02</v>
      </c>
      <c r="D136" s="8" t="str">
        <f>Лист2!E392</f>
        <v>43 0 00 60010</v>
      </c>
      <c r="E136" s="8"/>
      <c r="F136" s="28">
        <f>Лист2!G392</f>
        <v>14483.993999999999</v>
      </c>
      <c r="G136" s="28">
        <f>Лист2!H392</f>
        <v>1000</v>
      </c>
      <c r="H136" s="28">
        <f>Лист2!I392</f>
        <v>1000</v>
      </c>
    </row>
    <row r="137" spans="1:8" ht="34.5" customHeight="1">
      <c r="A137" s="47" t="str">
        <f>Лист2!A393</f>
        <v>Закупка товаров, работ и услуг для обеспечения государственных (муниципальных) нужд</v>
      </c>
      <c r="B137" s="8" t="str">
        <f>Лист2!C393</f>
        <v>05</v>
      </c>
      <c r="C137" s="8" t="str">
        <f>Лист2!D393</f>
        <v>02</v>
      </c>
      <c r="D137" s="8" t="str">
        <f>Лист2!E393</f>
        <v>43 0 00 60010</v>
      </c>
      <c r="E137" s="8" t="s">
        <v>288</v>
      </c>
      <c r="F137" s="28">
        <f>Лист2!G393</f>
        <v>7888.9939999999997</v>
      </c>
      <c r="G137" s="28">
        <f>Лист2!H393</f>
        <v>0</v>
      </c>
      <c r="H137" s="28">
        <f>Лист2!I393</f>
        <v>0</v>
      </c>
    </row>
    <row r="138" spans="1:8" ht="65.25" customHeight="1">
      <c r="A138" s="47" t="str">
        <f>Лист2!A394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8" s="8" t="str">
        <f>Лист2!C394</f>
        <v>05</v>
      </c>
      <c r="C138" s="8" t="str">
        <f>Лист2!D394</f>
        <v>02</v>
      </c>
      <c r="D138" s="8" t="str">
        <f>Лист2!E394</f>
        <v>43 0 00 60010</v>
      </c>
      <c r="E138" s="8">
        <f>Лист2!F394</f>
        <v>810</v>
      </c>
      <c r="F138" s="28">
        <f>Лист2!G394</f>
        <v>6595</v>
      </c>
      <c r="G138" s="28">
        <f>Лист2!H394</f>
        <v>1000</v>
      </c>
      <c r="H138" s="28">
        <f>Лист2!I394</f>
        <v>1000</v>
      </c>
    </row>
    <row r="139" spans="1:8" ht="98.25" customHeight="1">
      <c r="A139" s="47" t="str">
        <f>Лист2!A395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39" s="8" t="str">
        <f>Лист2!C395</f>
        <v>05</v>
      </c>
      <c r="C139" s="8" t="str">
        <f>Лист2!D395</f>
        <v>02</v>
      </c>
      <c r="D139" s="8" t="str">
        <f>Лист2!E395</f>
        <v>43 1 00 00000</v>
      </c>
      <c r="E139" s="8"/>
      <c r="F139" s="28">
        <f>F140+F145+F147+F143</f>
        <v>8498.6449999999986</v>
      </c>
      <c r="G139" s="28">
        <f>Лист2!H395</f>
        <v>0</v>
      </c>
      <c r="H139" s="28">
        <f>Лист2!I395</f>
        <v>0</v>
      </c>
    </row>
    <row r="140" spans="1:8" ht="42" customHeight="1">
      <c r="A140" s="47" t="str">
        <f>Лист2!A396</f>
        <v>Развитие водоснабжения в Волчихинском районе Алтайского края</v>
      </c>
      <c r="B140" s="8" t="str">
        <f>Лист2!C396</f>
        <v>05</v>
      </c>
      <c r="C140" s="8" t="str">
        <f>Лист2!D396</f>
        <v>02</v>
      </c>
      <c r="D140" s="8" t="str">
        <f>Лист2!E396</f>
        <v>43 1 00 60010</v>
      </c>
      <c r="E140" s="8"/>
      <c r="F140" s="28">
        <f>Лист2!G396+F142</f>
        <v>3887.0009999999997</v>
      </c>
      <c r="G140" s="28">
        <f>Лист2!H396</f>
        <v>0</v>
      </c>
      <c r="H140" s="28">
        <f>Лист2!I396</f>
        <v>0</v>
      </c>
    </row>
    <row r="141" spans="1:8" ht="48.75" customHeight="1">
      <c r="A141" s="47" t="str">
        <f>Лист2!A397</f>
        <v>Закупка товаров, работ и услуг для обеспечения государственных (муниципальных) нужд</v>
      </c>
      <c r="B141" s="8" t="str">
        <f>Лист2!C397</f>
        <v>05</v>
      </c>
      <c r="C141" s="8" t="str">
        <f>Лист2!D397</f>
        <v>02</v>
      </c>
      <c r="D141" s="8" t="str">
        <f>Лист2!E397</f>
        <v>43 1 00 60010</v>
      </c>
      <c r="E141" s="8" t="s">
        <v>288</v>
      </c>
      <c r="F141" s="28">
        <f>Лист2!G397</f>
        <v>2681.8809999999999</v>
      </c>
      <c r="G141" s="28">
        <f>Лист2!H397</f>
        <v>0</v>
      </c>
      <c r="H141" s="28">
        <f>Лист2!I397</f>
        <v>0</v>
      </c>
    </row>
    <row r="142" spans="1:8" ht="25.5" customHeight="1">
      <c r="A142" s="47" t="str">
        <f>Лист2!A245</f>
        <v>Иные межбюджетные трансферты</v>
      </c>
      <c r="B142" s="7" t="str">
        <f>Лист2!C245</f>
        <v>05</v>
      </c>
      <c r="C142" s="7" t="str">
        <f>Лист2!D245</f>
        <v>02</v>
      </c>
      <c r="D142" s="7" t="str">
        <f>Лист2!E245</f>
        <v>43 1 00 60010</v>
      </c>
      <c r="E142" s="7">
        <f>Лист2!F245</f>
        <v>540</v>
      </c>
      <c r="F142" s="7">
        <f>Лист2!G245</f>
        <v>1205.1199999999999</v>
      </c>
      <c r="G142" s="7">
        <f>Лист2!H245</f>
        <v>0</v>
      </c>
      <c r="H142" s="7">
        <f>Лист2!I245</f>
        <v>0</v>
      </c>
    </row>
    <row r="143" spans="1:8" ht="115.5" customHeight="1">
      <c r="A143" s="47" t="str">
        <f>Лист2!A398</f>
        <v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v>
      </c>
      <c r="B143" s="8" t="str">
        <f>Лист2!C398</f>
        <v>05</v>
      </c>
      <c r="C143" s="8" t="str">
        <f>Лист2!D398</f>
        <v>02</v>
      </c>
      <c r="D143" s="8" t="str">
        <f>Лист2!E398</f>
        <v>43 1 00 L8060</v>
      </c>
      <c r="E143" s="8"/>
      <c r="F143" s="28">
        <f>Лист2!G398</f>
        <v>4442.8329999999996</v>
      </c>
      <c r="G143" s="28">
        <f>Лист2!H398</f>
        <v>0</v>
      </c>
      <c r="H143" s="28">
        <f>Лист2!I398</f>
        <v>0</v>
      </c>
    </row>
    <row r="144" spans="1:8" ht="46.5" customHeight="1">
      <c r="A144" s="47" t="str">
        <f>Лист2!A399</f>
        <v>Закупка товаров, работ и услуг для обеспечения государственных (муниципальных) нужд</v>
      </c>
      <c r="B144" s="8" t="str">
        <f>Лист2!C399</f>
        <v>05</v>
      </c>
      <c r="C144" s="8" t="str">
        <f>Лист2!D399</f>
        <v>02</v>
      </c>
      <c r="D144" s="8" t="str">
        <f>Лист2!E399</f>
        <v>43 1 00 L8060</v>
      </c>
      <c r="E144" s="8" t="s">
        <v>288</v>
      </c>
      <c r="F144" s="28">
        <f>Лист2!G399</f>
        <v>4442.8329999999996</v>
      </c>
      <c r="G144" s="28">
        <f>Лист2!H399</f>
        <v>0</v>
      </c>
      <c r="H144" s="28">
        <f>Лист2!I399</f>
        <v>0</v>
      </c>
    </row>
    <row r="145" spans="1:8" ht="65.25" customHeight="1">
      <c r="A145" s="47" t="str">
        <f>Лист2!A400</f>
        <v>Субсидии на реализацию мероприятий, направленных на обеспечение стабильного водоснабжения населения Алтайского края</v>
      </c>
      <c r="B145" s="8" t="str">
        <f>Лист2!C400</f>
        <v>05</v>
      </c>
      <c r="C145" s="8" t="str">
        <f>Лист2!D400</f>
        <v>02</v>
      </c>
      <c r="D145" s="8" t="str">
        <f>Лист2!E400</f>
        <v>43 1 00 S3020</v>
      </c>
      <c r="E145" s="8"/>
      <c r="F145" s="28">
        <f>Лист2!G400</f>
        <v>95.1</v>
      </c>
      <c r="G145" s="28">
        <f>Лист2!H400</f>
        <v>0</v>
      </c>
      <c r="H145" s="28">
        <f>Лист2!I400</f>
        <v>0</v>
      </c>
    </row>
    <row r="146" spans="1:8" ht="33.75" customHeight="1">
      <c r="A146" s="47" t="str">
        <f>Лист2!A401</f>
        <v>Капитальные вложения в объекты государственной (муниципальной) собственности</v>
      </c>
      <c r="B146" s="8" t="str">
        <f>Лист2!C401</f>
        <v>05</v>
      </c>
      <c r="C146" s="8" t="str">
        <f>Лист2!D401</f>
        <v>02</v>
      </c>
      <c r="D146" s="8" t="str">
        <f>Лист2!E401</f>
        <v>43 1 00 S3020</v>
      </c>
      <c r="E146" s="8">
        <f>Лист2!F401</f>
        <v>400</v>
      </c>
      <c r="F146" s="28">
        <f>Лист2!G401</f>
        <v>95.1</v>
      </c>
      <c r="G146" s="28">
        <f>Лист2!H401</f>
        <v>0</v>
      </c>
      <c r="H146" s="28">
        <f>Лист2!I401</f>
        <v>0</v>
      </c>
    </row>
    <row r="147" spans="1:8" ht="66.75" customHeight="1">
      <c r="A147" s="47" t="str">
        <f>Лист2!A402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7" s="8" t="str">
        <f>Лист2!C402</f>
        <v>05</v>
      </c>
      <c r="C147" s="8" t="str">
        <f>Лист2!D402</f>
        <v>02</v>
      </c>
      <c r="D147" s="8" t="str">
        <f>Лист2!E402</f>
        <v>43 1 00 S3020</v>
      </c>
      <c r="E147" s="8"/>
      <c r="F147" s="28">
        <f>Лист2!G402</f>
        <v>73.710999999999999</v>
      </c>
      <c r="G147" s="28">
        <f>Лист2!H402</f>
        <v>0</v>
      </c>
      <c r="H147" s="28">
        <f>Лист2!I402</f>
        <v>0</v>
      </c>
    </row>
    <row r="148" spans="1:8" ht="33.75" customHeight="1">
      <c r="A148" s="47" t="str">
        <f>Лист2!A403</f>
        <v>Закупка товаров, работ и услуг для обеспечения государственных (муниципальных) нужд</v>
      </c>
      <c r="B148" s="8" t="str">
        <f>Лист2!C403</f>
        <v>05</v>
      </c>
      <c r="C148" s="8" t="str">
        <f>Лист2!D403</f>
        <v>02</v>
      </c>
      <c r="D148" s="8" t="str">
        <f>Лист2!E403</f>
        <v>43 1 00 S3020</v>
      </c>
      <c r="E148" s="8">
        <f>Лист2!F403</f>
        <v>200</v>
      </c>
      <c r="F148" s="28">
        <f>Лист2!G403</f>
        <v>1.544</v>
      </c>
      <c r="G148" s="28">
        <f>Лист2!H403</f>
        <v>0</v>
      </c>
      <c r="H148" s="28">
        <f>Лист2!I403</f>
        <v>0</v>
      </c>
    </row>
    <row r="149" spans="1:8" ht="33.75" customHeight="1">
      <c r="A149" s="47" t="str">
        <f>Лист2!A404</f>
        <v>Капитальные вложения в объекты государственной (муниципальной) собственности</v>
      </c>
      <c r="B149" s="8" t="str">
        <f>Лист2!C404</f>
        <v>05</v>
      </c>
      <c r="C149" s="8" t="str">
        <f>Лист2!D404</f>
        <v>02</v>
      </c>
      <c r="D149" s="8" t="str">
        <f>Лист2!E404</f>
        <v>43 1 00 S3020</v>
      </c>
      <c r="E149" s="8">
        <f>Лист2!F404</f>
        <v>400</v>
      </c>
      <c r="F149" s="28">
        <f>Лист2!G404</f>
        <v>72.167000000000002</v>
      </c>
      <c r="G149" s="28">
        <f>Лист2!H404</f>
        <v>0</v>
      </c>
      <c r="H149" s="28">
        <f>Лист2!I404</f>
        <v>0</v>
      </c>
    </row>
    <row r="150" spans="1:8" ht="103.5" customHeight="1">
      <c r="A150" s="47" t="str">
        <f>Лист2!A405</f>
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</c>
      <c r="B150" s="8" t="str">
        <f>Лист2!C405</f>
        <v>05</v>
      </c>
      <c r="C150" s="8" t="str">
        <f>Лист2!D405</f>
        <v>02</v>
      </c>
      <c r="D150" s="8" t="str">
        <f>Лист2!E405</f>
        <v>43 2 00 00000</v>
      </c>
      <c r="E150" s="8"/>
      <c r="F150" s="28">
        <f>Лист2!G405</f>
        <v>10951.8</v>
      </c>
      <c r="G150" s="28">
        <f>Лист2!H405</f>
        <v>0</v>
      </c>
      <c r="H150" s="28">
        <f>Лист2!I405</f>
        <v>0</v>
      </c>
    </row>
    <row r="151" spans="1:8" ht="52.5" customHeight="1">
      <c r="A151" s="47" t="str">
        <f>Лист2!A406</f>
        <v>Расходы на реализацию мероприятий по строительству, реконструкции, ремонту и капитальному ремонту объектов теплоснабжения</v>
      </c>
      <c r="B151" s="8" t="str">
        <f>Лист2!C406</f>
        <v>05</v>
      </c>
      <c r="C151" s="8" t="str">
        <f>Лист2!D406</f>
        <v>02</v>
      </c>
      <c r="D151" s="8" t="str">
        <f>Лист2!E406</f>
        <v>43 2 00 S0460</v>
      </c>
      <c r="E151" s="8"/>
      <c r="F151" s="28">
        <f>Лист2!G406</f>
        <v>10818.8</v>
      </c>
      <c r="G151" s="28">
        <f>Лист2!H406</f>
        <v>0</v>
      </c>
      <c r="H151" s="28">
        <f>Лист2!I406</f>
        <v>0</v>
      </c>
    </row>
    <row r="152" spans="1:8" ht="42" customHeight="1">
      <c r="A152" s="47" t="str">
        <f>Лист2!A407</f>
        <v>Закупка товаров, работ и услуг для обеспечения государственных (муниципальных) нужд</v>
      </c>
      <c r="B152" s="8" t="str">
        <f>Лист2!C407</f>
        <v>05</v>
      </c>
      <c r="C152" s="8" t="str">
        <f>Лист2!D407</f>
        <v>02</v>
      </c>
      <c r="D152" s="8" t="str">
        <f>Лист2!E407</f>
        <v>43 2 00 S0460</v>
      </c>
      <c r="E152" s="8" t="s">
        <v>288</v>
      </c>
      <c r="F152" s="28">
        <f>Лист2!G407</f>
        <v>10818.8</v>
      </c>
      <c r="G152" s="28">
        <f>Лист2!H407</f>
        <v>0</v>
      </c>
      <c r="H152" s="28">
        <f>Лист2!I407</f>
        <v>0</v>
      </c>
    </row>
    <row r="153" spans="1:8" ht="79.5" customHeight="1">
      <c r="A153" s="47" t="str">
        <f>Лист2!A408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53" s="8" t="str">
        <f>Лист2!C408</f>
        <v>05</v>
      </c>
      <c r="C153" s="8" t="str">
        <f>Лист2!D408</f>
        <v>02</v>
      </c>
      <c r="D153" s="8" t="str">
        <f>Лист2!E408</f>
        <v>43 2 00 S0460</v>
      </c>
      <c r="E153" s="8"/>
      <c r="F153" s="28">
        <f>Лист2!G408</f>
        <v>133</v>
      </c>
      <c r="G153" s="28">
        <f>Лист2!H408</f>
        <v>0</v>
      </c>
      <c r="H153" s="28">
        <f>Лист2!I408</f>
        <v>0</v>
      </c>
    </row>
    <row r="154" spans="1:8" ht="33.75" customHeight="1">
      <c r="A154" s="47" t="str">
        <f>Лист2!A409</f>
        <v>Закупка товаров, работ и услуг для обеспечения государственных (муниципальных) нужд</v>
      </c>
      <c r="B154" s="8" t="str">
        <f>Лист2!C409</f>
        <v>05</v>
      </c>
      <c r="C154" s="8" t="str">
        <f>Лист2!D409</f>
        <v>02</v>
      </c>
      <c r="D154" s="8" t="str">
        <f>Лист2!E409</f>
        <v>43 2 00 S0460</v>
      </c>
      <c r="E154" s="8">
        <f>Лист2!F409</f>
        <v>200</v>
      </c>
      <c r="F154" s="28">
        <f>Лист2!G409</f>
        <v>133</v>
      </c>
      <c r="G154" s="28">
        <f>Лист2!H409</f>
        <v>0</v>
      </c>
      <c r="H154" s="28">
        <f>Лист2!I409</f>
        <v>0</v>
      </c>
    </row>
    <row r="155" spans="1:8" ht="60.75" customHeight="1">
      <c r="A155" s="47" t="str">
        <f>Лист2!A246</f>
        <v xml:space="preserve">Межбюджетные трансферты общего характера бюджетам субъектов Российской Федерации и муниципальных образований </v>
      </c>
      <c r="B155" s="5" t="str">
        <f>Лист2!C246</f>
        <v>05</v>
      </c>
      <c r="C155" s="5" t="str">
        <f>Лист2!D246</f>
        <v>02</v>
      </c>
      <c r="D155" s="5" t="str">
        <f>Лист2!E246</f>
        <v>98 0 00 00000</v>
      </c>
      <c r="E155" s="5"/>
      <c r="F155" s="28">
        <f>Лист2!G246</f>
        <v>1856.3</v>
      </c>
      <c r="G155" s="28">
        <f>Лист2!H246</f>
        <v>600</v>
      </c>
      <c r="H155" s="28">
        <f>Лист2!I246</f>
        <v>600</v>
      </c>
    </row>
    <row r="156" spans="1:8" ht="30.75" customHeight="1">
      <c r="A156" s="47" t="str">
        <f>Лист2!A247</f>
        <v>Прочие межбюджетные трансферты общего характера</v>
      </c>
      <c r="B156" s="5" t="str">
        <f>Лист2!C247</f>
        <v>05</v>
      </c>
      <c r="C156" s="5" t="str">
        <f>Лист2!D247</f>
        <v>02</v>
      </c>
      <c r="D156" s="5" t="str">
        <f>Лист2!E247</f>
        <v>98 5 00 00000</v>
      </c>
      <c r="E156" s="5"/>
      <c r="F156" s="28">
        <f>Лист2!G247</f>
        <v>1856.3</v>
      </c>
      <c r="G156" s="28">
        <f>Лист2!H247</f>
        <v>600</v>
      </c>
      <c r="H156" s="28">
        <f>Лист2!I247</f>
        <v>600</v>
      </c>
    </row>
    <row r="157" spans="1:8" ht="116.25" customHeight="1">
      <c r="A157" s="47" t="str">
        <f>Лист2!A248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7" s="5" t="str">
        <f>Лист2!C248</f>
        <v>05</v>
      </c>
      <c r="C157" s="5" t="str">
        <f>Лист2!D248</f>
        <v>02</v>
      </c>
      <c r="D157" s="5" t="str">
        <f>Лист2!E248</f>
        <v>98 5 00 60510</v>
      </c>
      <c r="E157" s="5"/>
      <c r="F157" s="28">
        <f>Лист2!G248</f>
        <v>1856.3</v>
      </c>
      <c r="G157" s="28">
        <f>Лист2!H248</f>
        <v>600</v>
      </c>
      <c r="H157" s="28">
        <f>Лист2!I248</f>
        <v>600</v>
      </c>
    </row>
    <row r="158" spans="1:8" ht="21.75" customHeight="1">
      <c r="A158" s="47" t="str">
        <f>Лист2!A249</f>
        <v>Иные межбюджетные трансферты</v>
      </c>
      <c r="B158" s="5" t="str">
        <f>Лист2!C249</f>
        <v>05</v>
      </c>
      <c r="C158" s="5" t="str">
        <f>Лист2!D249</f>
        <v>02</v>
      </c>
      <c r="D158" s="5" t="str">
        <f>Лист2!E249</f>
        <v>98 5 00 60510</v>
      </c>
      <c r="E158" s="5">
        <f>Лист2!F249</f>
        <v>540</v>
      </c>
      <c r="F158" s="28">
        <f>Лист2!G249</f>
        <v>1856.3</v>
      </c>
      <c r="G158" s="28">
        <f>Лист2!H249</f>
        <v>600</v>
      </c>
      <c r="H158" s="28">
        <f>Лист2!I249</f>
        <v>600</v>
      </c>
    </row>
    <row r="159" spans="1:8" ht="22.5" customHeight="1">
      <c r="A159" s="47" t="str">
        <f>Лист2!A410</f>
        <v>Благоустройство</v>
      </c>
      <c r="B159" s="5" t="str">
        <f>Лист2!C410</f>
        <v>05</v>
      </c>
      <c r="C159" s="5" t="str">
        <f>Лист2!D410</f>
        <v>03</v>
      </c>
      <c r="D159" s="5"/>
      <c r="E159" s="5"/>
      <c r="F159" s="28">
        <f>F160+F166</f>
        <v>2447.81</v>
      </c>
      <c r="G159" s="28">
        <f>G160+G166</f>
        <v>1330</v>
      </c>
      <c r="H159" s="28">
        <f>H160+H166</f>
        <v>1330</v>
      </c>
    </row>
    <row r="160" spans="1:8" ht="32.25" customHeight="1">
      <c r="A160" s="47" t="str">
        <f>Лист2!A411</f>
        <v>Иные вопросы в области жилищно-коммунального хозяйства</v>
      </c>
      <c r="B160" s="5" t="str">
        <f>Лист2!C411</f>
        <v>05</v>
      </c>
      <c r="C160" s="5" t="str">
        <f>Лист2!D411</f>
        <v>03</v>
      </c>
      <c r="D160" s="5" t="str">
        <f>Лист2!E411</f>
        <v>92 0 00 00000</v>
      </c>
      <c r="E160" s="5"/>
      <c r="F160" s="28">
        <f>F161</f>
        <v>1617.81</v>
      </c>
      <c r="G160" s="28">
        <f>Лист2!H411</f>
        <v>1100</v>
      </c>
      <c r="H160" s="28">
        <f>Лист2!I411</f>
        <v>1100</v>
      </c>
    </row>
    <row r="161" spans="1:8" ht="34.5" customHeight="1">
      <c r="A161" s="47" t="str">
        <f>Лист2!A412</f>
        <v>Иные расходы в области жилищно-коммунального хозяйства</v>
      </c>
      <c r="B161" s="5" t="str">
        <f>Лист2!C412</f>
        <v>05</v>
      </c>
      <c r="C161" s="5" t="str">
        <f>Лист2!D412</f>
        <v>03</v>
      </c>
      <c r="D161" s="5" t="str">
        <f>Лист2!E412</f>
        <v>92 9 00 00000</v>
      </c>
      <c r="E161" s="5"/>
      <c r="F161" s="28">
        <f>F162+F164</f>
        <v>1617.81</v>
      </c>
      <c r="G161" s="28">
        <f>Лист2!H412</f>
        <v>1100</v>
      </c>
      <c r="H161" s="28">
        <f>Лист2!I412</f>
        <v>1100</v>
      </c>
    </row>
    <row r="162" spans="1:8" ht="21.75" customHeight="1">
      <c r="A162" s="47" t="str">
        <f>Лист2!A413</f>
        <v>Организация и содержание мест захоронения</v>
      </c>
      <c r="B162" s="5" t="str">
        <f>Лист2!C413</f>
        <v>05</v>
      </c>
      <c r="C162" s="5" t="str">
        <f>Лист2!D413</f>
        <v>03</v>
      </c>
      <c r="D162" s="5" t="str">
        <f>Лист2!E413</f>
        <v>92 9 00 18070</v>
      </c>
      <c r="E162" s="5"/>
      <c r="F162" s="28">
        <f>Лист2!G413</f>
        <v>0</v>
      </c>
      <c r="G162" s="28">
        <f>Лист2!H413</f>
        <v>300</v>
      </c>
      <c r="H162" s="28">
        <f>Лист2!I413</f>
        <v>300</v>
      </c>
    </row>
    <row r="163" spans="1:8" ht="42.75" customHeight="1">
      <c r="A163" s="47" t="str">
        <f>Лист2!A414</f>
        <v>Закупка товаров, работ и услуг для обеспечения государственных (муниципальных) нужд</v>
      </c>
      <c r="B163" s="5" t="str">
        <f>Лист2!C414</f>
        <v>05</v>
      </c>
      <c r="C163" s="5" t="str">
        <f>Лист2!D414</f>
        <v>03</v>
      </c>
      <c r="D163" s="5" t="str">
        <f>Лист2!E414</f>
        <v>92 9 00 18070</v>
      </c>
      <c r="E163" s="5">
        <f>Лист2!F414</f>
        <v>200</v>
      </c>
      <c r="F163" s="28">
        <f>Лист2!G414</f>
        <v>0</v>
      </c>
      <c r="G163" s="28">
        <f>Лист2!H414</f>
        <v>300</v>
      </c>
      <c r="H163" s="28">
        <f>Лист2!I414</f>
        <v>300</v>
      </c>
    </row>
    <row r="164" spans="1:8" ht="21.75" customHeight="1">
      <c r="A164" s="47" t="str">
        <f>Лист2!A415</f>
        <v>Сбор и удаление твердых отходов</v>
      </c>
      <c r="B164" s="5" t="str">
        <f>Лист2!C415</f>
        <v>05</v>
      </c>
      <c r="C164" s="5" t="str">
        <f>Лист2!D415</f>
        <v>03</v>
      </c>
      <c r="D164" s="5" t="str">
        <f>Лист2!E415</f>
        <v>92 9 00 18090</v>
      </c>
      <c r="E164" s="5"/>
      <c r="F164" s="28">
        <f>Лист2!G415</f>
        <v>1617.81</v>
      </c>
      <c r="G164" s="28">
        <f>Лист2!H415</f>
        <v>800</v>
      </c>
      <c r="H164" s="28">
        <f>Лист2!I415</f>
        <v>800</v>
      </c>
    </row>
    <row r="165" spans="1:8" ht="42" customHeight="1">
      <c r="A165" s="47" t="str">
        <f>Лист2!A416</f>
        <v>Закупка товаров, работ и услуг для обеспечения государственных (муниципальных) нужд</v>
      </c>
      <c r="B165" s="5" t="str">
        <f>Лист2!C416</f>
        <v>05</v>
      </c>
      <c r="C165" s="5" t="str">
        <f>Лист2!D416</f>
        <v>03</v>
      </c>
      <c r="D165" s="5" t="str">
        <f>Лист2!E416</f>
        <v>92 9 00 18090</v>
      </c>
      <c r="E165" s="5">
        <f>Лист2!F416</f>
        <v>200</v>
      </c>
      <c r="F165" s="28">
        <f>Лист2!G416</f>
        <v>1617.81</v>
      </c>
      <c r="G165" s="28">
        <f>Лист2!H416</f>
        <v>800</v>
      </c>
      <c r="H165" s="28">
        <f>Лист2!I416</f>
        <v>800</v>
      </c>
    </row>
    <row r="166" spans="1:8" ht="54" customHeight="1">
      <c r="A166" s="47" t="str">
        <f>Лист2!A251</f>
        <v xml:space="preserve">Межбюджетные трансферты общего характера бюджетам субъектов Российской Федерации и муниципальных образований </v>
      </c>
      <c r="B166" s="5" t="str">
        <f>Лист2!C251</f>
        <v>05</v>
      </c>
      <c r="C166" s="5" t="str">
        <f>Лист2!D251</f>
        <v>03</v>
      </c>
      <c r="D166" s="5" t="str">
        <f>Лист2!E251</f>
        <v>98 0 00 00000</v>
      </c>
      <c r="E166" s="5"/>
      <c r="F166" s="28">
        <f>Лист2!G251</f>
        <v>830</v>
      </c>
      <c r="G166" s="28">
        <f>Лист2!H251</f>
        <v>230</v>
      </c>
      <c r="H166" s="28">
        <f>Лист2!I251</f>
        <v>230</v>
      </c>
    </row>
    <row r="167" spans="1:8" ht="31.5" customHeight="1">
      <c r="A167" s="47" t="str">
        <f>Лист2!A252</f>
        <v>Прочие межбюджетные трансферты общего характера</v>
      </c>
      <c r="B167" s="5" t="str">
        <f>Лист2!C252</f>
        <v>05</v>
      </c>
      <c r="C167" s="5" t="str">
        <f>Лист2!D252</f>
        <v>03</v>
      </c>
      <c r="D167" s="5" t="str">
        <f>Лист2!E252</f>
        <v>98 5 00 00000</v>
      </c>
      <c r="E167" s="5"/>
      <c r="F167" s="28">
        <f>Лист2!G252</f>
        <v>830</v>
      </c>
      <c r="G167" s="28">
        <f>Лист2!H252</f>
        <v>230</v>
      </c>
      <c r="H167" s="28">
        <f>Лист2!I252</f>
        <v>230</v>
      </c>
    </row>
    <row r="168" spans="1:8" ht="111" customHeight="1">
      <c r="A168" s="47" t="str">
        <f>Лист2!A253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68" s="5" t="str">
        <f>Лист2!C253</f>
        <v>05</v>
      </c>
      <c r="C168" s="5" t="str">
        <f>Лист2!D253</f>
        <v>03</v>
      </c>
      <c r="D168" s="5" t="str">
        <f>Лист2!E253</f>
        <v>98 5 00 60510</v>
      </c>
      <c r="E168" s="5"/>
      <c r="F168" s="28">
        <f>Лист2!G253</f>
        <v>830</v>
      </c>
      <c r="G168" s="28">
        <f>Лист2!H253</f>
        <v>230</v>
      </c>
      <c r="H168" s="28">
        <f>Лист2!I253</f>
        <v>230</v>
      </c>
    </row>
    <row r="169" spans="1:8" ht="21.75" customHeight="1">
      <c r="A169" s="47" t="str">
        <f>Лист2!A254</f>
        <v>Иные межбюджетные трансферты</v>
      </c>
      <c r="B169" s="5" t="str">
        <f>Лист2!C254</f>
        <v>05</v>
      </c>
      <c r="C169" s="5" t="str">
        <f>Лист2!D254</f>
        <v>03</v>
      </c>
      <c r="D169" s="5" t="str">
        <f>Лист2!E254</f>
        <v>98 5 00 60510</v>
      </c>
      <c r="E169" s="5">
        <f>Лист2!F254</f>
        <v>540</v>
      </c>
      <c r="F169" s="28">
        <f>Лист2!G254</f>
        <v>830</v>
      </c>
      <c r="G169" s="28">
        <f>Лист2!H254</f>
        <v>230</v>
      </c>
      <c r="H169" s="28">
        <f>Лист2!I254</f>
        <v>230</v>
      </c>
    </row>
    <row r="170" spans="1:8" ht="18.75" customHeight="1">
      <c r="A170" s="47" t="s">
        <v>35</v>
      </c>
      <c r="B170" s="5" t="s">
        <v>22</v>
      </c>
      <c r="C170" s="5"/>
      <c r="D170" s="3"/>
      <c r="E170" s="5"/>
      <c r="F170" s="9">
        <f>F171+F188+F233+F245</f>
        <v>416649.62</v>
      </c>
      <c r="G170" s="9">
        <f>G171+G188+G233+G245</f>
        <v>345645.30000000005</v>
      </c>
      <c r="H170" s="9">
        <f>H171+H188+H233+H245</f>
        <v>341052.30000000005</v>
      </c>
    </row>
    <row r="171" spans="1:8" ht="17.25" customHeight="1">
      <c r="A171" s="47" t="s">
        <v>6</v>
      </c>
      <c r="B171" s="5" t="s">
        <v>22</v>
      </c>
      <c r="C171" s="5" t="s">
        <v>14</v>
      </c>
      <c r="D171" s="3"/>
      <c r="E171" s="5"/>
      <c r="F171" s="9">
        <f>F173+F184</f>
        <v>62535.44</v>
      </c>
      <c r="G171" s="9">
        <f>G173+G184</f>
        <v>56643</v>
      </c>
      <c r="H171" s="9">
        <f>H173+H184</f>
        <v>55133</v>
      </c>
    </row>
    <row r="172" spans="1:8" ht="36.75" customHeight="1">
      <c r="A172" s="47" t="str">
        <f>Лист2!A92</f>
        <v>Расходы на обеспечение деятельности (оказание услуг) подведомственных учреждений</v>
      </c>
      <c r="B172" s="5" t="str">
        <f>Лист2!C92</f>
        <v>07</v>
      </c>
      <c r="C172" s="5" t="str">
        <f>Лист2!D92</f>
        <v>01</v>
      </c>
      <c r="D172" s="5" t="str">
        <f>Лист2!E92</f>
        <v>02 0 00 00000</v>
      </c>
      <c r="E172" s="5"/>
      <c r="F172" s="28">
        <f>F173</f>
        <v>20276.440000000002</v>
      </c>
      <c r="G172" s="28">
        <f>G173</f>
        <v>15600</v>
      </c>
      <c r="H172" s="28">
        <f>H173</f>
        <v>14090</v>
      </c>
    </row>
    <row r="173" spans="1:8" ht="47.25">
      <c r="A173" s="49" t="s">
        <v>76</v>
      </c>
      <c r="B173" s="5" t="str">
        <f>Лист2!C93</f>
        <v>07</v>
      </c>
      <c r="C173" s="5" t="str">
        <f>Лист2!D93</f>
        <v>01</v>
      </c>
      <c r="D173" s="7" t="s">
        <v>101</v>
      </c>
      <c r="E173" s="5"/>
      <c r="F173" s="9">
        <f>F174+F178+F180</f>
        <v>20276.440000000002</v>
      </c>
      <c r="G173" s="9">
        <f>G174</f>
        <v>15600</v>
      </c>
      <c r="H173" s="9">
        <f>H174</f>
        <v>14090</v>
      </c>
    </row>
    <row r="174" spans="1:8" ht="33.75" customHeight="1">
      <c r="A174" s="49" t="s">
        <v>91</v>
      </c>
      <c r="B174" s="5" t="str">
        <f>Лист2!C94</f>
        <v>07</v>
      </c>
      <c r="C174" s="5" t="str">
        <f>Лист2!D94</f>
        <v>01</v>
      </c>
      <c r="D174" s="7" t="s">
        <v>109</v>
      </c>
      <c r="E174" s="5"/>
      <c r="F174" s="9">
        <f>F175+F176+F177</f>
        <v>15977.631000000001</v>
      </c>
      <c r="G174" s="9">
        <f>G175+G176+G177</f>
        <v>15600</v>
      </c>
      <c r="H174" s="9">
        <f>H175+H176+H177</f>
        <v>14090</v>
      </c>
    </row>
    <row r="175" spans="1:8" ht="81.75" customHeight="1">
      <c r="A175" s="50" t="s">
        <v>69</v>
      </c>
      <c r="B175" s="5" t="str">
        <f>Лист2!C95</f>
        <v>07</v>
      </c>
      <c r="C175" s="5" t="str">
        <f>Лист2!D95</f>
        <v>01</v>
      </c>
      <c r="D175" s="7" t="s">
        <v>109</v>
      </c>
      <c r="E175" s="5">
        <v>100</v>
      </c>
      <c r="F175" s="9">
        <f>Лист2!G95</f>
        <v>2458.3670000000002</v>
      </c>
      <c r="G175" s="9">
        <f>Лист2!H95</f>
        <v>3915</v>
      </c>
      <c r="H175" s="9">
        <f>Лист2!I95</f>
        <v>3915</v>
      </c>
    </row>
    <row r="176" spans="1:8" ht="34.5" customHeight="1">
      <c r="A176" s="50" t="s">
        <v>102</v>
      </c>
      <c r="B176" s="5" t="str">
        <f>Лист2!C96</f>
        <v>07</v>
      </c>
      <c r="C176" s="5" t="str">
        <f>Лист2!D96</f>
        <v>01</v>
      </c>
      <c r="D176" s="7" t="s">
        <v>109</v>
      </c>
      <c r="E176" s="5">
        <v>200</v>
      </c>
      <c r="F176" s="9">
        <f>Лист2!G96</f>
        <v>12627.37</v>
      </c>
      <c r="G176" s="9">
        <f>Лист2!H96</f>
        <v>10391</v>
      </c>
      <c r="H176" s="9">
        <f>Лист2!I96</f>
        <v>8881</v>
      </c>
    </row>
    <row r="177" spans="1:8" ht="21.75" customHeight="1">
      <c r="A177" s="51" t="s">
        <v>61</v>
      </c>
      <c r="B177" s="5" t="str">
        <f>Лист2!C97</f>
        <v>07</v>
      </c>
      <c r="C177" s="5" t="str">
        <f>Лист2!D97</f>
        <v>01</v>
      </c>
      <c r="D177" s="7" t="s">
        <v>109</v>
      </c>
      <c r="E177" s="5">
        <v>850</v>
      </c>
      <c r="F177" s="9">
        <f>Лист2!G97</f>
        <v>891.89400000000001</v>
      </c>
      <c r="G177" s="9">
        <f>Лист2!H97</f>
        <v>1294</v>
      </c>
      <c r="H177" s="9">
        <f>Лист2!I97</f>
        <v>1294</v>
      </c>
    </row>
    <row r="178" spans="1:8" ht="51" customHeight="1">
      <c r="A178" s="51" t="str">
        <f>Лист2!A98</f>
        <v>Субсидия на софинансирование части расходов местных бюджетов по оплате труда работников муниципальных учреждений</v>
      </c>
      <c r="B178" s="5" t="str">
        <f>Лист2!C98</f>
        <v>07</v>
      </c>
      <c r="C178" s="5" t="str">
        <f>Лист2!D98</f>
        <v>01</v>
      </c>
      <c r="D178" s="5" t="str">
        <f>Лист2!E98</f>
        <v>02 1 00 S0430</v>
      </c>
      <c r="E178" s="5"/>
      <c r="F178" s="28">
        <f>Лист2!G98</f>
        <v>3668.7</v>
      </c>
      <c r="G178" s="28">
        <f>Лист2!H98</f>
        <v>0</v>
      </c>
      <c r="H178" s="28">
        <f>Лист2!I98</f>
        <v>0</v>
      </c>
    </row>
    <row r="179" spans="1:8" ht="81.75" customHeight="1">
      <c r="A179" s="51" t="str">
        <f>Лист2!A99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9" s="5" t="str">
        <f>Лист2!C99</f>
        <v>07</v>
      </c>
      <c r="C179" s="5" t="str">
        <f>Лист2!D99</f>
        <v>01</v>
      </c>
      <c r="D179" s="5" t="str">
        <f>Лист2!E99</f>
        <v>02 1 00 S0430</v>
      </c>
      <c r="E179" s="5">
        <f>Лист2!F99</f>
        <v>100</v>
      </c>
      <c r="F179" s="28">
        <f>Лист2!G99</f>
        <v>3668.7</v>
      </c>
      <c r="G179" s="28">
        <f>Лист2!H99</f>
        <v>0</v>
      </c>
      <c r="H179" s="28">
        <f>Лист2!I99</f>
        <v>0</v>
      </c>
    </row>
    <row r="180" spans="1:8" ht="59.25" customHeight="1">
      <c r="A180" s="51" t="str">
        <f>Лист2!A100</f>
        <v>Обеспечение расчетов за топливно-энергетические ресурсы, потребляемые муниципальными учреждениями</v>
      </c>
      <c r="B180" s="5" t="str">
        <f>Лист2!C100</f>
        <v>07</v>
      </c>
      <c r="C180" s="5" t="str">
        <f>Лист2!D100</f>
        <v>01</v>
      </c>
      <c r="D180" s="5" t="str">
        <f>Лист2!E100</f>
        <v>02 1 00 S1190</v>
      </c>
      <c r="E180" s="5"/>
      <c r="F180" s="28">
        <f>Лист2!G100</f>
        <v>630.10900000000004</v>
      </c>
      <c r="G180" s="28">
        <f>Лист2!H100</f>
        <v>0</v>
      </c>
      <c r="H180" s="28">
        <f>Лист2!I100</f>
        <v>0</v>
      </c>
    </row>
    <row r="181" spans="1:8" ht="36.75" customHeight="1">
      <c r="A181" s="51" t="str">
        <f>Лист2!A101</f>
        <v>Закупка товаров, работ и услуг для обеспечения государственных (муниципальных) нужд</v>
      </c>
      <c r="B181" s="5" t="str">
        <f>Лист2!C101</f>
        <v>07</v>
      </c>
      <c r="C181" s="5" t="str">
        <f>Лист2!D101</f>
        <v>01</v>
      </c>
      <c r="D181" s="5" t="str">
        <f>Лист2!E101</f>
        <v>02 1 00 S1190</v>
      </c>
      <c r="E181" s="5">
        <f>Лист2!F101</f>
        <v>200</v>
      </c>
      <c r="F181" s="28">
        <f>Лист2!G101</f>
        <v>630.10900000000004</v>
      </c>
      <c r="G181" s="28">
        <f>Лист2!H101</f>
        <v>0</v>
      </c>
      <c r="H181" s="28">
        <f>Лист2!I101</f>
        <v>0</v>
      </c>
    </row>
    <row r="182" spans="1:8" ht="21.75" customHeight="1">
      <c r="A182" s="51" t="str">
        <f>Лист2!A102</f>
        <v>Иные вопросы в отраслях социальной сферы</v>
      </c>
      <c r="B182" s="5" t="str">
        <f>Лист2!C102</f>
        <v>07</v>
      </c>
      <c r="C182" s="5" t="str">
        <f>Лист2!D102</f>
        <v>01</v>
      </c>
      <c r="D182" s="9" t="str">
        <f>Лист2!E102</f>
        <v>90 0 00 00000</v>
      </c>
      <c r="E182" s="9"/>
      <c r="F182" s="9">
        <f>Лист2!G102</f>
        <v>42259</v>
      </c>
      <c r="G182" s="9">
        <f>Лист2!H102</f>
        <v>41043</v>
      </c>
      <c r="H182" s="9">
        <f>Лист2!I102</f>
        <v>41043</v>
      </c>
    </row>
    <row r="183" spans="1:8" ht="21.75" customHeight="1">
      <c r="A183" s="51" t="str">
        <f>Лист2!A103</f>
        <v>Иные вопросы в сфере образования</v>
      </c>
      <c r="B183" s="5" t="str">
        <f>Лист2!C103</f>
        <v>07</v>
      </c>
      <c r="C183" s="5" t="str">
        <f>Лист2!D103</f>
        <v>01</v>
      </c>
      <c r="D183" s="9" t="str">
        <f>Лист2!E103</f>
        <v>90 1 00 00000</v>
      </c>
      <c r="E183" s="9"/>
      <c r="F183" s="9">
        <f>Лист2!G103</f>
        <v>42259</v>
      </c>
      <c r="G183" s="9">
        <f>Лист2!H103</f>
        <v>41043</v>
      </c>
      <c r="H183" s="9">
        <f>Лист2!I103</f>
        <v>41043</v>
      </c>
    </row>
    <row r="184" spans="1:8" ht="67.5" customHeight="1">
      <c r="A184" s="49" t="s">
        <v>70</v>
      </c>
      <c r="B184" s="5" t="str">
        <f>Лист2!C104</f>
        <v>07</v>
      </c>
      <c r="C184" s="5" t="str">
        <f>Лист2!D104</f>
        <v>01</v>
      </c>
      <c r="D184" s="9" t="str">
        <f>Лист2!E104</f>
        <v>90 1 00 70900</v>
      </c>
      <c r="E184" s="9"/>
      <c r="F184" s="9">
        <f>Лист2!G104</f>
        <v>42259</v>
      </c>
      <c r="G184" s="9">
        <f>Лист2!H104</f>
        <v>41043</v>
      </c>
      <c r="H184" s="9">
        <f>Лист2!I104</f>
        <v>41043</v>
      </c>
    </row>
    <row r="185" spans="1:8" ht="84.75" customHeight="1">
      <c r="A185" s="50" t="s">
        <v>69</v>
      </c>
      <c r="B185" s="5" t="str">
        <f>Лист2!C105</f>
        <v>07</v>
      </c>
      <c r="C185" s="5" t="str">
        <f>Лист2!D105</f>
        <v>01</v>
      </c>
      <c r="D185" s="9" t="str">
        <f>Лист2!E105</f>
        <v>90 1 00 70900</v>
      </c>
      <c r="E185" s="39">
        <f>Лист2!F105</f>
        <v>100</v>
      </c>
      <c r="F185" s="9">
        <f>Лист2!G105</f>
        <v>41734</v>
      </c>
      <c r="G185" s="9">
        <f>Лист2!H105</f>
        <v>40537</v>
      </c>
      <c r="H185" s="9">
        <f>Лист2!I105</f>
        <v>40537</v>
      </c>
    </row>
    <row r="186" spans="1:8" ht="31.5" customHeight="1">
      <c r="A186" s="50" t="s">
        <v>102</v>
      </c>
      <c r="B186" s="5" t="str">
        <f>Лист2!C106</f>
        <v>07</v>
      </c>
      <c r="C186" s="5" t="str">
        <f>Лист2!D106</f>
        <v>01</v>
      </c>
      <c r="D186" s="9" t="str">
        <f>Лист2!E106</f>
        <v>90 1 00 70900</v>
      </c>
      <c r="E186" s="39">
        <f>Лист2!F106</f>
        <v>200</v>
      </c>
      <c r="F186" s="9">
        <f>Лист2!G106</f>
        <v>525</v>
      </c>
      <c r="G186" s="9">
        <f>Лист2!H106</f>
        <v>506</v>
      </c>
      <c r="H186" s="9">
        <f>Лист2!I106</f>
        <v>506</v>
      </c>
    </row>
    <row r="187" spans="1:8" ht="31.5" customHeight="1">
      <c r="A187" s="49" t="s">
        <v>55</v>
      </c>
      <c r="B187" s="5" t="str">
        <f>Лист2!C107</f>
        <v>07</v>
      </c>
      <c r="C187" s="5" t="str">
        <f>Лист2!D107</f>
        <v>01</v>
      </c>
      <c r="D187" s="9" t="str">
        <f>Лист2!E107</f>
        <v>90 1 00 70900</v>
      </c>
      <c r="E187" s="39">
        <f>Лист2!F107</f>
        <v>300</v>
      </c>
      <c r="F187" s="9">
        <f>Лист2!G107</f>
        <v>0</v>
      </c>
      <c r="G187" s="9">
        <f>Лист2!H107</f>
        <v>0</v>
      </c>
      <c r="H187" s="9">
        <f>Лист2!I107</f>
        <v>0</v>
      </c>
    </row>
    <row r="188" spans="1:8" ht="27.75" customHeight="1">
      <c r="A188" s="47" t="str">
        <f>Лист2!A108</f>
        <v>Общее образование</v>
      </c>
      <c r="B188" s="9" t="str">
        <f>Лист2!C108</f>
        <v>07</v>
      </c>
      <c r="C188" s="9" t="str">
        <f>Лист2!D108</f>
        <v>02</v>
      </c>
      <c r="D188" s="9"/>
      <c r="E188" s="9"/>
      <c r="F188" s="9">
        <f>F189+F200</f>
        <v>304455.43900000001</v>
      </c>
      <c r="G188" s="9">
        <f>G189+G200</f>
        <v>263324.10000000003</v>
      </c>
      <c r="H188" s="9">
        <f>H189+H200</f>
        <v>260241.10000000003</v>
      </c>
    </row>
    <row r="189" spans="1:8" ht="36.75" customHeight="1">
      <c r="A189" s="47" t="str">
        <f>Лист2!A109</f>
        <v>Расходы на обеспечение деятельности (оказание услуг) подведомственных учреждений</v>
      </c>
      <c r="B189" s="9" t="str">
        <f>Лист2!C109</f>
        <v>07</v>
      </c>
      <c r="C189" s="9" t="str">
        <f>Лист2!D109</f>
        <v>02</v>
      </c>
      <c r="D189" s="9" t="str">
        <f>Лист2!E109</f>
        <v>02 0 00 00000</v>
      </c>
      <c r="E189" s="9"/>
      <c r="F189" s="9">
        <f>F190</f>
        <v>48230.793000000005</v>
      </c>
      <c r="G189" s="9">
        <f>G190</f>
        <v>27247.9</v>
      </c>
      <c r="H189" s="9">
        <f>H190</f>
        <v>25134.7</v>
      </c>
    </row>
    <row r="190" spans="1:8" ht="48" customHeight="1">
      <c r="A190" s="49" t="s">
        <v>76</v>
      </c>
      <c r="B190" s="5" t="s">
        <v>22</v>
      </c>
      <c r="C190" s="5" t="s">
        <v>15</v>
      </c>
      <c r="D190" s="7" t="s">
        <v>101</v>
      </c>
      <c r="E190" s="5"/>
      <c r="F190" s="9">
        <f>F191+F196+F198</f>
        <v>48230.793000000005</v>
      </c>
      <c r="G190" s="9">
        <f>G191+G196</f>
        <v>27247.9</v>
      </c>
      <c r="H190" s="9">
        <f>H191+H196</f>
        <v>25134.7</v>
      </c>
    </row>
    <row r="191" spans="1:8" ht="34.5" customHeight="1">
      <c r="A191" s="49" t="s">
        <v>92</v>
      </c>
      <c r="B191" s="5" t="s">
        <v>22</v>
      </c>
      <c r="C191" s="5" t="s">
        <v>15</v>
      </c>
      <c r="D191" s="7" t="s">
        <v>111</v>
      </c>
      <c r="E191" s="5"/>
      <c r="F191" s="9">
        <f>F192+F193+F195+F194</f>
        <v>39107.816000000006</v>
      </c>
      <c r="G191" s="9">
        <f>G192+G193+G195+G194</f>
        <v>27247.9</v>
      </c>
      <c r="H191" s="9">
        <f>H192+H193+H195+H194</f>
        <v>25134.7</v>
      </c>
    </row>
    <row r="192" spans="1:8" ht="78" customHeight="1">
      <c r="A192" s="50" t="s">
        <v>69</v>
      </c>
      <c r="B192" s="5" t="s">
        <v>22</v>
      </c>
      <c r="C192" s="5" t="s">
        <v>15</v>
      </c>
      <c r="D192" s="7" t="s">
        <v>111</v>
      </c>
      <c r="E192" s="5">
        <v>100</v>
      </c>
      <c r="F192" s="9">
        <f>Лист2!G112</f>
        <v>0</v>
      </c>
      <c r="G192" s="9">
        <f>Лист2!H112</f>
        <v>4340</v>
      </c>
      <c r="H192" s="9">
        <f>Лист2!I112</f>
        <v>4340</v>
      </c>
    </row>
    <row r="193" spans="1:8" ht="33.75" customHeight="1">
      <c r="A193" s="50" t="s">
        <v>102</v>
      </c>
      <c r="B193" s="5" t="s">
        <v>22</v>
      </c>
      <c r="C193" s="5" t="s">
        <v>15</v>
      </c>
      <c r="D193" s="7" t="s">
        <v>111</v>
      </c>
      <c r="E193" s="5">
        <v>200</v>
      </c>
      <c r="F193" s="9">
        <f>Лист2!G113</f>
        <v>32826.815000000002</v>
      </c>
      <c r="G193" s="9">
        <f>Лист2!H113</f>
        <v>18507.900000000001</v>
      </c>
      <c r="H193" s="9">
        <f>Лист2!I113</f>
        <v>16394.7</v>
      </c>
    </row>
    <row r="194" spans="1:8" ht="81.75" customHeight="1">
      <c r="A194" s="50" t="str">
        <f>Лист2!A114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4" s="5" t="str">
        <f>Лист2!C114</f>
        <v>07</v>
      </c>
      <c r="C194" s="5" t="str">
        <f>Лист2!D114</f>
        <v>02</v>
      </c>
      <c r="D194" s="5" t="str">
        <f>Лист2!E114</f>
        <v>02 1 00 10400</v>
      </c>
      <c r="E194" s="5">
        <f>Лист2!F114</f>
        <v>611</v>
      </c>
      <c r="F194" s="28">
        <f>Лист2!G114</f>
        <v>4752.05</v>
      </c>
      <c r="G194" s="28">
        <f>Лист2!H114</f>
        <v>2000</v>
      </c>
      <c r="H194" s="28">
        <f>Лист2!I114</f>
        <v>2000</v>
      </c>
    </row>
    <row r="195" spans="1:8" ht="20.25" customHeight="1">
      <c r="A195" s="51" t="s">
        <v>61</v>
      </c>
      <c r="B195" s="5" t="s">
        <v>22</v>
      </c>
      <c r="C195" s="5" t="s">
        <v>15</v>
      </c>
      <c r="D195" s="7" t="s">
        <v>111</v>
      </c>
      <c r="E195" s="5">
        <v>850</v>
      </c>
      <c r="F195" s="9">
        <f>Лист2!G115</f>
        <v>1528.951</v>
      </c>
      <c r="G195" s="9">
        <f>Лист2!H115</f>
        <v>2400</v>
      </c>
      <c r="H195" s="9">
        <f>Лист2!I115</f>
        <v>2400</v>
      </c>
    </row>
    <row r="196" spans="1:8" ht="51.75" customHeight="1">
      <c r="A196" s="51" t="str">
        <f>Лист2!A116</f>
        <v>Обеспечение расчетов за топливно-энергетические ресурсы, потребляемые муниципальными учреждениями</v>
      </c>
      <c r="B196" s="5" t="str">
        <f>Лист2!C116</f>
        <v>07</v>
      </c>
      <c r="C196" s="5" t="str">
        <f>Лист2!D116</f>
        <v>02</v>
      </c>
      <c r="D196" s="5" t="str">
        <f>Лист2!E116</f>
        <v>02 1 00 S1190</v>
      </c>
      <c r="E196" s="5"/>
      <c r="F196" s="28">
        <f>Лист2!G116</f>
        <v>8958.35</v>
      </c>
      <c r="G196" s="28">
        <f>Лист2!H116</f>
        <v>0</v>
      </c>
      <c r="H196" s="28">
        <f>Лист2!I116</f>
        <v>0</v>
      </c>
    </row>
    <row r="197" spans="1:8" ht="33" customHeight="1">
      <c r="A197" s="51" t="str">
        <f>Лист2!A117</f>
        <v>Закупка товаров, работ и услуг для обеспечения государственных (муниципальных) нужд</v>
      </c>
      <c r="B197" s="5" t="str">
        <f>Лист2!C117</f>
        <v>07</v>
      </c>
      <c r="C197" s="5" t="str">
        <f>Лист2!D117</f>
        <v>02</v>
      </c>
      <c r="D197" s="5" t="str">
        <f>Лист2!E117</f>
        <v>02 1 00 S1190</v>
      </c>
      <c r="E197" s="5">
        <f>Лист2!F117</f>
        <v>200</v>
      </c>
      <c r="F197" s="28">
        <f>Лист2!G117</f>
        <v>8958.35</v>
      </c>
      <c r="G197" s="28">
        <f>Лист2!H117</f>
        <v>0</v>
      </c>
      <c r="H197" s="28">
        <f>Лист2!I117</f>
        <v>0</v>
      </c>
    </row>
    <row r="198" spans="1:8" ht="62.25" customHeight="1">
      <c r="A198" s="51" t="str">
        <f>Лист2!A118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8" s="5" t="str">
        <f>Лист2!C118</f>
        <v>07</v>
      </c>
      <c r="C198" s="5" t="str">
        <f>Лист2!D118</f>
        <v>02</v>
      </c>
      <c r="D198" s="5" t="str">
        <f>Лист2!E118</f>
        <v>02 1 00 S1190</v>
      </c>
      <c r="E198" s="5"/>
      <c r="F198" s="28">
        <f>Лист2!G118</f>
        <v>164.62700000000001</v>
      </c>
      <c r="G198" s="28">
        <f>Лист2!H118</f>
        <v>0</v>
      </c>
      <c r="H198" s="28">
        <f>Лист2!I118</f>
        <v>0</v>
      </c>
    </row>
    <row r="199" spans="1:8" ht="38.25" customHeight="1">
      <c r="A199" s="51" t="str">
        <f>Лист2!A119</f>
        <v>Закупка товаров, работ и услуг для обеспечения государственных (муниципальных) нужд</v>
      </c>
      <c r="B199" s="5" t="str">
        <f>Лист2!C119</f>
        <v>07</v>
      </c>
      <c r="C199" s="5" t="str">
        <f>Лист2!D119</f>
        <v>02</v>
      </c>
      <c r="D199" s="5" t="str">
        <f>Лист2!E119</f>
        <v>02 1 00 S1190</v>
      </c>
      <c r="E199" s="5">
        <f>Лист2!F119</f>
        <v>200</v>
      </c>
      <c r="F199" s="28">
        <f>Лист2!G119</f>
        <v>164.62700000000001</v>
      </c>
      <c r="G199" s="28">
        <f>Лист2!H119</f>
        <v>0</v>
      </c>
      <c r="H199" s="28">
        <f>Лист2!I119</f>
        <v>0</v>
      </c>
    </row>
    <row r="200" spans="1:8" ht="20.25" customHeight="1">
      <c r="A200" s="51" t="str">
        <f>Лист2!A120</f>
        <v>Иные вопросы в отраслях социальной сферы</v>
      </c>
      <c r="B200" s="5" t="str">
        <f>Лист2!C120</f>
        <v>07</v>
      </c>
      <c r="C200" s="5" t="str">
        <f>Лист2!D120</f>
        <v>02</v>
      </c>
      <c r="D200" s="5" t="str">
        <f>Лист2!E120</f>
        <v>90 0 00 00000</v>
      </c>
      <c r="E200" s="5"/>
      <c r="F200" s="9">
        <f>F201+F230</f>
        <v>256224.64600000004</v>
      </c>
      <c r="G200" s="9">
        <f>G201</f>
        <v>236076.2</v>
      </c>
      <c r="H200" s="9">
        <f>H201</f>
        <v>235106.40000000002</v>
      </c>
    </row>
    <row r="201" spans="1:8" ht="20.25" customHeight="1">
      <c r="A201" s="51" t="str">
        <f>Лист2!A121</f>
        <v>Иные вопросы в сфере образования</v>
      </c>
      <c r="B201" s="5" t="str">
        <f>Лист2!C121</f>
        <v>07</v>
      </c>
      <c r="C201" s="5" t="str">
        <f>Лист2!D121</f>
        <v>02</v>
      </c>
      <c r="D201" s="5" t="str">
        <f>Лист2!E121</f>
        <v>90 1 00 00000</v>
      </c>
      <c r="E201" s="5"/>
      <c r="F201" s="9">
        <f>F202+F205+F207+F221+F225+F212+F228+F215+F217+F219+F223</f>
        <v>255954.66000000003</v>
      </c>
      <c r="G201" s="9">
        <f>G202+G205+G207+G221+G225+G212+G228</f>
        <v>236076.2</v>
      </c>
      <c r="H201" s="9">
        <f>H202+H205+H207+H221+H225+H212+H228</f>
        <v>235106.40000000002</v>
      </c>
    </row>
    <row r="202" spans="1:8" ht="109.5" customHeight="1">
      <c r="A202" s="51" t="str">
        <f>Лист2!A122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202" s="5" t="str">
        <f>Лист2!C122</f>
        <v>07</v>
      </c>
      <c r="C202" s="5" t="str">
        <f>Лист2!D122</f>
        <v>02</v>
      </c>
      <c r="D202" s="5" t="str">
        <f>Лист2!E122</f>
        <v>90 1 00 53032</v>
      </c>
      <c r="E202" s="5"/>
      <c r="F202" s="9">
        <f>Лист2!G122</f>
        <v>14374</v>
      </c>
      <c r="G202" s="9">
        <f>Лист2!H122</f>
        <v>16341</v>
      </c>
      <c r="H202" s="9">
        <f>Лист2!I122</f>
        <v>16341</v>
      </c>
    </row>
    <row r="203" spans="1:8" ht="83.25" customHeight="1">
      <c r="A203" s="51" t="str">
        <f>Лист2!A123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3" s="5" t="str">
        <f>Лист2!C123</f>
        <v>07</v>
      </c>
      <c r="C203" s="5" t="str">
        <f>Лист2!D123</f>
        <v>02</v>
      </c>
      <c r="D203" s="5" t="str">
        <f>Лист2!E123</f>
        <v>90 1 00 53032</v>
      </c>
      <c r="E203" s="5">
        <f>Лист2!F123</f>
        <v>100</v>
      </c>
      <c r="F203" s="9">
        <f>Лист2!G123</f>
        <v>13359.787</v>
      </c>
      <c r="G203" s="9">
        <f>Лист2!H123</f>
        <v>15212.7</v>
      </c>
      <c r="H203" s="9">
        <f>Лист2!I123</f>
        <v>15212.7</v>
      </c>
    </row>
    <row r="204" spans="1:8" ht="28.5" customHeight="1">
      <c r="A204" s="51" t="str">
        <f>Лист2!A124</f>
        <v>Субсидии бюджетным учреждениям на иные цели</v>
      </c>
      <c r="B204" s="5" t="str">
        <f>Лист2!C124</f>
        <v>07</v>
      </c>
      <c r="C204" s="5" t="str">
        <f>Лист2!D124</f>
        <v>02</v>
      </c>
      <c r="D204" s="5" t="str">
        <f>Лист2!E124</f>
        <v>90 1 00 53032</v>
      </c>
      <c r="E204" s="5">
        <f>Лист2!F124</f>
        <v>612</v>
      </c>
      <c r="F204" s="9">
        <f>Лист2!G124</f>
        <v>1014.213</v>
      </c>
      <c r="G204" s="9">
        <f>Лист2!H124</f>
        <v>1128.3</v>
      </c>
      <c r="H204" s="9">
        <f>Лист2!I124</f>
        <v>1128.3</v>
      </c>
    </row>
    <row r="205" spans="1:8" ht="87.75" customHeight="1">
      <c r="A205" s="51" t="str">
        <f>Лист2!A125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205" s="5" t="str">
        <f>Лист2!C125</f>
        <v>07</v>
      </c>
      <c r="C205" s="5" t="str">
        <f>Лист2!D125</f>
        <v>02</v>
      </c>
      <c r="D205" s="5" t="str">
        <f>Лист2!E125</f>
        <v>90 1 E2 50980</v>
      </c>
      <c r="E205" s="5"/>
      <c r="F205" s="9">
        <f>Лист2!G125</f>
        <v>0</v>
      </c>
      <c r="G205" s="9">
        <f>Лист2!H125</f>
        <v>500</v>
      </c>
      <c r="H205" s="9">
        <f>Лист2!I125</f>
        <v>0</v>
      </c>
    </row>
    <row r="206" spans="1:8" ht="39" customHeight="1">
      <c r="A206" s="51" t="str">
        <f>Лист2!A126</f>
        <v>Закупка товаров, работ и услуг для обеспечения государственных (муниципальных) нужд</v>
      </c>
      <c r="B206" s="5" t="str">
        <f>Лист2!C126</f>
        <v>07</v>
      </c>
      <c r="C206" s="5" t="str">
        <f>Лист2!D126</f>
        <v>02</v>
      </c>
      <c r="D206" s="5" t="str">
        <f>Лист2!E126</f>
        <v>90 1 E2 50980</v>
      </c>
      <c r="E206" s="5">
        <f>Лист2!F126</f>
        <v>200</v>
      </c>
      <c r="F206" s="9">
        <f>Лист2!G126</f>
        <v>0</v>
      </c>
      <c r="G206" s="9">
        <f>Лист2!H126</f>
        <v>500</v>
      </c>
      <c r="H206" s="9">
        <f>Лист2!I126</f>
        <v>0</v>
      </c>
    </row>
    <row r="207" spans="1:8" ht="113.25" customHeight="1">
      <c r="A207" s="49" t="s">
        <v>71</v>
      </c>
      <c r="B207" s="5" t="s">
        <v>22</v>
      </c>
      <c r="C207" s="5" t="s">
        <v>15</v>
      </c>
      <c r="D207" s="7" t="s">
        <v>112</v>
      </c>
      <c r="E207" s="3"/>
      <c r="F207" s="9">
        <f>Лист2!G127</f>
        <v>207884</v>
      </c>
      <c r="G207" s="9">
        <f>Лист2!H127</f>
        <v>207399</v>
      </c>
      <c r="H207" s="9">
        <f>Лист2!I127</f>
        <v>207399</v>
      </c>
    </row>
    <row r="208" spans="1:8" ht="80.25" customHeight="1">
      <c r="A208" s="50" t="s">
        <v>69</v>
      </c>
      <c r="B208" s="5" t="s">
        <v>22</v>
      </c>
      <c r="C208" s="5" t="s">
        <v>15</v>
      </c>
      <c r="D208" s="7" t="s">
        <v>112</v>
      </c>
      <c r="E208" s="3">
        <v>100</v>
      </c>
      <c r="F208" s="9">
        <f>Лист2!G128</f>
        <v>169085</v>
      </c>
      <c r="G208" s="9">
        <f>Лист2!H128</f>
        <v>192285</v>
      </c>
      <c r="H208" s="9">
        <f>Лист2!I128</f>
        <v>192285</v>
      </c>
    </row>
    <row r="209" spans="1:8" ht="33" customHeight="1">
      <c r="A209" s="50" t="s">
        <v>102</v>
      </c>
      <c r="B209" s="5" t="s">
        <v>22</v>
      </c>
      <c r="C209" s="5" t="s">
        <v>15</v>
      </c>
      <c r="D209" s="7" t="s">
        <v>112</v>
      </c>
      <c r="E209" s="5">
        <v>200</v>
      </c>
      <c r="F209" s="9">
        <f>Лист2!G129</f>
        <v>4039</v>
      </c>
      <c r="G209" s="9">
        <f>Лист2!H129</f>
        <v>3554</v>
      </c>
      <c r="H209" s="9">
        <f>Лист2!I129</f>
        <v>3554</v>
      </c>
    </row>
    <row r="210" spans="1:8" ht="33" customHeight="1">
      <c r="A210" s="50" t="str">
        <f>Лист2!A130</f>
        <v>Социальное обеспечение и иные выплаты населению</v>
      </c>
      <c r="B210" s="5" t="str">
        <f>Лист2!C130</f>
        <v>07</v>
      </c>
      <c r="C210" s="5" t="str">
        <f>Лист2!D130</f>
        <v>02</v>
      </c>
      <c r="D210" s="5" t="str">
        <f>Лист2!E130</f>
        <v>90 1 00 70910</v>
      </c>
      <c r="E210" s="5">
        <f>Лист2!F130</f>
        <v>300</v>
      </c>
      <c r="F210" s="9">
        <f>Лист2!G130</f>
        <v>150</v>
      </c>
      <c r="G210" s="9">
        <f>Лист2!H130</f>
        <v>150</v>
      </c>
      <c r="H210" s="9">
        <f>Лист2!I130</f>
        <v>150</v>
      </c>
    </row>
    <row r="211" spans="1:8" ht="90" customHeight="1">
      <c r="A211" s="50" t="str">
        <f>Лист2!A131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11" s="5" t="str">
        <f>Лист2!C131</f>
        <v>07</v>
      </c>
      <c r="C211" s="5" t="str">
        <f>Лист2!D131</f>
        <v>02</v>
      </c>
      <c r="D211" s="5" t="str">
        <f>Лист2!E131</f>
        <v>90 1 00 70910</v>
      </c>
      <c r="E211" s="5">
        <f>Лист2!F131</f>
        <v>611</v>
      </c>
      <c r="F211" s="9">
        <f>Лист2!G131</f>
        <v>34610</v>
      </c>
      <c r="G211" s="9">
        <f>Лист2!H131</f>
        <v>11410</v>
      </c>
      <c r="H211" s="9">
        <f>Лист2!I131</f>
        <v>11410</v>
      </c>
    </row>
    <row r="212" spans="1:8" ht="75.75" customHeight="1">
      <c r="A212" s="50" t="str">
        <f>Лист2!A132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2" s="5" t="s">
        <v>22</v>
      </c>
      <c r="C212" s="5" t="s">
        <v>15</v>
      </c>
      <c r="D212" s="5" t="str">
        <f>Лист2!E132</f>
        <v>90 1 00 S0930</v>
      </c>
      <c r="E212" s="5"/>
      <c r="F212" s="9">
        <f>Лист2!G132</f>
        <v>1358</v>
      </c>
      <c r="G212" s="9">
        <f>Лист2!H132</f>
        <v>1358</v>
      </c>
      <c r="H212" s="9">
        <f>Лист2!I132</f>
        <v>1359</v>
      </c>
    </row>
    <row r="213" spans="1:8" ht="31.5" customHeight="1">
      <c r="A213" s="50" t="s">
        <v>102</v>
      </c>
      <c r="B213" s="5" t="s">
        <v>22</v>
      </c>
      <c r="C213" s="5" t="s">
        <v>15</v>
      </c>
      <c r="D213" s="5" t="str">
        <f>Лист2!E133</f>
        <v>90 1 00 S0930</v>
      </c>
      <c r="E213" s="5">
        <v>200</v>
      </c>
      <c r="F213" s="9">
        <f>Лист2!G133</f>
        <v>1307</v>
      </c>
      <c r="G213" s="9">
        <f>Лист2!H133</f>
        <v>1307</v>
      </c>
      <c r="H213" s="9">
        <f>Лист2!I133</f>
        <v>1308</v>
      </c>
    </row>
    <row r="214" spans="1:8" ht="31.5" customHeight="1">
      <c r="A214" s="50" t="str">
        <f>Лист2!A134</f>
        <v>Субсидии бюджетным учреждениям на иные цели</v>
      </c>
      <c r="B214" s="5" t="str">
        <f>Лист2!C134</f>
        <v>07</v>
      </c>
      <c r="C214" s="5" t="str">
        <f>Лист2!D134</f>
        <v>02</v>
      </c>
      <c r="D214" s="5" t="str">
        <f>Лист2!E134</f>
        <v>90 1 00 S0930</v>
      </c>
      <c r="E214" s="5">
        <f>Лист2!F134</f>
        <v>612</v>
      </c>
      <c r="F214" s="28">
        <f>Лист2!G134</f>
        <v>51</v>
      </c>
      <c r="G214" s="28">
        <f>Лист2!H134</f>
        <v>51</v>
      </c>
      <c r="H214" s="28">
        <f>Лист2!I134</f>
        <v>51</v>
      </c>
    </row>
    <row r="215" spans="1:8" ht="100.5" customHeight="1">
      <c r="A215" s="50" t="str">
        <f>Лист2!A135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5" s="5" t="str">
        <f>Лист2!C135</f>
        <v>07</v>
      </c>
      <c r="C215" s="5" t="str">
        <f>Лист2!D135</f>
        <v>02</v>
      </c>
      <c r="D215" s="5" t="str">
        <f>Лист2!E135</f>
        <v>90 1 00 S0930</v>
      </c>
      <c r="E215" s="5"/>
      <c r="F215" s="28">
        <f>Лист2!G135</f>
        <v>13.72</v>
      </c>
      <c r="G215" s="28">
        <f>Лист2!H135</f>
        <v>0</v>
      </c>
      <c r="H215" s="28">
        <f>Лист2!I135</f>
        <v>0</v>
      </c>
    </row>
    <row r="216" spans="1:8" ht="31.5" customHeight="1">
      <c r="A216" s="50" t="str">
        <f>Лист2!A136</f>
        <v>Закупка товаров, работ и услуг для обеспечения государственных (муниципальных) нужд</v>
      </c>
      <c r="B216" s="5" t="str">
        <f>Лист2!C136</f>
        <v>07</v>
      </c>
      <c r="C216" s="5" t="str">
        <f>Лист2!D136</f>
        <v>02</v>
      </c>
      <c r="D216" s="5" t="str">
        <f>Лист2!E136</f>
        <v>90 1 00 S0930</v>
      </c>
      <c r="E216" s="5">
        <f>Лист2!F136</f>
        <v>200</v>
      </c>
      <c r="F216" s="28">
        <f>Лист2!G136</f>
        <v>13.72</v>
      </c>
      <c r="G216" s="28">
        <f>Лист2!H136</f>
        <v>0</v>
      </c>
      <c r="H216" s="28">
        <f>Лист2!I136</f>
        <v>0</v>
      </c>
    </row>
    <row r="217" spans="1:8" ht="149.25" customHeight="1">
      <c r="A217" s="50" t="str">
        <f>Лист2!A421</f>
        <v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</c>
      <c r="B217" s="5" t="str">
        <f>Лист2!C421</f>
        <v>07</v>
      </c>
      <c r="C217" s="5" t="str">
        <f>Лист2!D421</f>
        <v>02</v>
      </c>
      <c r="D217" s="5" t="str">
        <f>Лист2!E421</f>
        <v>90 1 00 S2992</v>
      </c>
      <c r="E217" s="5"/>
      <c r="F217" s="28">
        <f>Лист2!G421</f>
        <v>7273.2</v>
      </c>
      <c r="G217" s="5">
        <f>Лист2!H421</f>
        <v>0</v>
      </c>
      <c r="H217" s="5">
        <f>Лист2!I421</f>
        <v>0</v>
      </c>
    </row>
    <row r="218" spans="1:8" ht="31.5" customHeight="1">
      <c r="A218" s="50" t="str">
        <f>Лист2!A422</f>
        <v>Закупка товаров, работ и услуг для обеспечения государственных (муниципальных) нужд</v>
      </c>
      <c r="B218" s="5" t="str">
        <f>Лист2!C422</f>
        <v>07</v>
      </c>
      <c r="C218" s="5" t="str">
        <f>Лист2!D422</f>
        <v>02</v>
      </c>
      <c r="D218" s="5" t="str">
        <f>Лист2!E422</f>
        <v>90 1 00 S2992</v>
      </c>
      <c r="E218" s="5">
        <v>200</v>
      </c>
      <c r="F218" s="28">
        <f>Лист2!G422</f>
        <v>7273.2</v>
      </c>
      <c r="G218" s="5">
        <f>Лист2!H422</f>
        <v>0</v>
      </c>
      <c r="H218" s="5">
        <f>Лист2!I422</f>
        <v>0</v>
      </c>
    </row>
    <row r="219" spans="1:8" ht="139.5" customHeight="1">
      <c r="A219" s="50" t="str">
        <f>Лист2!A423</f>
        <v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</c>
      <c r="B219" s="5" t="str">
        <f>Лист2!C423</f>
        <v>07</v>
      </c>
      <c r="C219" s="5" t="str">
        <f>Лист2!D423</f>
        <v>02</v>
      </c>
      <c r="D219" s="5" t="str">
        <f>Лист2!E423</f>
        <v>90 1 00 S2992</v>
      </c>
      <c r="E219" s="5"/>
      <c r="F219" s="28">
        <f>Лист2!G423</f>
        <v>382.798</v>
      </c>
      <c r="G219" s="5">
        <f>Лист2!H423</f>
        <v>0</v>
      </c>
      <c r="H219" s="5">
        <f>Лист2!I423</f>
        <v>0</v>
      </c>
    </row>
    <row r="220" spans="1:8" ht="31.5" customHeight="1">
      <c r="A220" s="50" t="str">
        <f>Лист2!A424</f>
        <v>Закупка товаров, работ и услуг для обеспечения государственных (муниципальных) нужд</v>
      </c>
      <c r="B220" s="5" t="str">
        <f>Лист2!C424</f>
        <v>07</v>
      </c>
      <c r="C220" s="5" t="str">
        <f>Лист2!D424</f>
        <v>02</v>
      </c>
      <c r="D220" s="5" t="str">
        <f>Лист2!E424</f>
        <v>90 1 00 S2992</v>
      </c>
      <c r="E220" s="5">
        <v>200</v>
      </c>
      <c r="F220" s="28">
        <f>Лист2!G424</f>
        <v>382.798</v>
      </c>
      <c r="G220" s="5">
        <f>Лист2!H424</f>
        <v>0</v>
      </c>
      <c r="H220" s="5">
        <f>Лист2!I424</f>
        <v>0</v>
      </c>
    </row>
    <row r="221" spans="1:8" ht="115.5" customHeight="1">
      <c r="A221" s="50" t="str">
        <f>Лист2!A425</f>
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21" s="5" t="str">
        <f>Лист2!C425</f>
        <v>07</v>
      </c>
      <c r="C221" s="5" t="str">
        <f>Лист2!D425</f>
        <v>02</v>
      </c>
      <c r="D221" s="5" t="str">
        <f>Лист2!E425</f>
        <v>90 1 00 S3432</v>
      </c>
      <c r="E221" s="5"/>
      <c r="F221" s="28">
        <f>Лист2!G425</f>
        <v>14042.4</v>
      </c>
      <c r="G221" s="5">
        <f>Лист2!H425</f>
        <v>0</v>
      </c>
      <c r="H221" s="5">
        <f>Лист2!I425</f>
        <v>0</v>
      </c>
    </row>
    <row r="222" spans="1:8" ht="33.75" customHeight="1">
      <c r="A222" s="50" t="str">
        <f>Лист2!A426</f>
        <v>Закупка товаров, работ и услуг для обеспечения государственных (муниципальных) нужд</v>
      </c>
      <c r="B222" s="5" t="str">
        <f>Лист2!C426</f>
        <v>07</v>
      </c>
      <c r="C222" s="5" t="str">
        <f>Лист2!D426</f>
        <v>02</v>
      </c>
      <c r="D222" s="5" t="str">
        <f>Лист2!E426</f>
        <v>90 1 00 S3432</v>
      </c>
      <c r="E222" s="5">
        <f>Лист2!F426</f>
        <v>200</v>
      </c>
      <c r="F222" s="28">
        <f>Лист2!G426</f>
        <v>14042.4</v>
      </c>
      <c r="G222" s="5">
        <f>Лист2!H426</f>
        <v>0</v>
      </c>
      <c r="H222" s="5">
        <f>Лист2!I426</f>
        <v>0</v>
      </c>
    </row>
    <row r="223" spans="1:8" ht="117.75" customHeight="1">
      <c r="A223" s="50" t="str">
        <f>Лист2!A427</f>
        <v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23" s="5" t="str">
        <f>Лист2!C427</f>
        <v>07</v>
      </c>
      <c r="C223" s="5" t="str">
        <f>Лист2!D427</f>
        <v>02</v>
      </c>
      <c r="D223" s="5" t="str">
        <f>Лист2!E427</f>
        <v>90 1 00 S3432</v>
      </c>
      <c r="E223" s="5"/>
      <c r="F223" s="28">
        <f>Лист2!G427</f>
        <v>141.84200000000001</v>
      </c>
      <c r="G223" s="5">
        <f>Лист2!H427</f>
        <v>0</v>
      </c>
      <c r="H223" s="5">
        <f>Лист2!I427</f>
        <v>0</v>
      </c>
    </row>
    <row r="224" spans="1:8" ht="33.75" customHeight="1">
      <c r="A224" s="50" t="str">
        <f>Лист2!A428</f>
        <v>Закупка товаров, работ и услуг для обеспечения государственных (муниципальных) нужд</v>
      </c>
      <c r="B224" s="5" t="str">
        <f>Лист2!C428</f>
        <v>07</v>
      </c>
      <c r="C224" s="5" t="str">
        <f>Лист2!D428</f>
        <v>02</v>
      </c>
      <c r="D224" s="5" t="str">
        <f>Лист2!E428</f>
        <v>90 1 00 S3432</v>
      </c>
      <c r="E224" s="5">
        <f>Лист2!F428</f>
        <v>200</v>
      </c>
      <c r="F224" s="28">
        <f>Лист2!G428</f>
        <v>141.84200000000001</v>
      </c>
      <c r="G224" s="5">
        <f>Лист2!H428</f>
        <v>0</v>
      </c>
      <c r="H224" s="5">
        <f>Лист2!I428</f>
        <v>0</v>
      </c>
    </row>
    <row r="225" spans="1:8" ht="66.75" customHeight="1">
      <c r="A225" s="50" t="str">
        <f>Лист2!A137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25" s="5" t="str">
        <f>Лист2!C137</f>
        <v>07</v>
      </c>
      <c r="C225" s="5" t="str">
        <f>Лист2!D137</f>
        <v>02</v>
      </c>
      <c r="D225" s="5" t="str">
        <f>Лист2!E137</f>
        <v>90 1 00 L3042</v>
      </c>
      <c r="E225" s="5"/>
      <c r="F225" s="28">
        <f>Лист2!G137</f>
        <v>10031</v>
      </c>
      <c r="G225" s="28">
        <f>Лист2!H137</f>
        <v>10031</v>
      </c>
      <c r="H225" s="28">
        <f>Лист2!I137</f>
        <v>9560.2000000000007</v>
      </c>
    </row>
    <row r="226" spans="1:8" ht="33.75" customHeight="1">
      <c r="A226" s="50" t="str">
        <f>Лист2!A138</f>
        <v>Закупка товаров, работ и услуг для обеспечения государственных (муниципальных) нужд</v>
      </c>
      <c r="B226" s="5" t="str">
        <f>Лист2!C138</f>
        <v>07</v>
      </c>
      <c r="C226" s="5" t="str">
        <f>Лист2!D138</f>
        <v>02</v>
      </c>
      <c r="D226" s="5" t="str">
        <f>Лист2!E138</f>
        <v>90 1 00 L3042</v>
      </c>
      <c r="E226" s="5">
        <f>Лист2!F138</f>
        <v>200</v>
      </c>
      <c r="F226" s="28">
        <f>Лист2!G138</f>
        <v>9445</v>
      </c>
      <c r="G226" s="28">
        <f>Лист2!H138</f>
        <v>9445</v>
      </c>
      <c r="H226" s="28">
        <f>Лист2!I138</f>
        <v>8974.2000000000007</v>
      </c>
    </row>
    <row r="227" spans="1:8" ht="33.75" customHeight="1">
      <c r="A227" s="50" t="str">
        <f>Лист2!A139</f>
        <v>Субсидии бюджетным учреждениям на иные цели</v>
      </c>
      <c r="B227" s="5" t="str">
        <f>Лист2!C139</f>
        <v>07</v>
      </c>
      <c r="C227" s="5" t="str">
        <f>Лист2!D139</f>
        <v>02</v>
      </c>
      <c r="D227" s="5" t="str">
        <f>Лист2!E139</f>
        <v>90 1 00 L3042</v>
      </c>
      <c r="E227" s="5">
        <f>Лист2!F139</f>
        <v>612</v>
      </c>
      <c r="F227" s="28">
        <f>Лист2!G139</f>
        <v>586</v>
      </c>
      <c r="G227" s="28">
        <f>Лист2!H139</f>
        <v>586</v>
      </c>
      <c r="H227" s="28">
        <f>Лист2!I139</f>
        <v>586</v>
      </c>
    </row>
    <row r="228" spans="1:8" ht="111" customHeight="1">
      <c r="A228" s="50" t="str">
        <f>Лист2!A140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28" s="5" t="str">
        <f>Лист2!C140</f>
        <v>07</v>
      </c>
      <c r="C228" s="5" t="str">
        <f>Лист2!D140</f>
        <v>02</v>
      </c>
      <c r="D228" s="5" t="str">
        <f>Лист2!E140</f>
        <v>90 1 EВ 51790</v>
      </c>
      <c r="E228" s="5"/>
      <c r="F228" s="28">
        <f>Лист2!G140</f>
        <v>453.7</v>
      </c>
      <c r="G228" s="28">
        <f>Лист2!H140</f>
        <v>447.2</v>
      </c>
      <c r="H228" s="28">
        <f>Лист2!I140</f>
        <v>447.2</v>
      </c>
    </row>
    <row r="229" spans="1:8" ht="87" customHeight="1">
      <c r="A229" s="50" t="str">
        <f>Лист2!A141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 t="str">
        <f>Лист2!C141</f>
        <v>07</v>
      </c>
      <c r="C229" s="5" t="str">
        <f>Лист2!D141</f>
        <v>02</v>
      </c>
      <c r="D229" s="5" t="str">
        <f>Лист2!E141</f>
        <v>90 1 EВ 51790</v>
      </c>
      <c r="E229" s="5">
        <f>Лист2!F141</f>
        <v>100</v>
      </c>
      <c r="F229" s="28">
        <f>Лист2!G141</f>
        <v>453.7</v>
      </c>
      <c r="G229" s="28">
        <f>Лист2!H141</f>
        <v>447.2</v>
      </c>
      <c r="H229" s="28">
        <f>Лист2!I141</f>
        <v>447.2</v>
      </c>
    </row>
    <row r="230" spans="1:8" ht="24.75" customHeight="1">
      <c r="A230" s="50" t="str">
        <f>Лист2!A142</f>
        <v>Иные вопросы в сфере социальной политики</v>
      </c>
      <c r="B230" s="5" t="str">
        <f>Лист2!C142</f>
        <v>07</v>
      </c>
      <c r="C230" s="5" t="str">
        <f>Лист2!D142</f>
        <v>02</v>
      </c>
      <c r="D230" s="5" t="str">
        <f>Лист2!E142</f>
        <v>90 4 00 00000</v>
      </c>
      <c r="E230" s="5"/>
      <c r="F230" s="28">
        <f>Лист2!G142</f>
        <v>269.98599999999999</v>
      </c>
      <c r="G230" s="28">
        <f>Лист2!H142</f>
        <v>0</v>
      </c>
      <c r="H230" s="28">
        <f>Лист2!I142</f>
        <v>0</v>
      </c>
    </row>
    <row r="231" spans="1:8" ht="26.25" customHeight="1">
      <c r="A231" s="50" t="str">
        <f>Лист2!A143</f>
        <v>Содействие занятости населения</v>
      </c>
      <c r="B231" s="5" t="str">
        <f>Лист2!C143</f>
        <v>07</v>
      </c>
      <c r="C231" s="5" t="str">
        <f>Лист2!D143</f>
        <v>02</v>
      </c>
      <c r="D231" s="5" t="str">
        <f>Лист2!E143</f>
        <v>90 4 00 16820</v>
      </c>
      <c r="E231" s="5"/>
      <c r="F231" s="28">
        <f>Лист2!G143</f>
        <v>269.98599999999999</v>
      </c>
      <c r="G231" s="28">
        <f>Лист2!H143</f>
        <v>0</v>
      </c>
      <c r="H231" s="28">
        <f>Лист2!I143</f>
        <v>0</v>
      </c>
    </row>
    <row r="232" spans="1:8" ht="87" customHeight="1">
      <c r="A232" s="50" t="str">
        <f>Лист2!A144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2" s="5" t="str">
        <f>Лист2!C144</f>
        <v>07</v>
      </c>
      <c r="C232" s="5" t="str">
        <f>Лист2!D144</f>
        <v>02</v>
      </c>
      <c r="D232" s="5" t="str">
        <f>Лист2!E144</f>
        <v>90 4 00 16820</v>
      </c>
      <c r="E232" s="5">
        <f>Лист2!F144</f>
        <v>100</v>
      </c>
      <c r="F232" s="28">
        <f>Лист2!G144</f>
        <v>269.98599999999999</v>
      </c>
      <c r="G232" s="28">
        <f>Лист2!H144</f>
        <v>0</v>
      </c>
      <c r="H232" s="28">
        <f>Лист2!I144</f>
        <v>0</v>
      </c>
    </row>
    <row r="233" spans="1:8" ht="27.75" customHeight="1">
      <c r="A233" s="50" t="str">
        <f>Лист2!A13</f>
        <v>Дополнительное образование детей</v>
      </c>
      <c r="B233" s="5" t="str">
        <f>Лист2!C13</f>
        <v>07</v>
      </c>
      <c r="C233" s="5" t="str">
        <f>Лист2!D13</f>
        <v>03</v>
      </c>
      <c r="D233" s="5"/>
      <c r="E233" s="5"/>
      <c r="F233" s="9">
        <f>F234+F242</f>
        <v>19619.238999999998</v>
      </c>
      <c r="G233" s="9">
        <f t="shared" ref="F233:H234" si="5">G234</f>
        <v>14790</v>
      </c>
      <c r="H233" s="9">
        <f t="shared" si="5"/>
        <v>14790</v>
      </c>
    </row>
    <row r="234" spans="1:8" ht="40.5" customHeight="1">
      <c r="A234" s="50" t="str">
        <f>Лист2!A14</f>
        <v>Расходы на обеспечение деятельности (оказание услуг) подведомственных учреждений</v>
      </c>
      <c r="B234" s="5" t="str">
        <f>Лист2!C14</f>
        <v>07</v>
      </c>
      <c r="C234" s="5" t="str">
        <f>Лист2!D14</f>
        <v>03</v>
      </c>
      <c r="D234" s="5" t="str">
        <f>Лист2!E14</f>
        <v>02 0 00 00000</v>
      </c>
      <c r="E234" s="5"/>
      <c r="F234" s="28">
        <f t="shared" si="5"/>
        <v>18776.438999999998</v>
      </c>
      <c r="G234" s="28">
        <f t="shared" si="5"/>
        <v>14790</v>
      </c>
      <c r="H234" s="28">
        <f t="shared" si="5"/>
        <v>14790</v>
      </c>
    </row>
    <row r="235" spans="1:8" ht="60.75" customHeight="1">
      <c r="A235" s="50" t="str">
        <f>Лист2!A15</f>
        <v>Расходы на обеспечение деятельности (оказание услуг) подведомственных учреждений в сфере образования</v>
      </c>
      <c r="B235" s="5" t="str">
        <f>Лист2!C15</f>
        <v>07</v>
      </c>
      <c r="C235" s="5" t="str">
        <f>Лист2!D15</f>
        <v>03</v>
      </c>
      <c r="D235" s="5" t="str">
        <f>Лист2!E15</f>
        <v>02 1 00 00000</v>
      </c>
      <c r="E235" s="5"/>
      <c r="F235" s="28">
        <f>F236+F240</f>
        <v>18776.438999999998</v>
      </c>
      <c r="G235" s="28">
        <f>G236</f>
        <v>14790</v>
      </c>
      <c r="H235" s="28">
        <f>H236</f>
        <v>14790</v>
      </c>
    </row>
    <row r="236" spans="1:8" ht="44.25" customHeight="1">
      <c r="A236" s="50" t="str">
        <f>Лист2!A16</f>
        <v>Обеспечение деятельности организаций (учреждений) дополнительного образования детей</v>
      </c>
      <c r="B236" s="5" t="str">
        <f>Лист2!C16</f>
        <v>07</v>
      </c>
      <c r="C236" s="5" t="str">
        <f>Лист2!D16</f>
        <v>03</v>
      </c>
      <c r="D236" s="5" t="str">
        <f>Лист2!E16</f>
        <v>02 1 00 10420</v>
      </c>
      <c r="E236" s="5"/>
      <c r="F236" s="28">
        <f>F237+F238+F239</f>
        <v>10322.038999999999</v>
      </c>
      <c r="G236" s="28">
        <f>G237+G238+G239</f>
        <v>14790</v>
      </c>
      <c r="H236" s="28">
        <f>H237+H238+H239</f>
        <v>14790</v>
      </c>
    </row>
    <row r="237" spans="1:8" ht="85.5" customHeight="1">
      <c r="A237" s="50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7" s="5" t="str">
        <f>Лист2!C17</f>
        <v>07</v>
      </c>
      <c r="C237" s="5" t="str">
        <f>Лист2!D17</f>
        <v>03</v>
      </c>
      <c r="D237" s="5" t="str">
        <f>Лист2!E17</f>
        <v>02 1 00 10420</v>
      </c>
      <c r="E237" s="5">
        <f>Лист2!F17</f>
        <v>100</v>
      </c>
      <c r="F237" s="28">
        <f>Лист2!G17+Лист2!G50</f>
        <v>4459.8639999999996</v>
      </c>
      <c r="G237" s="28">
        <f>Лист2!H17+Лист2!H50</f>
        <v>12550</v>
      </c>
      <c r="H237" s="28">
        <f>Лист2!I17+Лист2!I50</f>
        <v>12550</v>
      </c>
    </row>
    <row r="238" spans="1:8" ht="38.25" customHeight="1">
      <c r="A238" s="50" t="str">
        <f>Лист2!A18</f>
        <v>Закупка товаров, работ и услуг для обеспечения государственных (муниципальных) нужд</v>
      </c>
      <c r="B238" s="5" t="str">
        <f>Лист2!C18</f>
        <v>07</v>
      </c>
      <c r="C238" s="5" t="str">
        <f>Лист2!D18</f>
        <v>03</v>
      </c>
      <c r="D238" s="5" t="str">
        <f>Лист2!E18</f>
        <v>02 1 00 10420</v>
      </c>
      <c r="E238" s="5">
        <f>Лист2!F18</f>
        <v>200</v>
      </c>
      <c r="F238" s="28">
        <f>Лист2!G18+Лист2!G51</f>
        <v>5824.2330000000002</v>
      </c>
      <c r="G238" s="28">
        <f>Лист2!H18+Лист2!H51</f>
        <v>2148.5</v>
      </c>
      <c r="H238" s="28">
        <f>Лист2!I18+Лист2!I51</f>
        <v>2148.5</v>
      </c>
    </row>
    <row r="239" spans="1:8" ht="21" customHeight="1">
      <c r="A239" s="50" t="str">
        <f>Лист2!A19</f>
        <v>Уплата налогов, сборов и иных платежей</v>
      </c>
      <c r="B239" s="5" t="str">
        <f>Лист2!C19</f>
        <v>07</v>
      </c>
      <c r="C239" s="5" t="str">
        <f>Лист2!D19</f>
        <v>03</v>
      </c>
      <c r="D239" s="5" t="str">
        <f>Лист2!E19</f>
        <v>02 1 00 10420</v>
      </c>
      <c r="E239" s="5">
        <f>Лист2!F19</f>
        <v>850</v>
      </c>
      <c r="F239" s="28">
        <f>Лист2!G19+Лист2!G52</f>
        <v>37.942</v>
      </c>
      <c r="G239" s="28">
        <f>Лист2!H19+Лист2!H52</f>
        <v>91.5</v>
      </c>
      <c r="H239" s="28">
        <f>Лист2!I19+Лист2!I52</f>
        <v>91.5</v>
      </c>
    </row>
    <row r="240" spans="1:8" ht="49.5" customHeight="1">
      <c r="A240" s="50" t="str">
        <f>Лист2!A53</f>
        <v>Субсидия на софинансирование части расходов местных бюджетов по оплате труда работников муниципальных учреждений</v>
      </c>
      <c r="B240" s="5" t="str">
        <f>Лист2!C53</f>
        <v>07</v>
      </c>
      <c r="C240" s="5" t="str">
        <f>Лист2!D53</f>
        <v>03</v>
      </c>
      <c r="D240" s="5" t="str">
        <f>Лист2!E53</f>
        <v>02 1 00 S0430</v>
      </c>
      <c r="E240" s="5"/>
      <c r="F240" s="28">
        <f>F241</f>
        <v>8454.4000000000015</v>
      </c>
      <c r="G240" s="28">
        <f>Лист2!H53</f>
        <v>0</v>
      </c>
      <c r="H240" s="28">
        <f>Лист2!I53</f>
        <v>0</v>
      </c>
    </row>
    <row r="241" spans="1:8" ht="81" customHeight="1">
      <c r="A241" s="50" t="str">
        <f>Лист2!A54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1" s="5" t="str">
        <f>Лист2!C54</f>
        <v>07</v>
      </c>
      <c r="C241" s="5" t="str">
        <f>Лист2!D54</f>
        <v>03</v>
      </c>
      <c r="D241" s="5" t="str">
        <f>Лист2!E54</f>
        <v>02 1 00 S0430</v>
      </c>
      <c r="E241" s="5">
        <f>Лист2!F54</f>
        <v>100</v>
      </c>
      <c r="F241" s="28">
        <f>Лист2!G54+Лист2!G21</f>
        <v>8454.4000000000015</v>
      </c>
      <c r="G241" s="28">
        <f>Лист2!H54</f>
        <v>0</v>
      </c>
      <c r="H241" s="28">
        <f>Лист2!I54</f>
        <v>0</v>
      </c>
    </row>
    <row r="242" spans="1:8" ht="44.25" customHeight="1">
      <c r="A242" s="50" t="str">
        <f>Лист2!A430</f>
        <v>Государственная программа Алтайского края "Развитие культуры Алтайского края"</v>
      </c>
      <c r="B242" s="5" t="str">
        <f>Лист2!C430</f>
        <v>07</v>
      </c>
      <c r="C242" s="5" t="str">
        <f>Лист2!D430</f>
        <v>03</v>
      </c>
      <c r="D242" s="5" t="str">
        <f>Лист2!E430</f>
        <v>44 0 00 00000</v>
      </c>
      <c r="E242" s="5"/>
      <c r="F242" s="70">
        <f>Лист2!G430</f>
        <v>842.8</v>
      </c>
      <c r="G242" s="70">
        <f>Лист2!H430</f>
        <v>0</v>
      </c>
      <c r="H242" s="70">
        <f>Лист2!I430</f>
        <v>0</v>
      </c>
    </row>
    <row r="243" spans="1:8" ht="81" customHeight="1">
      <c r="A243" s="50" t="str">
        <f>Лист2!A431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43" s="5" t="str">
        <f>Лист2!C431</f>
        <v>07</v>
      </c>
      <c r="C243" s="5" t="str">
        <f>Лист2!D431</f>
        <v>03</v>
      </c>
      <c r="D243" s="5" t="str">
        <f>Лист2!E431</f>
        <v xml:space="preserve"> 44 0 00 S4992</v>
      </c>
      <c r="E243" s="5"/>
      <c r="F243" s="70">
        <f>Лист2!G431</f>
        <v>842.8</v>
      </c>
      <c r="G243" s="70">
        <f>Лист2!H431</f>
        <v>0</v>
      </c>
      <c r="H243" s="70">
        <f>Лист2!I431</f>
        <v>0</v>
      </c>
    </row>
    <row r="244" spans="1:8" ht="45.75" customHeight="1">
      <c r="A244" s="50" t="str">
        <f>Лист2!A432</f>
        <v>Закупка товаров, работ и услуг для обеспечения государственных (муниципальных) нужд</v>
      </c>
      <c r="B244" s="5" t="str">
        <f>Лист2!C432</f>
        <v>07</v>
      </c>
      <c r="C244" s="5" t="str">
        <f>Лист2!D432</f>
        <v>03</v>
      </c>
      <c r="D244" s="5" t="str">
        <f>Лист2!E432</f>
        <v xml:space="preserve"> 44 0 00 S4992</v>
      </c>
      <c r="E244" s="5">
        <f>Лист2!F432</f>
        <v>200</v>
      </c>
      <c r="F244" s="70">
        <f>Лист2!G432</f>
        <v>842.8</v>
      </c>
      <c r="G244" s="70">
        <f>Лист2!H432</f>
        <v>0</v>
      </c>
      <c r="H244" s="70">
        <f>Лист2!I432</f>
        <v>0</v>
      </c>
    </row>
    <row r="245" spans="1:8" ht="26.25" customHeight="1">
      <c r="A245" s="53" t="s">
        <v>8</v>
      </c>
      <c r="B245" s="5" t="s">
        <v>22</v>
      </c>
      <c r="C245" s="5" t="s">
        <v>19</v>
      </c>
      <c r="D245" s="5"/>
      <c r="E245" s="3"/>
      <c r="F245" s="9">
        <f>F246+F256+F266+F274+F278</f>
        <v>30039.502</v>
      </c>
      <c r="G245" s="9">
        <f>G246+G256+G266</f>
        <v>10888.2</v>
      </c>
      <c r="H245" s="9">
        <f>H246+H256+H266</f>
        <v>10888.2</v>
      </c>
    </row>
    <row r="246" spans="1:8" ht="49.5" customHeight="1">
      <c r="A246" s="53" t="str">
        <f>Лист2!A146</f>
        <v>Руководство и управление в сфере установленных функций органов государственной власти субъектов Российской Федерации</v>
      </c>
      <c r="B246" s="5" t="str">
        <f>Лист2!C146</f>
        <v>07</v>
      </c>
      <c r="C246" s="5" t="str">
        <f>Лист2!D146</f>
        <v>09</v>
      </c>
      <c r="D246" s="5" t="str">
        <f>Лист2!E146</f>
        <v>01 0 00 00000</v>
      </c>
      <c r="E246" s="5"/>
      <c r="F246" s="28">
        <f>F247+F252</f>
        <v>4476</v>
      </c>
      <c r="G246" s="28">
        <f>G247+G252</f>
        <v>3863</v>
      </c>
      <c r="H246" s="28">
        <f>H247+H252</f>
        <v>3863</v>
      </c>
    </row>
    <row r="247" spans="1:8" ht="38.25" customHeight="1">
      <c r="A247" s="53" t="str">
        <f>Лист2!A147</f>
        <v>Расходы на обеспечение деятельности органов местного самоуправления</v>
      </c>
      <c r="B247" s="5" t="str">
        <f>Лист2!C147</f>
        <v>07</v>
      </c>
      <c r="C247" s="5" t="str">
        <f>Лист2!D147</f>
        <v>09</v>
      </c>
      <c r="D247" s="5" t="str">
        <f>Лист2!E147</f>
        <v>01 2 00 00000</v>
      </c>
      <c r="E247" s="5"/>
      <c r="F247" s="28">
        <f>Лист2!G147</f>
        <v>3215</v>
      </c>
      <c r="G247" s="28">
        <f>Лист2!H147</f>
        <v>2709</v>
      </c>
      <c r="H247" s="28">
        <f>Лист2!I147</f>
        <v>2709</v>
      </c>
    </row>
    <row r="248" spans="1:8" ht="35.25" customHeight="1">
      <c r="A248" s="53" t="str">
        <f>Лист2!A148</f>
        <v>Центральный аппарат органов местного самоуправления</v>
      </c>
      <c r="B248" s="5" t="str">
        <f>Лист2!C148</f>
        <v>07</v>
      </c>
      <c r="C248" s="5" t="str">
        <f>Лист2!D148</f>
        <v>09</v>
      </c>
      <c r="D248" s="5" t="str">
        <f>Лист2!E148</f>
        <v>01 2 00 10110</v>
      </c>
      <c r="E248" s="5"/>
      <c r="F248" s="28">
        <f>Лист2!G148</f>
        <v>3215</v>
      </c>
      <c r="G248" s="28">
        <f>Лист2!H148</f>
        <v>2709</v>
      </c>
      <c r="H248" s="28">
        <f>Лист2!I148</f>
        <v>2709</v>
      </c>
    </row>
    <row r="249" spans="1:8" ht="77.25" customHeight="1">
      <c r="A249" s="53" t="str">
        <f>Лист2!A149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5" t="str">
        <f>Лист2!C149</f>
        <v>07</v>
      </c>
      <c r="C249" s="5" t="str">
        <f>Лист2!D149</f>
        <v>09</v>
      </c>
      <c r="D249" s="5" t="str">
        <f>Лист2!E149</f>
        <v>01 2 00 10110</v>
      </c>
      <c r="E249" s="5">
        <f>Лист2!F149</f>
        <v>100</v>
      </c>
      <c r="F249" s="28">
        <f>Лист2!G149</f>
        <v>3145</v>
      </c>
      <c r="G249" s="28">
        <f>Лист2!H149</f>
        <v>2659</v>
      </c>
      <c r="H249" s="28">
        <f>Лист2!I149</f>
        <v>2659</v>
      </c>
    </row>
    <row r="250" spans="1:8" ht="36" customHeight="1">
      <c r="A250" s="53" t="str">
        <f>Лист2!A150</f>
        <v>Закупка товаров, работ и услуг для обеспечения государственных (муниципальных) нужд</v>
      </c>
      <c r="B250" s="5" t="str">
        <f>Лист2!C150</f>
        <v>07</v>
      </c>
      <c r="C250" s="5" t="str">
        <f>Лист2!D150</f>
        <v>09</v>
      </c>
      <c r="D250" s="5" t="str">
        <f>Лист2!E150</f>
        <v>01 2 00 10110</v>
      </c>
      <c r="E250" s="5">
        <f>Лист2!F150</f>
        <v>200</v>
      </c>
      <c r="F250" s="28">
        <f>Лист2!G150</f>
        <v>70</v>
      </c>
      <c r="G250" s="28">
        <f>Лист2!H150</f>
        <v>50</v>
      </c>
      <c r="H250" s="28">
        <f>Лист2!I150</f>
        <v>50</v>
      </c>
    </row>
    <row r="251" spans="1:8" ht="20.25" customHeight="1">
      <c r="A251" s="53" t="str">
        <f>Лист2!A151</f>
        <v>Уплата налогов, сборов и иных платежей</v>
      </c>
      <c r="B251" s="5" t="str">
        <f>Лист2!C151</f>
        <v>07</v>
      </c>
      <c r="C251" s="5" t="str">
        <f>Лист2!D151</f>
        <v>09</v>
      </c>
      <c r="D251" s="5" t="str">
        <f>Лист2!E151</f>
        <v>01 2 00 10110</v>
      </c>
      <c r="E251" s="5">
        <f>Лист2!F151</f>
        <v>850</v>
      </c>
      <c r="F251" s="28">
        <f>Лист2!G151</f>
        <v>0</v>
      </c>
      <c r="G251" s="28">
        <f>Лист2!H151</f>
        <v>0</v>
      </c>
      <c r="H251" s="28">
        <f>Лист2!I151</f>
        <v>0</v>
      </c>
    </row>
    <row r="252" spans="1:8" ht="31.5" customHeight="1">
      <c r="A252" s="53" t="str">
        <f>Лист2!A152</f>
        <v>Руководство и управление в сфере установленных функций</v>
      </c>
      <c r="B252" s="5" t="str">
        <f>Лист2!C152</f>
        <v>07</v>
      </c>
      <c r="C252" s="5" t="str">
        <f>Лист2!D152</f>
        <v>09</v>
      </c>
      <c r="D252" s="5" t="str">
        <f>Лист2!E152</f>
        <v>01 4 00 00000</v>
      </c>
      <c r="E252" s="5"/>
      <c r="F252" s="28">
        <f>F253</f>
        <v>1261</v>
      </c>
      <c r="G252" s="28">
        <f>G253</f>
        <v>1154</v>
      </c>
      <c r="H252" s="28">
        <f>H253</f>
        <v>1154</v>
      </c>
    </row>
    <row r="253" spans="1:8" ht="51" customHeight="1">
      <c r="A253" s="53" t="str">
        <f>Лист2!A153</f>
        <v>Функционирование комиссий по делам несовершеннолетних и защите их прав и органов опеки и попечительства</v>
      </c>
      <c r="B253" s="5" t="str">
        <f>Лист2!C153</f>
        <v>07</v>
      </c>
      <c r="C253" s="5" t="str">
        <f>Лист2!D153</f>
        <v>09</v>
      </c>
      <c r="D253" s="5" t="str">
        <f>Лист2!E153</f>
        <v>01 4 00 70090</v>
      </c>
      <c r="E253" s="5"/>
      <c r="F253" s="28">
        <f>F254+F255</f>
        <v>1261</v>
      </c>
      <c r="G253" s="28">
        <f>G254+G255</f>
        <v>1154</v>
      </c>
      <c r="H253" s="28">
        <f>H254+H255</f>
        <v>1154</v>
      </c>
    </row>
    <row r="254" spans="1:8" ht="85.5" customHeight="1">
      <c r="A254" s="53" t="str">
        <f>Лист2!A154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5" t="str">
        <f>Лист2!C154</f>
        <v>07</v>
      </c>
      <c r="C254" s="5" t="str">
        <f>Лист2!D154</f>
        <v>09</v>
      </c>
      <c r="D254" s="5" t="str">
        <f>Лист2!E154</f>
        <v>01 4 00 70090</v>
      </c>
      <c r="E254" s="5">
        <f>Лист2!F154</f>
        <v>100</v>
      </c>
      <c r="F254" s="28">
        <f>Лист2!G154+Лист2!G437</f>
        <v>1122.329</v>
      </c>
      <c r="G254" s="28">
        <f>Лист2!H154+Лист2!H437</f>
        <v>1011</v>
      </c>
      <c r="H254" s="28">
        <f>Лист2!I154+Лист2!I437</f>
        <v>1011</v>
      </c>
    </row>
    <row r="255" spans="1:8" ht="31.5" customHeight="1">
      <c r="A255" s="53" t="str">
        <f>Лист2!A155</f>
        <v>Закупка товаров, работ и услуг для обеспечения государственных (муниципальных) нужд</v>
      </c>
      <c r="B255" s="5" t="str">
        <f>Лист2!C155</f>
        <v>07</v>
      </c>
      <c r="C255" s="5" t="str">
        <f>Лист2!D155</f>
        <v>09</v>
      </c>
      <c r="D255" s="5" t="str">
        <f>Лист2!E155</f>
        <v>01 4 00 70090</v>
      </c>
      <c r="E255" s="5">
        <f>Лист2!F155</f>
        <v>200</v>
      </c>
      <c r="F255" s="28">
        <f>Лист2!G155+Лист2!G438</f>
        <v>138.67099999999999</v>
      </c>
      <c r="G255" s="28">
        <f>Лист2!H155+Лист2!H438</f>
        <v>143</v>
      </c>
      <c r="H255" s="28">
        <f>Лист2!I155+Лист2!I438</f>
        <v>143</v>
      </c>
    </row>
    <row r="256" spans="1:8" ht="36" customHeight="1">
      <c r="A256" s="53" t="str">
        <f>Лист2!A156</f>
        <v>Расходы на обеспечение деятельности (оказание услуг) подведомственных учреждений</v>
      </c>
      <c r="B256" s="5" t="str">
        <f>Лист2!C156</f>
        <v>07</v>
      </c>
      <c r="C256" s="5" t="str">
        <f>Лист2!D156</f>
        <v>09</v>
      </c>
      <c r="D256" s="5" t="str">
        <f>Лист2!E156</f>
        <v>02 0 00 00000</v>
      </c>
      <c r="E256" s="5"/>
      <c r="F256" s="28">
        <f>F257+F261</f>
        <v>6339.4369999999999</v>
      </c>
      <c r="G256" s="28">
        <f>G257+G261</f>
        <v>6145</v>
      </c>
      <c r="H256" s="28">
        <f>H257+H261</f>
        <v>6145</v>
      </c>
    </row>
    <row r="257" spans="1:8" ht="54.75" customHeight="1">
      <c r="A257" s="53" t="str">
        <f>Лист2!A157</f>
        <v>Расходы на обеспечение деятельности (оказание услуг) подведомственных учреждений в сфере образования</v>
      </c>
      <c r="B257" s="5" t="str">
        <f>Лист2!C157</f>
        <v>07</v>
      </c>
      <c r="C257" s="5" t="str">
        <f>Лист2!D157</f>
        <v>09</v>
      </c>
      <c r="D257" s="5" t="str">
        <f>Лист2!E157</f>
        <v>02 1 00 00000</v>
      </c>
      <c r="E257" s="5"/>
      <c r="F257" s="28">
        <f>F258</f>
        <v>2053.424</v>
      </c>
      <c r="G257" s="28">
        <f>G258</f>
        <v>1889</v>
      </c>
      <c r="H257" s="28">
        <f>H258</f>
        <v>1889</v>
      </c>
    </row>
    <row r="258" spans="1:8" ht="27.75" customHeight="1">
      <c r="A258" s="53" t="str">
        <f>Лист2!A158</f>
        <v>Детские оздоровительные учреждения</v>
      </c>
      <c r="B258" s="5" t="str">
        <f>Лист2!C158</f>
        <v>07</v>
      </c>
      <c r="C258" s="5" t="str">
        <f>Лист2!D158</f>
        <v>09</v>
      </c>
      <c r="D258" s="5" t="str">
        <f>Лист2!E158</f>
        <v>02 1 00 10490</v>
      </c>
      <c r="E258" s="5"/>
      <c r="F258" s="28">
        <f>F259+F260</f>
        <v>2053.424</v>
      </c>
      <c r="G258" s="28">
        <f>G259+G260</f>
        <v>1889</v>
      </c>
      <c r="H258" s="28">
        <f>H259+H260</f>
        <v>1889</v>
      </c>
    </row>
    <row r="259" spans="1:8" ht="86.25" customHeight="1">
      <c r="A259" s="53" t="str">
        <f>Лист2!A159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9" s="5" t="str">
        <f>Лист2!C159</f>
        <v>07</v>
      </c>
      <c r="C259" s="5" t="str">
        <f>Лист2!D159</f>
        <v>09</v>
      </c>
      <c r="D259" s="5" t="str">
        <f>Лист2!E159</f>
        <v>02 1 00 10490</v>
      </c>
      <c r="E259" s="5">
        <f>Лист2!F159</f>
        <v>100</v>
      </c>
      <c r="F259" s="28">
        <f>Лист2!G159</f>
        <v>1751.421</v>
      </c>
      <c r="G259" s="28">
        <f>Лист2!H159</f>
        <v>1469</v>
      </c>
      <c r="H259" s="28">
        <f>Лист2!I159</f>
        <v>1469</v>
      </c>
    </row>
    <row r="260" spans="1:8" ht="42" customHeight="1">
      <c r="A260" s="53" t="str">
        <f>Лист2!A160</f>
        <v>Закупка товаров, работ и услуг для обеспечения государственных (муниципальных) нужд</v>
      </c>
      <c r="B260" s="5" t="str">
        <f>Лист2!C160</f>
        <v>07</v>
      </c>
      <c r="C260" s="5" t="str">
        <f>Лист2!D160</f>
        <v>09</v>
      </c>
      <c r="D260" s="5" t="str">
        <f>Лист2!E160</f>
        <v>02 1 00 10490</v>
      </c>
      <c r="E260" s="5">
        <f>Лист2!F160</f>
        <v>200</v>
      </c>
      <c r="F260" s="28">
        <f>Лист2!G160</f>
        <v>302.00299999999999</v>
      </c>
      <c r="G260" s="28">
        <f>Лист2!H160</f>
        <v>420</v>
      </c>
      <c r="H260" s="28">
        <f>Лист2!I160</f>
        <v>420</v>
      </c>
    </row>
    <row r="261" spans="1:8" ht="34.5" customHeight="1">
      <c r="A261" s="51" t="s">
        <v>80</v>
      </c>
      <c r="B261" s="5" t="str">
        <f>Лист2!C161</f>
        <v>07</v>
      </c>
      <c r="C261" s="5" t="str">
        <f>Лист2!D161</f>
        <v>09</v>
      </c>
      <c r="D261" s="5" t="str">
        <f>Лист2!E161</f>
        <v>02 5 00 00000</v>
      </c>
      <c r="E261" s="5"/>
      <c r="F261" s="28">
        <f>F262</f>
        <v>4286.0129999999999</v>
      </c>
      <c r="G261" s="28">
        <f>G262</f>
        <v>4256</v>
      </c>
      <c r="H261" s="28">
        <f>H262</f>
        <v>4256</v>
      </c>
    </row>
    <row r="262" spans="1:8" ht="93" customHeight="1">
      <c r="A262" s="54" t="s">
        <v>58</v>
      </c>
      <c r="B262" s="5" t="str">
        <f>Лист2!C162</f>
        <v>07</v>
      </c>
      <c r="C262" s="5" t="str">
        <f>Лист2!D162</f>
        <v>09</v>
      </c>
      <c r="D262" s="5" t="str">
        <f>Лист2!E162</f>
        <v>02 5 00 10820</v>
      </c>
      <c r="E262" s="5"/>
      <c r="F262" s="28">
        <f>F263+F264</f>
        <v>4286.0129999999999</v>
      </c>
      <c r="G262" s="28">
        <f>G263+G264</f>
        <v>4256</v>
      </c>
      <c r="H262" s="28">
        <f>H263+H264</f>
        <v>4256</v>
      </c>
    </row>
    <row r="263" spans="1:8" ht="77.25" customHeight="1">
      <c r="A263" s="50" t="s">
        <v>69</v>
      </c>
      <c r="B263" s="5" t="str">
        <f>Лист2!C163</f>
        <v>07</v>
      </c>
      <c r="C263" s="5" t="str">
        <f>Лист2!D163</f>
        <v>09</v>
      </c>
      <c r="D263" s="5" t="str">
        <f>Лист2!E163</f>
        <v>02 5 00 10820</v>
      </c>
      <c r="E263" s="5">
        <f>Лист2!F163</f>
        <v>100</v>
      </c>
      <c r="F263" s="28">
        <f>Лист2!G163</f>
        <v>3766</v>
      </c>
      <c r="G263" s="28">
        <f>Лист2!H163</f>
        <v>3766</v>
      </c>
      <c r="H263" s="28">
        <f>Лист2!I163</f>
        <v>3766</v>
      </c>
    </row>
    <row r="264" spans="1:8" ht="32.25" customHeight="1">
      <c r="A264" s="50" t="s">
        <v>102</v>
      </c>
      <c r="B264" s="5" t="str">
        <f>Лист2!C164</f>
        <v>07</v>
      </c>
      <c r="C264" s="5" t="str">
        <f>Лист2!D164</f>
        <v>09</v>
      </c>
      <c r="D264" s="5" t="str">
        <f>Лист2!E164</f>
        <v>02 5 00 10820</v>
      </c>
      <c r="E264" s="5">
        <f>Лист2!F164</f>
        <v>200</v>
      </c>
      <c r="F264" s="28">
        <f>Лист2!G164</f>
        <v>520.01300000000003</v>
      </c>
      <c r="G264" s="28">
        <f>Лист2!H164</f>
        <v>490</v>
      </c>
      <c r="H264" s="28">
        <f>Лист2!I164</f>
        <v>490</v>
      </c>
    </row>
    <row r="265" spans="1:8" ht="19.5" customHeight="1">
      <c r="A265" s="51" t="s">
        <v>61</v>
      </c>
      <c r="B265" s="5" t="str">
        <f>Лист2!C165</f>
        <v>07</v>
      </c>
      <c r="C265" s="5" t="str">
        <f>Лист2!D165</f>
        <v>09</v>
      </c>
      <c r="D265" s="5" t="str">
        <f>Лист2!E165</f>
        <v>02 5 00 10820</v>
      </c>
      <c r="E265" s="5">
        <f>Лист2!F165</f>
        <v>850</v>
      </c>
      <c r="F265" s="28">
        <f>Лист2!G165</f>
        <v>0</v>
      </c>
      <c r="G265" s="28">
        <f>Лист2!H165</f>
        <v>0</v>
      </c>
      <c r="H265" s="28">
        <f>Лист2!I165</f>
        <v>0</v>
      </c>
    </row>
    <row r="266" spans="1:8" ht="19.5" customHeight="1">
      <c r="A266" s="51" t="str">
        <f>Лист2!A166</f>
        <v>Иные вопросы в отраслях социальной сферы</v>
      </c>
      <c r="B266" s="5" t="str">
        <f>Лист2!C166</f>
        <v>07</v>
      </c>
      <c r="C266" s="5" t="str">
        <f>Лист2!D166</f>
        <v>09</v>
      </c>
      <c r="D266" s="5" t="str">
        <f>Лист2!E166</f>
        <v>90 0 00 00000</v>
      </c>
      <c r="E266" s="5"/>
      <c r="F266" s="28">
        <f>Лист2!G166</f>
        <v>1166.2070000000001</v>
      </c>
      <c r="G266" s="28">
        <f>Лист2!H166</f>
        <v>880.2</v>
      </c>
      <c r="H266" s="28">
        <f>Лист2!I166</f>
        <v>880.2</v>
      </c>
    </row>
    <row r="267" spans="1:8" ht="24" customHeight="1">
      <c r="A267" s="51" t="str">
        <f>Лист2!A167</f>
        <v>Иные вопросы в сфере образования</v>
      </c>
      <c r="B267" s="5" t="str">
        <f>Лист2!C167</f>
        <v>07</v>
      </c>
      <c r="C267" s="5" t="str">
        <f>Лист2!D167</f>
        <v>09</v>
      </c>
      <c r="D267" s="5" t="str">
        <f>Лист2!E167</f>
        <v>90 1 00 00000</v>
      </c>
      <c r="E267" s="5"/>
      <c r="F267" s="28">
        <f>F268+F272+F270</f>
        <v>1166.2070000000001</v>
      </c>
      <c r="G267" s="28">
        <f>G268+G272</f>
        <v>880.2</v>
      </c>
      <c r="H267" s="28">
        <f>H268+H272</f>
        <v>880.2</v>
      </c>
    </row>
    <row r="268" spans="1:8" ht="35.25" customHeight="1">
      <c r="A268" s="51" t="str">
        <f>Лист2!A168</f>
        <v>Субсидии на проведение детской оздоровительной кампании</v>
      </c>
      <c r="B268" s="5" t="str">
        <f>Лист2!C168</f>
        <v>07</v>
      </c>
      <c r="C268" s="5" t="str">
        <f>Лист2!D168</f>
        <v>09</v>
      </c>
      <c r="D268" s="5" t="str">
        <f>Лист2!E168</f>
        <v>90 1 00 S3212</v>
      </c>
      <c r="E268" s="5"/>
      <c r="F268" s="28">
        <f>Лист2!G168</f>
        <v>1132.5</v>
      </c>
      <c r="G268" s="28">
        <f>Лист2!H168</f>
        <v>854.2</v>
      </c>
      <c r="H268" s="28">
        <f>Лист2!I168</f>
        <v>854.2</v>
      </c>
    </row>
    <row r="269" spans="1:8" ht="36.75" customHeight="1">
      <c r="A269" s="51" t="str">
        <f>Лист2!A169</f>
        <v>Закупка товаров, работ и услуг для обеспечения государственных (муниципальных) нужд</v>
      </c>
      <c r="B269" s="5" t="str">
        <f>Лист2!C169</f>
        <v>07</v>
      </c>
      <c r="C269" s="5" t="str">
        <f>Лист2!D169</f>
        <v>09</v>
      </c>
      <c r="D269" s="5" t="str">
        <f>Лист2!E169</f>
        <v>90 1 00 S3212</v>
      </c>
      <c r="E269" s="5">
        <f>Лист2!F169</f>
        <v>200</v>
      </c>
      <c r="F269" s="28">
        <f>Лист2!G169</f>
        <v>1132.5</v>
      </c>
      <c r="G269" s="28">
        <f>Лист2!H169</f>
        <v>854.2</v>
      </c>
      <c r="H269" s="28">
        <f>Лист2!I169</f>
        <v>854.2</v>
      </c>
    </row>
    <row r="270" spans="1:8" ht="36.75" customHeight="1">
      <c r="A270" s="51" t="str">
        <f>Лист2!A170</f>
        <v>Софинансирование субсидии на проведение детской оздоровительной кампании</v>
      </c>
      <c r="B270" s="5" t="str">
        <f>Лист2!C170</f>
        <v>07</v>
      </c>
      <c r="C270" s="5" t="str">
        <f>Лист2!D170</f>
        <v>09</v>
      </c>
      <c r="D270" s="5" t="str">
        <f>Лист2!E170</f>
        <v>90 1 00 S3210</v>
      </c>
      <c r="E270" s="5"/>
      <c r="F270" s="28">
        <f>Лист2!G170</f>
        <v>11.439</v>
      </c>
      <c r="G270" s="28">
        <f>Лист2!H170</f>
        <v>0</v>
      </c>
      <c r="H270" s="28">
        <f>Лист2!I170</f>
        <v>0</v>
      </c>
    </row>
    <row r="271" spans="1:8" ht="36.75" customHeight="1">
      <c r="A271" s="51" t="str">
        <f>Лист2!A171</f>
        <v>Закупка товаров, работ и услуг для обеспечения государственных (муниципальных) нужд</v>
      </c>
      <c r="B271" s="5" t="str">
        <f>Лист2!C171</f>
        <v>07</v>
      </c>
      <c r="C271" s="5" t="str">
        <f>Лист2!D171</f>
        <v>09</v>
      </c>
      <c r="D271" s="5" t="str">
        <f>Лист2!E171</f>
        <v>90 1 00 S3212</v>
      </c>
      <c r="E271" s="5">
        <f>Лист2!F171</f>
        <v>200</v>
      </c>
      <c r="F271" s="28">
        <f>Лист2!G171</f>
        <v>11.439</v>
      </c>
      <c r="G271" s="28">
        <f>Лист2!H171</f>
        <v>0</v>
      </c>
      <c r="H271" s="28">
        <f>Лист2!I171</f>
        <v>0</v>
      </c>
    </row>
    <row r="272" spans="1:8" ht="106.5" customHeight="1">
      <c r="A272" s="51" t="str">
        <f>Лист2!A172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72" s="5" t="str">
        <f>Лист2!C172</f>
        <v>07</v>
      </c>
      <c r="C272" s="5" t="str">
        <f>Лист2!D172</f>
        <v>09</v>
      </c>
      <c r="D272" s="5" t="str">
        <f>Лист2!E172</f>
        <v>90 1 00 S0620</v>
      </c>
      <c r="E272" s="5"/>
      <c r="F272" s="28">
        <f>Лист2!G172</f>
        <v>22.268000000000001</v>
      </c>
      <c r="G272" s="28">
        <f>Лист2!H172</f>
        <v>26</v>
      </c>
      <c r="H272" s="28">
        <f>Лист2!I172</f>
        <v>26</v>
      </c>
    </row>
    <row r="273" spans="1:8" ht="36.75" customHeight="1">
      <c r="A273" s="51" t="str">
        <f>Лист2!A173</f>
        <v>Социальное обеспечение и иные выплаты населению</v>
      </c>
      <c r="B273" s="5" t="str">
        <f>Лист2!C173</f>
        <v>07</v>
      </c>
      <c r="C273" s="5" t="str">
        <f>Лист2!D173</f>
        <v>09</v>
      </c>
      <c r="D273" s="5" t="str">
        <f>Лист2!E173</f>
        <v>90 1 00 S0620</v>
      </c>
      <c r="E273" s="5">
        <f>Лист2!F173</f>
        <v>300</v>
      </c>
      <c r="F273" s="28">
        <f>Лист2!G173</f>
        <v>22.268000000000001</v>
      </c>
      <c r="G273" s="28">
        <f>Лист2!H173</f>
        <v>26</v>
      </c>
      <c r="H273" s="28">
        <f>Лист2!I173</f>
        <v>26</v>
      </c>
    </row>
    <row r="274" spans="1:8" ht="36.75" customHeight="1">
      <c r="A274" s="51" t="str">
        <f>Лист2!A174</f>
        <v>Иные вопросы в области жилищно-коммунального хозяйства</v>
      </c>
      <c r="B274" s="5" t="str">
        <f>Лист2!C174</f>
        <v>07</v>
      </c>
      <c r="C274" s="5" t="str">
        <f>Лист2!D174</f>
        <v>09</v>
      </c>
      <c r="D274" s="5" t="str">
        <f>Лист2!E174</f>
        <v>92 0 00 00000</v>
      </c>
      <c r="E274" s="5"/>
      <c r="F274" s="28">
        <f>Лист2!G174</f>
        <v>6709.54</v>
      </c>
      <c r="G274" s="28">
        <f>Лист2!H174</f>
        <v>0</v>
      </c>
      <c r="H274" s="28">
        <f>Лист2!I174</f>
        <v>0</v>
      </c>
    </row>
    <row r="275" spans="1:8" ht="36.75" customHeight="1">
      <c r="A275" s="51" t="str">
        <f>Лист2!A175</f>
        <v>Иные расходы в области жилищно-коммунального хозяйства</v>
      </c>
      <c r="B275" s="5" t="str">
        <f>Лист2!C175</f>
        <v>07</v>
      </c>
      <c r="C275" s="5" t="str">
        <f>Лист2!D175</f>
        <v>09</v>
      </c>
      <c r="D275" s="5" t="str">
        <f>Лист2!E175</f>
        <v>92 9 00 00000</v>
      </c>
      <c r="E275" s="5"/>
      <c r="F275" s="28">
        <f>Лист2!G175</f>
        <v>6709.54</v>
      </c>
      <c r="G275" s="28">
        <f>Лист2!H175</f>
        <v>0</v>
      </c>
      <c r="H275" s="28">
        <f>Лист2!I175</f>
        <v>0</v>
      </c>
    </row>
    <row r="276" spans="1:8" ht="51.75" customHeight="1">
      <c r="A276" s="51" t="str">
        <f>Лист2!A176</f>
        <v>Обеспечение расчетов за топливно-энергетические ресурсы, потребляемые муниципальными учреждениями</v>
      </c>
      <c r="B276" s="5" t="str">
        <f>Лист2!C176</f>
        <v>07</v>
      </c>
      <c r="C276" s="5" t="str">
        <f>Лист2!D176</f>
        <v>09</v>
      </c>
      <c r="D276" s="5" t="str">
        <f>Лист2!E176</f>
        <v>92 9 00 S1190</v>
      </c>
      <c r="E276" s="5"/>
      <c r="F276" s="28">
        <f>Лист2!G176</f>
        <v>6709.54</v>
      </c>
      <c r="G276" s="28">
        <f>Лист2!H176</f>
        <v>0</v>
      </c>
      <c r="H276" s="28">
        <f>Лист2!I176</f>
        <v>0</v>
      </c>
    </row>
    <row r="277" spans="1:8" ht="36.75" customHeight="1">
      <c r="A277" s="51" t="str">
        <f>Лист2!A177</f>
        <v>Закупка товаров, работ и услуг для обеспечения государственных (муниципальных) нужд</v>
      </c>
      <c r="B277" s="5" t="str">
        <f>Лист2!C177</f>
        <v>07</v>
      </c>
      <c r="C277" s="5" t="str">
        <f>Лист2!D177</f>
        <v>09</v>
      </c>
      <c r="D277" s="5" t="str">
        <f>Лист2!E177</f>
        <v>92 9 00 S1190</v>
      </c>
      <c r="E277" s="5">
        <f>Лист2!F177</f>
        <v>200</v>
      </c>
      <c r="F277" s="28">
        <f>Лист2!G177</f>
        <v>6709.54</v>
      </c>
      <c r="G277" s="28">
        <f>Лист2!H177</f>
        <v>0</v>
      </c>
      <c r="H277" s="28">
        <f>Лист2!I177</f>
        <v>0</v>
      </c>
    </row>
    <row r="278" spans="1:8" ht="36.75" customHeight="1">
      <c r="A278" s="51" t="str">
        <f>Лист2!A178</f>
        <v>Иные расходы органов государственной власти субъектов Российской Федерации</v>
      </c>
      <c r="B278" s="5" t="str">
        <f>Лист2!C178</f>
        <v>07</v>
      </c>
      <c r="C278" s="5" t="str">
        <f>Лист2!D178</f>
        <v>09</v>
      </c>
      <c r="D278" s="5" t="str">
        <f>Лист2!E178</f>
        <v>99 0 00 00000</v>
      </c>
      <c r="E278" s="5"/>
      <c r="F278" s="28">
        <f>Лист2!G178</f>
        <v>11348.318000000001</v>
      </c>
      <c r="G278" s="28">
        <f>Лист2!H178</f>
        <v>0</v>
      </c>
      <c r="H278" s="28">
        <f>Лист2!I178</f>
        <v>0</v>
      </c>
    </row>
    <row r="279" spans="1:8" ht="22.5" customHeight="1">
      <c r="A279" s="51" t="str">
        <f>Лист2!A179</f>
        <v>Резервные фонды</v>
      </c>
      <c r="B279" s="5" t="str">
        <f>Лист2!C179</f>
        <v>07</v>
      </c>
      <c r="C279" s="5" t="str">
        <f>Лист2!D179</f>
        <v>09</v>
      </c>
      <c r="D279" s="5" t="str">
        <f>Лист2!E179</f>
        <v>99 1 00 00000</v>
      </c>
      <c r="E279" s="5"/>
      <c r="F279" s="28">
        <f>Лист2!G179</f>
        <v>45.555</v>
      </c>
      <c r="G279" s="28">
        <f>Лист2!H179</f>
        <v>0</v>
      </c>
      <c r="H279" s="28">
        <f>Лист2!I179</f>
        <v>0</v>
      </c>
    </row>
    <row r="280" spans="1:8" ht="27.75" customHeight="1">
      <c r="A280" s="51" t="str">
        <f>Лист2!A180</f>
        <v>Резервные фонды местных администраций</v>
      </c>
      <c r="B280" s="5" t="str">
        <f>Лист2!C180</f>
        <v>07</v>
      </c>
      <c r="C280" s="5" t="str">
        <f>Лист2!D180</f>
        <v>09</v>
      </c>
      <c r="D280" s="5" t="str">
        <f>Лист2!E180</f>
        <v>99 1 00 14100</v>
      </c>
      <c r="E280" s="5"/>
      <c r="F280" s="28">
        <f>Лист2!G180</f>
        <v>45.555</v>
      </c>
      <c r="G280" s="28">
        <f>Лист2!H180</f>
        <v>0</v>
      </c>
      <c r="H280" s="28">
        <f>Лист2!I180</f>
        <v>0</v>
      </c>
    </row>
    <row r="281" spans="1:8" ht="36.75" customHeight="1">
      <c r="A281" s="51" t="str">
        <f>Лист2!A181</f>
        <v>Закупка товаров, работ и услуг для обеспечения государственных (муниципальных) нужд</v>
      </c>
      <c r="B281" s="5" t="str">
        <f>Лист2!C181</f>
        <v>07</v>
      </c>
      <c r="C281" s="5" t="str">
        <f>Лист2!D181</f>
        <v>09</v>
      </c>
      <c r="D281" s="5" t="str">
        <f>Лист2!E181</f>
        <v>99 1 00 14100</v>
      </c>
      <c r="E281" s="5">
        <v>200</v>
      </c>
      <c r="F281" s="28">
        <f>Лист2!G181</f>
        <v>45.555</v>
      </c>
      <c r="G281" s="28">
        <f>Лист2!H181</f>
        <v>0</v>
      </c>
      <c r="H281" s="28">
        <f>Лист2!I181</f>
        <v>0</v>
      </c>
    </row>
    <row r="282" spans="1:8" ht="36.75" customHeight="1">
      <c r="A282" s="51" t="str">
        <f>Лист2!A182</f>
        <v>Расходы на выполнение других обязательств государства</v>
      </c>
      <c r="B282" s="5" t="str">
        <f>Лист2!C182</f>
        <v>07</v>
      </c>
      <c r="C282" s="5" t="str">
        <f>Лист2!D182</f>
        <v>09</v>
      </c>
      <c r="D282" s="5" t="str">
        <f>Лист2!E182</f>
        <v>99 9 00 00000</v>
      </c>
      <c r="E282" s="5"/>
      <c r="F282" s="28">
        <f>Лист2!G182</f>
        <v>11302.763000000001</v>
      </c>
      <c r="G282" s="28">
        <f>Лист2!H182</f>
        <v>0</v>
      </c>
      <c r="H282" s="28">
        <f>Лист2!I182</f>
        <v>0</v>
      </c>
    </row>
    <row r="283" spans="1:8" ht="25.5" customHeight="1">
      <c r="A283" s="51" t="str">
        <f>Лист2!A183</f>
        <v>Прочие выплаты по обязательствам государства</v>
      </c>
      <c r="B283" s="5" t="str">
        <f>Лист2!C183</f>
        <v>07</v>
      </c>
      <c r="C283" s="5" t="str">
        <f>Лист2!D183</f>
        <v>09</v>
      </c>
      <c r="D283" s="5" t="str">
        <f>Лист2!E183</f>
        <v>99 9 00 14710</v>
      </c>
      <c r="E283" s="5"/>
      <c r="F283" s="28">
        <f>Лист2!G183</f>
        <v>11302.763000000001</v>
      </c>
      <c r="G283" s="28">
        <f>Лист2!H183</f>
        <v>0</v>
      </c>
      <c r="H283" s="28">
        <f>Лист2!I183</f>
        <v>0</v>
      </c>
    </row>
    <row r="284" spans="1:8" ht="36.75" customHeight="1">
      <c r="A284" s="51" t="str">
        <f>Лист2!A184</f>
        <v>Закупка товаров, работ и услуг для обеспечения государственных (муниципальных) нужд</v>
      </c>
      <c r="B284" s="5" t="str">
        <f>Лист2!C184</f>
        <v>07</v>
      </c>
      <c r="C284" s="5" t="str">
        <f>Лист2!D184</f>
        <v>09</v>
      </c>
      <c r="D284" s="5" t="str">
        <f>Лист2!E184</f>
        <v>99 9 00 14710</v>
      </c>
      <c r="E284" s="5">
        <f>Лист2!F184</f>
        <v>200</v>
      </c>
      <c r="F284" s="28">
        <f>Лист2!G184</f>
        <v>11302.763000000001</v>
      </c>
      <c r="G284" s="28">
        <f>Лист2!H184</f>
        <v>0</v>
      </c>
      <c r="H284" s="28">
        <f>Лист2!I184</f>
        <v>0</v>
      </c>
    </row>
    <row r="285" spans="1:8" ht="23.25" customHeight="1">
      <c r="A285" s="47" t="s">
        <v>77</v>
      </c>
      <c r="B285" s="5" t="s">
        <v>21</v>
      </c>
      <c r="C285" s="5"/>
      <c r="D285" s="3"/>
      <c r="E285" s="5"/>
      <c r="F285" s="9">
        <f>F286+F311</f>
        <v>45061.226000000002</v>
      </c>
      <c r="G285" s="9">
        <f>G286+G311</f>
        <v>32896.9</v>
      </c>
      <c r="H285" s="9">
        <f>H286+H311</f>
        <v>32398.9</v>
      </c>
    </row>
    <row r="286" spans="1:8" ht="17.25" customHeight="1">
      <c r="A286" s="47" t="s">
        <v>46</v>
      </c>
      <c r="B286" s="5" t="s">
        <v>21</v>
      </c>
      <c r="C286" s="5" t="s">
        <v>14</v>
      </c>
      <c r="D286" s="3"/>
      <c r="E286" s="5"/>
      <c r="F286" s="9">
        <f>F287+F307+F297</f>
        <v>36786.252</v>
      </c>
      <c r="G286" s="9">
        <f>G287+G307</f>
        <v>25191.200000000001</v>
      </c>
      <c r="H286" s="9">
        <f>H287+H307</f>
        <v>24693.200000000001</v>
      </c>
    </row>
    <row r="287" spans="1:8" ht="44.25" customHeight="1">
      <c r="A287" s="47" t="str">
        <f>Лист2!A57</f>
        <v>Расходы на обеспечение деятельности (оказание услуг) подведомственных учреждений</v>
      </c>
      <c r="B287" s="5" t="str">
        <f>Лист2!C57</f>
        <v>08</v>
      </c>
      <c r="C287" s="5" t="str">
        <f>Лист2!D57</f>
        <v>01</v>
      </c>
      <c r="D287" s="5" t="str">
        <f>Лист2!E57</f>
        <v>02 0 00 00000</v>
      </c>
      <c r="E287" s="5"/>
      <c r="F287" s="28">
        <f>Лист2!G57</f>
        <v>23806.784</v>
      </c>
      <c r="G287" s="28">
        <f>Лист2!H57</f>
        <v>21391.200000000001</v>
      </c>
      <c r="H287" s="28">
        <f>Лист2!I57</f>
        <v>20893.2</v>
      </c>
    </row>
    <row r="288" spans="1:8" ht="47.25">
      <c r="A288" s="47" t="str">
        <f>Лист2!A58</f>
        <v>Расходы на обеспечение деятельности (оказание услуг) подведомственных учреждений в сфере культуры</v>
      </c>
      <c r="B288" s="5" t="str">
        <f>Лист2!C58</f>
        <v>08</v>
      </c>
      <c r="C288" s="5" t="str">
        <f>Лист2!D58</f>
        <v>01</v>
      </c>
      <c r="D288" s="5" t="str">
        <f>Лист2!E58</f>
        <v>02 2 00 00000</v>
      </c>
      <c r="E288" s="5"/>
      <c r="F288" s="28">
        <f>Лист2!G58+F293+F295</f>
        <v>36365.284</v>
      </c>
      <c r="G288" s="28">
        <f>Лист2!H58</f>
        <v>21391.200000000001</v>
      </c>
      <c r="H288" s="28">
        <f>Лист2!I58</f>
        <v>20893.2</v>
      </c>
    </row>
    <row r="289" spans="1:8" ht="21" customHeight="1">
      <c r="A289" s="47" t="str">
        <f>Лист2!A59</f>
        <v>Учреждения культуры</v>
      </c>
      <c r="B289" s="5" t="str">
        <f>Лист2!C59</f>
        <v>08</v>
      </c>
      <c r="C289" s="5" t="str">
        <f>Лист2!D59</f>
        <v>01</v>
      </c>
      <c r="D289" s="5" t="str">
        <f>Лист2!E59</f>
        <v>02 2 00 10530</v>
      </c>
      <c r="E289" s="5"/>
      <c r="F289" s="28">
        <f>Лист2!G59</f>
        <v>11248.284</v>
      </c>
      <c r="G289" s="28">
        <f>Лист2!H59</f>
        <v>21391.200000000001</v>
      </c>
      <c r="H289" s="28">
        <f>Лист2!I59</f>
        <v>20893.2</v>
      </c>
    </row>
    <row r="290" spans="1:8" ht="87.75" customHeight="1">
      <c r="A290" s="47" t="str">
        <f>Лист2!A60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0" s="5" t="str">
        <f>Лист2!C60</f>
        <v>08</v>
      </c>
      <c r="C290" s="5" t="str">
        <f>Лист2!D60</f>
        <v>01</v>
      </c>
      <c r="D290" s="5" t="str">
        <f>Лист2!E60</f>
        <v>02 2 00 10530</v>
      </c>
      <c r="E290" s="5">
        <f>Лист2!F60</f>
        <v>100</v>
      </c>
      <c r="F290" s="28">
        <f>Лист2!G60</f>
        <v>7291.0240000000003</v>
      </c>
      <c r="G290" s="28">
        <f>Лист2!H60</f>
        <v>18122</v>
      </c>
      <c r="H290" s="28">
        <f>Лист2!I60</f>
        <v>18122</v>
      </c>
    </row>
    <row r="291" spans="1:8" ht="37.5" customHeight="1">
      <c r="A291" s="47" t="str">
        <f>Лист2!A61</f>
        <v>Закупка товаров, работ и услуг для обеспечения государственных (муниципальных) нужд</v>
      </c>
      <c r="B291" s="5" t="str">
        <f>Лист2!C61</f>
        <v>08</v>
      </c>
      <c r="C291" s="5" t="str">
        <f>Лист2!D61</f>
        <v>01</v>
      </c>
      <c r="D291" s="5" t="str">
        <f>Лист2!E61</f>
        <v>02 2 00 10530</v>
      </c>
      <c r="E291" s="5">
        <f>Лист2!F61</f>
        <v>200</v>
      </c>
      <c r="F291" s="28">
        <f>Лист2!G61</f>
        <v>3911.9549999999999</v>
      </c>
      <c r="G291" s="28">
        <f>Лист2!H61</f>
        <v>3182.9</v>
      </c>
      <c r="H291" s="28">
        <f>Лист2!I61</f>
        <v>2684.9</v>
      </c>
    </row>
    <row r="292" spans="1:8" ht="21" customHeight="1">
      <c r="A292" s="47" t="str">
        <f>Лист2!A62</f>
        <v>Уплата налогов, сборов и иных платежей</v>
      </c>
      <c r="B292" s="5" t="str">
        <f>Лист2!C62</f>
        <v>08</v>
      </c>
      <c r="C292" s="5" t="str">
        <f>Лист2!D62</f>
        <v>01</v>
      </c>
      <c r="D292" s="5" t="str">
        <f>Лист2!E62</f>
        <v>02 2 00 10530</v>
      </c>
      <c r="E292" s="5">
        <f>Лист2!F62</f>
        <v>850</v>
      </c>
      <c r="F292" s="28">
        <f>Лист2!G62</f>
        <v>45.305</v>
      </c>
      <c r="G292" s="28">
        <f>Лист2!H62</f>
        <v>86.3</v>
      </c>
      <c r="H292" s="28">
        <f>Лист2!I62</f>
        <v>86.3</v>
      </c>
    </row>
    <row r="293" spans="1:8" ht="52.5" customHeight="1">
      <c r="A293" s="47" t="str">
        <f>Лист2!A63</f>
        <v>Субсидия на софинансирование части расходов местных бюджетов по оплате труда работников муниципальных учреждений</v>
      </c>
      <c r="B293" s="5" t="str">
        <f>Лист2!C63</f>
        <v>08</v>
      </c>
      <c r="C293" s="5" t="str">
        <f>Лист2!D63</f>
        <v>01</v>
      </c>
      <c r="D293" s="5" t="str">
        <f>Лист2!E63</f>
        <v>02 2 00 S0430</v>
      </c>
      <c r="E293" s="5"/>
      <c r="F293" s="28">
        <f>Лист2!G63</f>
        <v>12298.7</v>
      </c>
      <c r="G293" s="28">
        <f>Лист2!H63</f>
        <v>0</v>
      </c>
      <c r="H293" s="28">
        <f>Лист2!I63</f>
        <v>0</v>
      </c>
    </row>
    <row r="294" spans="1:8" ht="91.5" customHeight="1">
      <c r="A294" s="47" t="str">
        <f>Лист2!A64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4" s="5" t="str">
        <f>Лист2!C64</f>
        <v>08</v>
      </c>
      <c r="C294" s="5" t="str">
        <f>Лист2!D64</f>
        <v>01</v>
      </c>
      <c r="D294" s="5" t="str">
        <f>Лист2!E64</f>
        <v>02 2 00 S0430</v>
      </c>
      <c r="E294" s="5">
        <f>Лист2!F64</f>
        <v>100</v>
      </c>
      <c r="F294" s="28">
        <f>Лист2!G64</f>
        <v>12298.7</v>
      </c>
      <c r="G294" s="28">
        <f>Лист2!H64</f>
        <v>0</v>
      </c>
      <c r="H294" s="28">
        <f>Лист2!I64</f>
        <v>0</v>
      </c>
    </row>
    <row r="295" spans="1:8" ht="51.75" customHeight="1">
      <c r="A295" s="47" t="str">
        <f>Лист2!A65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95" s="5" t="str">
        <f>Лист2!C65</f>
        <v>08</v>
      </c>
      <c r="C295" s="5" t="str">
        <f>Лист2!D65</f>
        <v>01</v>
      </c>
      <c r="D295" s="5" t="str">
        <f>Лист2!E65</f>
        <v>02 2 00 S0430</v>
      </c>
      <c r="E295" s="5"/>
      <c r="F295" s="28">
        <f>Лист2!G65</f>
        <v>259.8</v>
      </c>
      <c r="G295" s="28">
        <f>Лист2!H65</f>
        <v>0</v>
      </c>
      <c r="H295" s="28">
        <f>Лист2!I65</f>
        <v>0</v>
      </c>
    </row>
    <row r="296" spans="1:8" ht="91.5" customHeight="1">
      <c r="A296" s="47" t="str">
        <f>Лист2!A66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6" s="5" t="str">
        <f>Лист2!C66</f>
        <v>08</v>
      </c>
      <c r="C296" s="5" t="str">
        <f>Лист2!D66</f>
        <v>01</v>
      </c>
      <c r="D296" s="5" t="str">
        <f>Лист2!E66</f>
        <v>02 2 00 S0430</v>
      </c>
      <c r="E296" s="5">
        <f>Лист2!F66</f>
        <v>100</v>
      </c>
      <c r="F296" s="28">
        <f>Лист2!G66</f>
        <v>259.8</v>
      </c>
      <c r="G296" s="28">
        <f>Лист2!H66</f>
        <v>0</v>
      </c>
      <c r="H296" s="28">
        <f>Лист2!I66</f>
        <v>0</v>
      </c>
    </row>
    <row r="297" spans="1:8" ht="57.75" customHeight="1">
      <c r="A297" s="47" t="str">
        <f>Лист2!A67</f>
        <v>Муниципальная программа "Развитие культуры Волчихинского района Алтайского края " на 2021-2025 годы</v>
      </c>
      <c r="B297" s="5" t="str">
        <f>Лист2!C67</f>
        <v>08</v>
      </c>
      <c r="C297" s="5" t="str">
        <f>Лист2!D67</f>
        <v>01</v>
      </c>
      <c r="D297" s="5" t="str">
        <f>Лист2!E67</f>
        <v>44 0 00 00000</v>
      </c>
      <c r="E297" s="5"/>
      <c r="F297" s="28">
        <f>F298+F304+F300+F302</f>
        <v>3094.6780000000003</v>
      </c>
      <c r="G297" s="28">
        <f>Лист2!H67</f>
        <v>0</v>
      </c>
      <c r="H297" s="28">
        <f>Лист2!I67</f>
        <v>0</v>
      </c>
    </row>
    <row r="298" spans="1:8" ht="35.25" customHeight="1">
      <c r="A298" s="47" t="str">
        <f>Лист2!A68</f>
        <v>Расходы на реализацию мероприятий муниципальных программ</v>
      </c>
      <c r="B298" s="5" t="str">
        <f>Лист2!C68</f>
        <v>08</v>
      </c>
      <c r="C298" s="5" t="str">
        <f>Лист2!D68</f>
        <v>01</v>
      </c>
      <c r="D298" s="5" t="str">
        <f>Лист2!E68</f>
        <v>44 0 00 60990</v>
      </c>
      <c r="E298" s="5"/>
      <c r="F298" s="28">
        <f>F299</f>
        <v>280</v>
      </c>
      <c r="G298" s="28">
        <f>Лист2!H68</f>
        <v>0</v>
      </c>
      <c r="H298" s="28">
        <f>Лист2!I68</f>
        <v>0</v>
      </c>
    </row>
    <row r="299" spans="1:8" ht="42.75" customHeight="1">
      <c r="A299" s="47" t="str">
        <f>Лист2!A69</f>
        <v>Закупка товаров, работ и услуг для обеспечения государственных (муниципальных) нужд</v>
      </c>
      <c r="B299" s="5" t="str">
        <f>Лист2!C69</f>
        <v>08</v>
      </c>
      <c r="C299" s="5" t="str">
        <f>Лист2!D69</f>
        <v>01</v>
      </c>
      <c r="D299" s="5" t="str">
        <f>Лист2!E69</f>
        <v>44 0 00 60990</v>
      </c>
      <c r="E299" s="5">
        <f>Лист2!F69</f>
        <v>200</v>
      </c>
      <c r="F299" s="28">
        <f>Лист2!G69+Лист2!G443</f>
        <v>280</v>
      </c>
      <c r="G299" s="28">
        <f>Лист2!H69</f>
        <v>0</v>
      </c>
      <c r="H299" s="28">
        <f>Лист2!I69</f>
        <v>0</v>
      </c>
    </row>
    <row r="300" spans="1:8" ht="63" customHeight="1">
      <c r="A300" s="47" t="str">
        <f>Лист2!A444</f>
        <v>Расходы на текущий и капитальный ремонт, благоустройство территорий объектов культурного наследия - памятников Великой Отечественной войны</v>
      </c>
      <c r="B300" s="5" t="str">
        <f>Лист2!C444</f>
        <v>08</v>
      </c>
      <c r="C300" s="5" t="str">
        <f>Лист2!D444</f>
        <v>01</v>
      </c>
      <c r="D300" s="5" t="str">
        <f>Лист2!E444</f>
        <v>44 1 00 S0180</v>
      </c>
      <c r="E300" s="5"/>
      <c r="F300" s="28">
        <f>Лист2!G444</f>
        <v>2666.6660000000002</v>
      </c>
      <c r="G300" s="5">
        <f>Лист2!H444</f>
        <v>0</v>
      </c>
      <c r="H300" s="5">
        <f>Лист2!I444</f>
        <v>0</v>
      </c>
    </row>
    <row r="301" spans="1:8" ht="42.75" customHeight="1">
      <c r="A301" s="47" t="str">
        <f>Лист2!A445</f>
        <v>Закупка товаров, работ и услуг для обеспечения государственных (муниципальных) нужд</v>
      </c>
      <c r="B301" s="5" t="str">
        <f>Лист2!C445</f>
        <v>08</v>
      </c>
      <c r="C301" s="5" t="str">
        <f>Лист2!D445</f>
        <v>01</v>
      </c>
      <c r="D301" s="5" t="str">
        <f>Лист2!E445</f>
        <v>44 1 00 S0180</v>
      </c>
      <c r="E301" s="5">
        <f>Лист2!F445</f>
        <v>200</v>
      </c>
      <c r="F301" s="28">
        <f>Лист2!G445</f>
        <v>2666.6660000000002</v>
      </c>
      <c r="G301" s="5">
        <f>Лист2!H445</f>
        <v>0</v>
      </c>
      <c r="H301" s="5">
        <f>Лист2!I445</f>
        <v>0</v>
      </c>
    </row>
    <row r="302" spans="1:8" ht="65.25" customHeight="1">
      <c r="A302" s="47" t="str">
        <f>Лист2!A446</f>
        <v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302" s="5" t="str">
        <f>Лист2!C446</f>
        <v>08</v>
      </c>
      <c r="C302" s="5" t="str">
        <f>Лист2!D446</f>
        <v>01</v>
      </c>
      <c r="D302" s="5" t="str">
        <f>Лист2!E446</f>
        <v>44 1 00 S0180</v>
      </c>
      <c r="E302" s="5"/>
      <c r="F302" s="28">
        <f>Лист2!G446</f>
        <v>47</v>
      </c>
      <c r="G302" s="5">
        <f>Лист2!H446</f>
        <v>0</v>
      </c>
      <c r="H302" s="5">
        <f>Лист2!I446</f>
        <v>0</v>
      </c>
    </row>
    <row r="303" spans="1:8" ht="42.75" customHeight="1">
      <c r="A303" s="47" t="str">
        <f>Лист2!A447</f>
        <v>Закупка товаров, работ и услуг для обеспечения государственных (муниципальных) нужд</v>
      </c>
      <c r="B303" s="5" t="str">
        <f>Лист2!C447</f>
        <v>08</v>
      </c>
      <c r="C303" s="5" t="str">
        <f>Лист2!D447</f>
        <v>01</v>
      </c>
      <c r="D303" s="5" t="str">
        <f>Лист2!E447</f>
        <v>44 1 00 S0180</v>
      </c>
      <c r="E303" s="5">
        <f>Лист2!F447</f>
        <v>200</v>
      </c>
      <c r="F303" s="28">
        <f>Лист2!G447</f>
        <v>47</v>
      </c>
      <c r="G303" s="5">
        <f>Лист2!H447</f>
        <v>0</v>
      </c>
      <c r="H303" s="5">
        <f>Лист2!I447</f>
        <v>0</v>
      </c>
    </row>
    <row r="304" spans="1:8" ht="66" customHeight="1">
      <c r="A304" s="47" t="str">
        <f>Лист2!A70</f>
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</c>
      <c r="B304" s="5" t="str">
        <f>Лист2!C70</f>
        <v>08</v>
      </c>
      <c r="C304" s="5" t="str">
        <f>Лист2!D70</f>
        <v>01</v>
      </c>
      <c r="D304" s="5" t="str">
        <f>Лист2!E70</f>
        <v>44 4 00 00000</v>
      </c>
      <c r="E304" s="5"/>
      <c r="F304" s="28">
        <f>Лист2!G70</f>
        <v>101.012</v>
      </c>
      <c r="G304" s="28">
        <f>Лист2!H70</f>
        <v>0</v>
      </c>
      <c r="H304" s="28">
        <f>Лист2!I70</f>
        <v>0</v>
      </c>
    </row>
    <row r="305" spans="1:8" ht="51.75" customHeight="1">
      <c r="A305" s="47" t="str">
        <f>Лист2!A71</f>
        <v>Государственная поддержка отрасли культуры (государственная поддержка лучших работников сельских учреждений культуры)</v>
      </c>
      <c r="B305" s="5" t="str">
        <f>Лист2!C71</f>
        <v>08</v>
      </c>
      <c r="C305" s="5" t="str">
        <f>Лист2!D71</f>
        <v>01</v>
      </c>
      <c r="D305" s="5" t="str">
        <f>Лист2!E71</f>
        <v>44 4 A2 55192</v>
      </c>
      <c r="E305" s="5"/>
      <c r="F305" s="28">
        <f>Лист2!G71</f>
        <v>101.012</v>
      </c>
      <c r="G305" s="28">
        <f>Лист2!H71</f>
        <v>0</v>
      </c>
      <c r="H305" s="28">
        <f>Лист2!I71</f>
        <v>0</v>
      </c>
    </row>
    <row r="306" spans="1:8" ht="42.75" customHeight="1">
      <c r="A306" s="47" t="str">
        <f>Лист2!A72</f>
        <v>Социальное обеспечение и иные выплаты населению</v>
      </c>
      <c r="B306" s="5" t="str">
        <f>Лист2!C72</f>
        <v>08</v>
      </c>
      <c r="C306" s="5" t="str">
        <f>Лист2!D72</f>
        <v>01</v>
      </c>
      <c r="D306" s="5" t="str">
        <f>Лист2!E72</f>
        <v>44 4 A2 55192</v>
      </c>
      <c r="E306" s="5">
        <f>Лист2!F72</f>
        <v>300</v>
      </c>
      <c r="F306" s="28">
        <f>Лист2!G72</f>
        <v>101.012</v>
      </c>
      <c r="G306" s="28">
        <f>Лист2!H72</f>
        <v>0</v>
      </c>
      <c r="H306" s="28">
        <f>Лист2!I72</f>
        <v>0</v>
      </c>
    </row>
    <row r="307" spans="1:8" ht="55.5" customHeight="1">
      <c r="A307" s="47" t="str">
        <f>Лист2!A257</f>
        <v xml:space="preserve">Межбюджетные трансферты общего характера бюджетам субъектов Российской Федерации и муниципальных образований </v>
      </c>
      <c r="B307" s="5" t="str">
        <f>Лист2!C257</f>
        <v>08</v>
      </c>
      <c r="C307" s="5" t="str">
        <f>Лист2!D257</f>
        <v>01</v>
      </c>
      <c r="D307" s="5" t="str">
        <f>Лист2!E257</f>
        <v>98 0 00 00000</v>
      </c>
      <c r="E307" s="5"/>
      <c r="F307" s="28">
        <f>Лист2!G257</f>
        <v>9884.7900000000009</v>
      </c>
      <c r="G307" s="28">
        <f>Лист2!H257</f>
        <v>3800</v>
      </c>
      <c r="H307" s="28">
        <f>Лист2!I257</f>
        <v>3800</v>
      </c>
    </row>
    <row r="308" spans="1:8" ht="36.75" customHeight="1">
      <c r="A308" s="47" t="str">
        <f>Лист2!A258</f>
        <v>Прочие межбюджетные трансферты общего характера</v>
      </c>
      <c r="B308" s="5" t="str">
        <f>Лист2!C258</f>
        <v>08</v>
      </c>
      <c r="C308" s="5" t="str">
        <f>Лист2!D258</f>
        <v>01</v>
      </c>
      <c r="D308" s="5" t="str">
        <f>Лист2!E258</f>
        <v>98 5 00 00000</v>
      </c>
      <c r="E308" s="5"/>
      <c r="F308" s="28">
        <f>Лист2!G258</f>
        <v>9884.7900000000009</v>
      </c>
      <c r="G308" s="28">
        <f>Лист2!H258</f>
        <v>3800</v>
      </c>
      <c r="H308" s="28">
        <f>Лист2!I258</f>
        <v>3800</v>
      </c>
    </row>
    <row r="309" spans="1:8" ht="111.75" customHeight="1">
      <c r="A309" s="49" t="s">
        <v>89</v>
      </c>
      <c r="B309" s="5" t="str">
        <f>Лист2!C259</f>
        <v>08</v>
      </c>
      <c r="C309" s="5" t="str">
        <f>Лист2!D259</f>
        <v>01</v>
      </c>
      <c r="D309" s="5" t="str">
        <f>Лист2!E259</f>
        <v>98 5 00 60510</v>
      </c>
      <c r="E309" s="5"/>
      <c r="F309" s="28">
        <f>Лист2!G259</f>
        <v>9884.7900000000009</v>
      </c>
      <c r="G309" s="28">
        <f>Лист2!H259</f>
        <v>3800</v>
      </c>
      <c r="H309" s="28">
        <f>Лист2!I259</f>
        <v>3800</v>
      </c>
    </row>
    <row r="310" spans="1:8" ht="18.75" customHeight="1">
      <c r="A310" s="49" t="s">
        <v>68</v>
      </c>
      <c r="B310" s="5" t="str">
        <f>Лист2!C260</f>
        <v>08</v>
      </c>
      <c r="C310" s="5" t="str">
        <f>Лист2!D260</f>
        <v>01</v>
      </c>
      <c r="D310" s="5" t="str">
        <f>Лист2!E260</f>
        <v>98 5 00 60510</v>
      </c>
      <c r="E310" s="5">
        <f>Лист2!F260</f>
        <v>540</v>
      </c>
      <c r="F310" s="28">
        <f>Лист2!G260</f>
        <v>9884.7900000000009</v>
      </c>
      <c r="G310" s="28">
        <f>Лист2!H260</f>
        <v>3800</v>
      </c>
      <c r="H310" s="28">
        <f>Лист2!I260</f>
        <v>3800</v>
      </c>
    </row>
    <row r="311" spans="1:8" ht="31.5">
      <c r="A311" s="47" t="s">
        <v>79</v>
      </c>
      <c r="B311" s="5" t="s">
        <v>21</v>
      </c>
      <c r="C311" s="5" t="s">
        <v>17</v>
      </c>
      <c r="D311" s="5"/>
      <c r="E311" s="5"/>
      <c r="F311" s="9">
        <f>F312+F317+F327</f>
        <v>8274.9740000000002</v>
      </c>
      <c r="G311" s="9">
        <f>G312+G317+G327</f>
        <v>7705.7</v>
      </c>
      <c r="H311" s="9">
        <f>H312+H317+H327</f>
        <v>7705.7</v>
      </c>
    </row>
    <row r="312" spans="1:8" ht="49.5" customHeight="1">
      <c r="A312" s="47" t="str">
        <f>Лист2!A74</f>
        <v>Руководство и управление в сфере установленных функций органов государственной власти субъектов Российской Федерации</v>
      </c>
      <c r="B312" s="5" t="str">
        <f>Лист2!C74</f>
        <v>08</v>
      </c>
      <c r="C312" s="5" t="str">
        <f>Лист2!D74</f>
        <v>04</v>
      </c>
      <c r="D312" s="5" t="str">
        <f>Лист2!E74</f>
        <v>01 0 00 00000</v>
      </c>
      <c r="E312" s="5"/>
      <c r="F312" s="28">
        <f>Лист2!G74</f>
        <v>865</v>
      </c>
      <c r="G312" s="28">
        <f>Лист2!H74</f>
        <v>733</v>
      </c>
      <c r="H312" s="28">
        <f>Лист2!I74</f>
        <v>733</v>
      </c>
    </row>
    <row r="313" spans="1:8" ht="31.5">
      <c r="A313" s="47" t="str">
        <f>Лист2!A75</f>
        <v>Расходы на обеспечение деятельности органов местного самоуправления</v>
      </c>
      <c r="B313" s="5" t="str">
        <f>Лист2!C75</f>
        <v>08</v>
      </c>
      <c r="C313" s="5" t="str">
        <f>Лист2!D75</f>
        <v>04</v>
      </c>
      <c r="D313" s="5" t="str">
        <f>Лист2!E75</f>
        <v>01 2 00 00000</v>
      </c>
      <c r="E313" s="5"/>
      <c r="F313" s="28">
        <f>Лист2!G75</f>
        <v>865</v>
      </c>
      <c r="G313" s="28">
        <f>Лист2!H75</f>
        <v>733</v>
      </c>
      <c r="H313" s="28">
        <f>Лист2!I75</f>
        <v>733</v>
      </c>
    </row>
    <row r="314" spans="1:8" ht="31.5" customHeight="1">
      <c r="A314" s="47" t="str">
        <f>Лист2!A76</f>
        <v>Центральный аппарат органов местного самоуправления</v>
      </c>
      <c r="B314" s="5" t="str">
        <f>Лист2!C76</f>
        <v>08</v>
      </c>
      <c r="C314" s="5" t="str">
        <f>Лист2!D76</f>
        <v>04</v>
      </c>
      <c r="D314" s="5" t="str">
        <f>Лист2!E76</f>
        <v>01 2 00 10110</v>
      </c>
      <c r="E314" s="5"/>
      <c r="F314" s="28">
        <f>Лист2!G76</f>
        <v>865</v>
      </c>
      <c r="G314" s="28">
        <f>Лист2!H76</f>
        <v>733</v>
      </c>
      <c r="H314" s="28">
        <f>Лист2!I76</f>
        <v>733</v>
      </c>
    </row>
    <row r="315" spans="1:8" ht="84" customHeight="1">
      <c r="A315" s="47" t="str">
        <f>Лист2!A77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5" s="5" t="str">
        <f>Лист2!C77</f>
        <v>08</v>
      </c>
      <c r="C315" s="5" t="str">
        <f>Лист2!D77</f>
        <v>04</v>
      </c>
      <c r="D315" s="5" t="str">
        <f>Лист2!E77</f>
        <v>01 2 00 10110</v>
      </c>
      <c r="E315" s="5">
        <f>Лист2!F77</f>
        <v>100</v>
      </c>
      <c r="F315" s="28">
        <f>Лист2!G77</f>
        <v>865</v>
      </c>
      <c r="G315" s="28">
        <f>Лист2!H77</f>
        <v>733</v>
      </c>
      <c r="H315" s="28">
        <f>Лист2!I77</f>
        <v>733</v>
      </c>
    </row>
    <row r="316" spans="1:8" ht="33.75" customHeight="1">
      <c r="A316" s="47" t="str">
        <f>Лист2!A78</f>
        <v>Закупка товаров, работ и услуг для обеспечения государственных (муниципальных) нужд</v>
      </c>
      <c r="B316" s="5" t="str">
        <f>Лист2!C78</f>
        <v>08</v>
      </c>
      <c r="C316" s="5" t="str">
        <f>Лист2!D78</f>
        <v>04</v>
      </c>
      <c r="D316" s="5" t="str">
        <f>Лист2!E78</f>
        <v>01 2 00 10110</v>
      </c>
      <c r="E316" s="5">
        <f>Лист2!F78</f>
        <v>200</v>
      </c>
      <c r="F316" s="28">
        <f>Лист2!G78</f>
        <v>0</v>
      </c>
      <c r="G316" s="28">
        <f>Лист2!H78</f>
        <v>0</v>
      </c>
      <c r="H316" s="28">
        <f>Лист2!I78</f>
        <v>0</v>
      </c>
    </row>
    <row r="317" spans="1:8" ht="33.75" customHeight="1">
      <c r="A317" s="47" t="str">
        <f>Лист2!A79</f>
        <v>Расходы на обеспечение деятельности (оказание услуг) подведомственных учреждений</v>
      </c>
      <c r="B317" s="5" t="str">
        <f>Лист2!C79</f>
        <v>08</v>
      </c>
      <c r="C317" s="5" t="str">
        <f>Лист2!D79</f>
        <v>04</v>
      </c>
      <c r="D317" s="5" t="str">
        <f>Лист2!E79</f>
        <v>02 0 00 00000</v>
      </c>
      <c r="E317" s="5"/>
      <c r="F317" s="28">
        <f>F318</f>
        <v>7328.9740000000002</v>
      </c>
      <c r="G317" s="28">
        <f>G318</f>
        <v>6942.7</v>
      </c>
      <c r="H317" s="28">
        <f>H318</f>
        <v>6942.7</v>
      </c>
    </row>
    <row r="318" spans="1:8" ht="45" customHeight="1">
      <c r="A318" s="47" t="str">
        <f>Лист2!A80</f>
        <v>Расходы на обеспечение деятельности (оказание услуг) иных подведомственных учреждений</v>
      </c>
      <c r="B318" s="5" t="str">
        <f>Лист2!C80</f>
        <v>08</v>
      </c>
      <c r="C318" s="5" t="str">
        <f>Лист2!D80</f>
        <v>04</v>
      </c>
      <c r="D318" s="5" t="str">
        <f>Лист2!E80</f>
        <v>02 5 00 00000</v>
      </c>
      <c r="E318" s="5"/>
      <c r="F318" s="28">
        <f>F319+F323</f>
        <v>7328.9740000000002</v>
      </c>
      <c r="G318" s="28">
        <f>G319+G323</f>
        <v>6942.7</v>
      </c>
      <c r="H318" s="28">
        <f>H319+H323</f>
        <v>6942.7</v>
      </c>
    </row>
    <row r="319" spans="1:8" ht="36" customHeight="1">
      <c r="A319" s="47" t="str">
        <f>Лист2!A81</f>
        <v>Учреждения по обеспечению хозяйственного обслуживания</v>
      </c>
      <c r="B319" s="5" t="str">
        <f>Лист2!C81</f>
        <v>08</v>
      </c>
      <c r="C319" s="5" t="str">
        <f>Лист2!D81</f>
        <v>04</v>
      </c>
      <c r="D319" s="5" t="str">
        <f>Лист2!E81</f>
        <v>02 5 00 10810</v>
      </c>
      <c r="E319" s="5"/>
      <c r="F319" s="28">
        <f>Лист2!G81</f>
        <v>5001.2809999999999</v>
      </c>
      <c r="G319" s="28">
        <f>Лист2!H81</f>
        <v>5140</v>
      </c>
      <c r="H319" s="28">
        <f>Лист2!I81</f>
        <v>5140</v>
      </c>
    </row>
    <row r="320" spans="1:8" ht="90" customHeight="1">
      <c r="A320" s="47" t="str">
        <f>Лист2!A82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0" s="5" t="str">
        <f>Лист2!C82</f>
        <v>08</v>
      </c>
      <c r="C320" s="5" t="str">
        <f>Лист2!D82</f>
        <v>04</v>
      </c>
      <c r="D320" s="5" t="str">
        <f>Лист2!E82</f>
        <v>02 5 00 10810</v>
      </c>
      <c r="E320" s="5">
        <f>Лист2!F82</f>
        <v>100</v>
      </c>
      <c r="F320" s="28">
        <f>Лист2!G82</f>
        <v>4946</v>
      </c>
      <c r="G320" s="28">
        <f>Лист2!H82</f>
        <v>5091</v>
      </c>
      <c r="H320" s="28">
        <f>Лист2!I82</f>
        <v>5091</v>
      </c>
    </row>
    <row r="321" spans="1:8" ht="36" customHeight="1">
      <c r="A321" s="47" t="str">
        <f>Лист2!A83</f>
        <v>Закупка товаров, работ и услуг для обеспечения государственных (муниципальных) нужд</v>
      </c>
      <c r="B321" s="5" t="str">
        <f>Лист2!C83</f>
        <v>08</v>
      </c>
      <c r="C321" s="5" t="str">
        <f>Лист2!D83</f>
        <v>04</v>
      </c>
      <c r="D321" s="5" t="str">
        <f>Лист2!E83</f>
        <v>02 5 00 10810</v>
      </c>
      <c r="E321" s="5">
        <f>Лист2!F83</f>
        <v>200</v>
      </c>
      <c r="F321" s="28">
        <f>Лист2!G83</f>
        <v>52.622</v>
      </c>
      <c r="G321" s="28">
        <f>Лист2!H83</f>
        <v>49</v>
      </c>
      <c r="H321" s="28">
        <f>Лист2!I83</f>
        <v>49</v>
      </c>
    </row>
    <row r="322" spans="1:8" ht="36" customHeight="1">
      <c r="A322" s="47" t="str">
        <f>Лист2!A84</f>
        <v>Уплата налогов, сборов и иных платежей</v>
      </c>
      <c r="B322" s="5" t="str">
        <f>Лист2!C84</f>
        <v>08</v>
      </c>
      <c r="C322" s="5" t="str">
        <f>Лист2!D84</f>
        <v>04</v>
      </c>
      <c r="D322" s="5" t="str">
        <f>Лист2!E84</f>
        <v>02 5 00 10810</v>
      </c>
      <c r="E322" s="5">
        <f>Лист2!F84</f>
        <v>850</v>
      </c>
      <c r="F322" s="28">
        <f>Лист2!G84</f>
        <v>2.6589999999999998</v>
      </c>
      <c r="G322" s="28">
        <f>Лист2!H84</f>
        <v>0</v>
      </c>
      <c r="H322" s="28">
        <f>Лист2!I84</f>
        <v>0</v>
      </c>
    </row>
    <row r="323" spans="1:8" ht="97.5" customHeight="1">
      <c r="A323" s="47" t="str">
        <f>Лист2!A85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323" s="5" t="str">
        <f>Лист2!C85</f>
        <v>08</v>
      </c>
      <c r="C323" s="5" t="str">
        <f>Лист2!D85</f>
        <v>04</v>
      </c>
      <c r="D323" s="5" t="str">
        <f>Лист2!E85</f>
        <v>02 5 00 10820</v>
      </c>
      <c r="E323" s="5"/>
      <c r="F323" s="28">
        <f>Лист2!G85</f>
        <v>2327.6930000000002</v>
      </c>
      <c r="G323" s="28">
        <f>Лист2!H85</f>
        <v>1802.7</v>
      </c>
      <c r="H323" s="28">
        <f>Лист2!I85</f>
        <v>1802.7</v>
      </c>
    </row>
    <row r="324" spans="1:8" ht="78.75" customHeight="1">
      <c r="A324" s="47" t="str">
        <f>Лист2!A86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4" s="5" t="str">
        <f>Лист2!C86</f>
        <v>08</v>
      </c>
      <c r="C324" s="5" t="str">
        <f>Лист2!D86</f>
        <v>04</v>
      </c>
      <c r="D324" s="5" t="str">
        <f>Лист2!E86</f>
        <v>02 5 00 10820</v>
      </c>
      <c r="E324" s="5">
        <f>Лист2!F86</f>
        <v>100</v>
      </c>
      <c r="F324" s="28">
        <f>Лист2!G86</f>
        <v>2037.5</v>
      </c>
      <c r="G324" s="28">
        <f>Лист2!H86</f>
        <v>1680.7</v>
      </c>
      <c r="H324" s="28">
        <f>Лист2!I86</f>
        <v>1680.7</v>
      </c>
    </row>
    <row r="325" spans="1:8" ht="33" customHeight="1">
      <c r="A325" s="47" t="str">
        <f>Лист2!A87</f>
        <v>Закупка товаров, работ и услуг для обеспечения государственных (муниципальных) нужд</v>
      </c>
      <c r="B325" s="5" t="str">
        <f>Лист2!C87</f>
        <v>08</v>
      </c>
      <c r="C325" s="5" t="str">
        <f>Лист2!D87</f>
        <v>04</v>
      </c>
      <c r="D325" s="5" t="str">
        <f>Лист2!E87</f>
        <v>02 5 00 10820</v>
      </c>
      <c r="E325" s="5">
        <f>Лист2!F87</f>
        <v>200</v>
      </c>
      <c r="F325" s="28">
        <f>Лист2!G87</f>
        <v>290.19299999999998</v>
      </c>
      <c r="G325" s="28">
        <f>Лист2!H87</f>
        <v>122</v>
      </c>
      <c r="H325" s="28">
        <f>Лист2!I87</f>
        <v>122</v>
      </c>
    </row>
    <row r="326" spans="1:8" ht="20.25" customHeight="1">
      <c r="A326" s="47" t="str">
        <f>Лист2!A88</f>
        <v>Уплата налогов, сборов и иных платежей</v>
      </c>
      <c r="B326" s="5" t="str">
        <f>Лист2!C88</f>
        <v>08</v>
      </c>
      <c r="C326" s="5" t="str">
        <f>Лист2!D88</f>
        <v>04</v>
      </c>
      <c r="D326" s="5" t="str">
        <f>Лист2!E88</f>
        <v>02 5 00 10820</v>
      </c>
      <c r="E326" s="5">
        <f>Лист2!F88</f>
        <v>850</v>
      </c>
      <c r="F326" s="28">
        <f>Лист2!G88</f>
        <v>0</v>
      </c>
      <c r="G326" s="28">
        <f>Лист2!H88</f>
        <v>0</v>
      </c>
      <c r="H326" s="28">
        <f>Лист2!I88</f>
        <v>0</v>
      </c>
    </row>
    <row r="327" spans="1:8" ht="62.25" customHeight="1">
      <c r="A327" s="51" t="str">
        <f>Лист2!A262</f>
        <v xml:space="preserve">Межбюджетные трансферты общего характера бюджетам субъектов Российской Федерации и муниципальных образований </v>
      </c>
      <c r="B327" s="5" t="str">
        <f>Лист2!C262</f>
        <v>08</v>
      </c>
      <c r="C327" s="5" t="str">
        <f>Лист2!D262</f>
        <v>04</v>
      </c>
      <c r="D327" s="5" t="str">
        <f>Лист2!E262</f>
        <v>98 0 00 00000</v>
      </c>
      <c r="E327" s="5"/>
      <c r="F327" s="28">
        <f>Лист2!G262</f>
        <v>81</v>
      </c>
      <c r="G327" s="28">
        <f>Лист2!H262</f>
        <v>30</v>
      </c>
      <c r="H327" s="28">
        <f>Лист2!I262</f>
        <v>30</v>
      </c>
    </row>
    <row r="328" spans="1:8" ht="36.75" customHeight="1">
      <c r="A328" s="51" t="str">
        <f>Лист2!A263</f>
        <v>Прочие межбюджетные трансферты общего характера</v>
      </c>
      <c r="B328" s="5" t="str">
        <f>Лист2!C263</f>
        <v>08</v>
      </c>
      <c r="C328" s="5" t="str">
        <f>Лист2!D263</f>
        <v>04</v>
      </c>
      <c r="D328" s="5" t="str">
        <f>Лист2!E263</f>
        <v>98 5 00 00000</v>
      </c>
      <c r="E328" s="5"/>
      <c r="F328" s="28">
        <f>Лист2!G263</f>
        <v>81</v>
      </c>
      <c r="G328" s="28">
        <f>Лист2!H263</f>
        <v>30</v>
      </c>
      <c r="H328" s="28">
        <f>Лист2!I263</f>
        <v>30</v>
      </c>
    </row>
    <row r="329" spans="1:8" ht="109.5" customHeight="1">
      <c r="A329" s="51" t="str">
        <f>Лист2!A264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29" s="5" t="str">
        <f>Лист2!C264</f>
        <v>08</v>
      </c>
      <c r="C329" s="5" t="str">
        <f>Лист2!D264</f>
        <v>04</v>
      </c>
      <c r="D329" s="5" t="str">
        <f>Лист2!E264</f>
        <v>98 5 00 60510</v>
      </c>
      <c r="E329" s="5"/>
      <c r="F329" s="28">
        <f>Лист2!G264</f>
        <v>81</v>
      </c>
      <c r="G329" s="28">
        <f>Лист2!H264</f>
        <v>30</v>
      </c>
      <c r="H329" s="28">
        <f>Лист2!I264</f>
        <v>30</v>
      </c>
    </row>
    <row r="330" spans="1:8" ht="21" customHeight="1">
      <c r="A330" s="51" t="str">
        <f>Лист2!A265</f>
        <v>Иные межбюджетные трансферты</v>
      </c>
      <c r="B330" s="5" t="str">
        <f>Лист2!C265</f>
        <v>08</v>
      </c>
      <c r="C330" s="5" t="str">
        <f>Лист2!D265</f>
        <v>04</v>
      </c>
      <c r="D330" s="5" t="str">
        <f>Лист2!E265</f>
        <v>98 5 00 60510</v>
      </c>
      <c r="E330" s="5">
        <f>Лист2!F265</f>
        <v>540</v>
      </c>
      <c r="F330" s="28">
        <f>Лист2!G265</f>
        <v>81</v>
      </c>
      <c r="G330" s="28">
        <f>Лист2!H265</f>
        <v>30</v>
      </c>
      <c r="H330" s="28">
        <f>Лист2!I265</f>
        <v>30</v>
      </c>
    </row>
    <row r="331" spans="1:8">
      <c r="A331" s="47" t="s">
        <v>36</v>
      </c>
      <c r="B331" s="5">
        <v>10</v>
      </c>
      <c r="C331" s="5"/>
      <c r="D331" s="3"/>
      <c r="E331" s="5"/>
      <c r="F331" s="9">
        <f>F332+F357+F337</f>
        <v>31015.599999999999</v>
      </c>
      <c r="G331" s="9">
        <f>G332+G357+G339</f>
        <v>19560.900000000001</v>
      </c>
      <c r="H331" s="9">
        <f>H332+H357+H339</f>
        <v>19560.900000000001</v>
      </c>
    </row>
    <row r="332" spans="1:8">
      <c r="A332" s="47" t="s">
        <v>11</v>
      </c>
      <c r="B332" s="5">
        <v>10</v>
      </c>
      <c r="C332" s="5" t="s">
        <v>14</v>
      </c>
      <c r="D332" s="3"/>
      <c r="E332" s="5"/>
      <c r="F332" s="9">
        <f>F335</f>
        <v>1237.223</v>
      </c>
      <c r="G332" s="9">
        <f>G335</f>
        <v>980</v>
      </c>
      <c r="H332" s="9">
        <f>H335</f>
        <v>980</v>
      </c>
    </row>
    <row r="333" spans="1:8" ht="22.5" customHeight="1">
      <c r="A333" s="47" t="str">
        <f>Лист2!A450</f>
        <v>Иные вопросы в отраслях социальной сферы</v>
      </c>
      <c r="B333" s="5">
        <f>Лист2!C450</f>
        <v>10</v>
      </c>
      <c r="C333" s="5" t="str">
        <f>Лист2!D450</f>
        <v>01</v>
      </c>
      <c r="D333" s="5" t="str">
        <f>Лист2!E450</f>
        <v>90 0 00 00000</v>
      </c>
      <c r="E333" s="5"/>
      <c r="F333" s="28">
        <f>Лист2!G450</f>
        <v>1237.223</v>
      </c>
      <c r="G333" s="28">
        <f>Лист2!H450</f>
        <v>980</v>
      </c>
      <c r="H333" s="28">
        <f>Лист2!I450</f>
        <v>980</v>
      </c>
    </row>
    <row r="334" spans="1:8" ht="22.5" customHeight="1">
      <c r="A334" s="47" t="str">
        <f>Лист2!A451</f>
        <v>Иные вопросы в сфере социальной политики</v>
      </c>
      <c r="B334" s="5">
        <f>Лист2!C451</f>
        <v>10</v>
      </c>
      <c r="C334" s="5" t="str">
        <f>Лист2!D451</f>
        <v>01</v>
      </c>
      <c r="D334" s="5" t="str">
        <f>Лист2!E451</f>
        <v>90 4 00 00000</v>
      </c>
      <c r="E334" s="5"/>
      <c r="F334" s="28">
        <f>Лист2!G451</f>
        <v>1237.223</v>
      </c>
      <c r="G334" s="28">
        <f>Лист2!H451</f>
        <v>980</v>
      </c>
      <c r="H334" s="28">
        <f>Лист2!I451</f>
        <v>980</v>
      </c>
    </row>
    <row r="335" spans="1:8">
      <c r="A335" s="49" t="s">
        <v>74</v>
      </c>
      <c r="B335" s="5">
        <v>10</v>
      </c>
      <c r="C335" s="5" t="s">
        <v>14</v>
      </c>
      <c r="D335" s="7" t="s">
        <v>124</v>
      </c>
      <c r="E335" s="3"/>
      <c r="F335" s="9">
        <f>F336</f>
        <v>1237.223</v>
      </c>
      <c r="G335" s="9">
        <f>G336</f>
        <v>980</v>
      </c>
      <c r="H335" s="9">
        <f>H336</f>
        <v>980</v>
      </c>
    </row>
    <row r="336" spans="1:8" ht="31.5">
      <c r="A336" s="47" t="s">
        <v>55</v>
      </c>
      <c r="B336" s="5">
        <v>10</v>
      </c>
      <c r="C336" s="5" t="s">
        <v>14</v>
      </c>
      <c r="D336" s="7" t="s">
        <v>124</v>
      </c>
      <c r="E336" s="3">
        <v>300</v>
      </c>
      <c r="F336" s="9">
        <f>Лист2!G453</f>
        <v>1237.223</v>
      </c>
      <c r="G336" s="9">
        <f>Лист2!H453</f>
        <v>980</v>
      </c>
      <c r="H336" s="9">
        <f>Лист2!I453</f>
        <v>980</v>
      </c>
    </row>
    <row r="337" spans="1:8" ht="24.75" customHeight="1">
      <c r="A337" s="47" t="str">
        <f>Лист2!A186</f>
        <v>Социальное обеспечение населения</v>
      </c>
      <c r="B337" s="5">
        <f>Лист2!C186</f>
        <v>10</v>
      </c>
      <c r="C337" s="5" t="str">
        <f>Лист2!D186</f>
        <v>03</v>
      </c>
      <c r="D337" s="5"/>
      <c r="E337" s="5"/>
      <c r="F337" s="28">
        <f>F338+F344+F351+F349</f>
        <v>11950.377</v>
      </c>
      <c r="G337" s="28">
        <f>G338+G344+G351</f>
        <v>752.9</v>
      </c>
      <c r="H337" s="28">
        <f>H338+H344+H351</f>
        <v>752.9</v>
      </c>
    </row>
    <row r="338" spans="1:8" ht="58.5" customHeight="1">
      <c r="A338" s="47" t="str">
        <f>Лист2!A187</f>
        <v>Государственная программа Алтайского края "Обеспечение доступным и комфортным жильем населения Алтайского края"</v>
      </c>
      <c r="B338" s="5">
        <f>Лист2!C187</f>
        <v>10</v>
      </c>
      <c r="C338" s="5" t="str">
        <f>Лист2!D187</f>
        <v>03</v>
      </c>
      <c r="D338" s="5" t="str">
        <f>Лист2!E187</f>
        <v>14 0 00 00000</v>
      </c>
      <c r="E338" s="5"/>
      <c r="F338" s="28">
        <f>Лист2!G187</f>
        <v>782.39599999999996</v>
      </c>
      <c r="G338" s="28">
        <f>Лист2!H187</f>
        <v>752.9</v>
      </c>
      <c r="H338" s="28">
        <f>Лист2!I187</f>
        <v>752.9</v>
      </c>
    </row>
    <row r="339" spans="1:8" ht="74.25" customHeight="1">
      <c r="A339" s="47" t="str">
        <f>Лист2!A188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39" s="5">
        <f>Лист2!C188</f>
        <v>10</v>
      </c>
      <c r="C339" s="5" t="str">
        <f>Лист2!D188</f>
        <v>03</v>
      </c>
      <c r="D339" s="5" t="str">
        <f>Лист2!E188</f>
        <v>14 1 00 00000</v>
      </c>
      <c r="E339" s="5"/>
      <c r="F339" s="28">
        <f>Лист2!G188</f>
        <v>782.39599999999996</v>
      </c>
      <c r="G339" s="28">
        <f>Лист2!H188</f>
        <v>752.9</v>
      </c>
      <c r="H339" s="28">
        <f>Лист2!I188</f>
        <v>752.9</v>
      </c>
    </row>
    <row r="340" spans="1:8" ht="41.25" customHeight="1">
      <c r="A340" s="47" t="str">
        <f>Лист2!A189</f>
        <v>МП "Обеспечение жильем молодых семей в Волчихинском районе" на 2020-2024 годы</v>
      </c>
      <c r="B340" s="5">
        <f>Лист2!C189</f>
        <v>10</v>
      </c>
      <c r="C340" s="5" t="str">
        <f>Лист2!D189</f>
        <v>03</v>
      </c>
      <c r="D340" s="5" t="str">
        <f>Лист2!E189</f>
        <v>14 1 00 L4970</v>
      </c>
      <c r="E340" s="5"/>
      <c r="F340" s="28">
        <f>Лист2!G189</f>
        <v>219.024</v>
      </c>
      <c r="G340" s="28">
        <f>Лист2!H189</f>
        <v>189.6</v>
      </c>
      <c r="H340" s="28">
        <f>Лист2!I189</f>
        <v>189.6</v>
      </c>
    </row>
    <row r="341" spans="1:8" ht="33" customHeight="1">
      <c r="A341" s="47" t="str">
        <f>Лист2!A190</f>
        <v>Социальное обеспечение и иные выплаты населению</v>
      </c>
      <c r="B341" s="5">
        <f>Лист2!C190</f>
        <v>10</v>
      </c>
      <c r="C341" s="5" t="str">
        <f>Лист2!D190</f>
        <v>03</v>
      </c>
      <c r="D341" s="5" t="str">
        <f>Лист2!E190</f>
        <v>14 1 00 L4970</v>
      </c>
      <c r="E341" s="5">
        <f>Лист2!F190</f>
        <v>300</v>
      </c>
      <c r="F341" s="28">
        <f>Лист2!G190</f>
        <v>219.024</v>
      </c>
      <c r="G341" s="28">
        <f>Лист2!H190</f>
        <v>189.6</v>
      </c>
      <c r="H341" s="28">
        <f>Лист2!I190</f>
        <v>189.6</v>
      </c>
    </row>
    <row r="342" spans="1:8" ht="33" customHeight="1">
      <c r="A342" s="47" t="str">
        <f>Лист2!A191</f>
        <v>Субсидии на реализацию мероприятий по обеспечению жильем молодых семей</v>
      </c>
      <c r="B342" s="5">
        <f>Лист2!C191</f>
        <v>10</v>
      </c>
      <c r="C342" s="5" t="str">
        <f>Лист2!D191</f>
        <v>03</v>
      </c>
      <c r="D342" s="5" t="str">
        <f>Лист2!E191</f>
        <v>14 1 00 L4970</v>
      </c>
      <c r="E342" s="5"/>
      <c r="F342" s="28">
        <f>Лист2!G191</f>
        <v>563.37199999999996</v>
      </c>
      <c r="G342" s="28">
        <f>Лист2!H191</f>
        <v>563.29999999999995</v>
      </c>
      <c r="H342" s="28">
        <f>Лист2!I191</f>
        <v>563.29999999999995</v>
      </c>
    </row>
    <row r="343" spans="1:8" ht="33" customHeight="1">
      <c r="A343" s="47" t="str">
        <f>Лист2!A192</f>
        <v>Социальное обеспечение и иные выплаты населению</v>
      </c>
      <c r="B343" s="5">
        <f>Лист2!C192</f>
        <v>10</v>
      </c>
      <c r="C343" s="5" t="str">
        <f>Лист2!D192</f>
        <v>03</v>
      </c>
      <c r="D343" s="5" t="str">
        <f>Лист2!E192</f>
        <v>14 1 00 L4970</v>
      </c>
      <c r="E343" s="5">
        <f>Лист2!F192</f>
        <v>300</v>
      </c>
      <c r="F343" s="28">
        <f>Лист2!G192</f>
        <v>563.37199999999996</v>
      </c>
      <c r="G343" s="28">
        <f>Лист2!H192</f>
        <v>563.29999999999995</v>
      </c>
      <c r="H343" s="28">
        <f>Лист2!I192</f>
        <v>563.29999999999995</v>
      </c>
    </row>
    <row r="344" spans="1:8" ht="52.5" customHeight="1">
      <c r="A344" s="47" t="str">
        <f>Лист2!A455</f>
        <v>Государственная программа Алтайского края «Комплексное развитие сельских территорий Алтайского края»</v>
      </c>
      <c r="B344" s="5">
        <f>Лист2!C455</f>
        <v>10</v>
      </c>
      <c r="C344" s="5" t="str">
        <f>Лист2!D455</f>
        <v>03</v>
      </c>
      <c r="D344" s="5" t="str">
        <f>Лист2!E455</f>
        <v>52 0 00 00000</v>
      </c>
      <c r="E344" s="5"/>
      <c r="F344" s="28">
        <f>Лист2!G455</f>
        <v>2663.5340000000001</v>
      </c>
      <c r="G344" s="28">
        <f>Лист2!H455</f>
        <v>0</v>
      </c>
      <c r="H344" s="28">
        <f>Лист2!I455</f>
        <v>0</v>
      </c>
    </row>
    <row r="345" spans="1:8" ht="52.5" customHeight="1">
      <c r="A345" s="47" t="str">
        <f>Лист2!A456</f>
        <v>Расходы на обеспечение комплексного развития сельских территорий</v>
      </c>
      <c r="B345" s="5">
        <f>Лист2!C456</f>
        <v>10</v>
      </c>
      <c r="C345" s="5" t="str">
        <f>Лист2!D456</f>
        <v>03</v>
      </c>
      <c r="D345" s="5" t="str">
        <f>Лист2!E456</f>
        <v>52 0 00 L5760</v>
      </c>
      <c r="E345" s="5"/>
      <c r="F345" s="28">
        <f>Лист2!G456</f>
        <v>1616.4</v>
      </c>
      <c r="G345" s="28">
        <f>Лист2!H456</f>
        <v>0</v>
      </c>
      <c r="H345" s="28">
        <f>Лист2!I456</f>
        <v>0</v>
      </c>
    </row>
    <row r="346" spans="1:8" ht="52.5" customHeight="1">
      <c r="A346" s="47" t="str">
        <f>Лист2!A457</f>
        <v>Социальное обеспечение и иные выплаты населению</v>
      </c>
      <c r="B346" s="5">
        <f>Лист2!C457</f>
        <v>10</v>
      </c>
      <c r="C346" s="5" t="str">
        <f>Лист2!D457</f>
        <v>03</v>
      </c>
      <c r="D346" s="5" t="str">
        <f>Лист2!E457</f>
        <v>52 0 00 L5760</v>
      </c>
      <c r="E346" s="5">
        <f>Лист2!F457</f>
        <v>300</v>
      </c>
      <c r="F346" s="28">
        <f>Лист2!G457</f>
        <v>1616.4</v>
      </c>
      <c r="G346" s="28">
        <f>Лист2!H457</f>
        <v>0</v>
      </c>
      <c r="H346" s="28">
        <f>Лист2!I457</f>
        <v>0</v>
      </c>
    </row>
    <row r="347" spans="1:8" ht="57" customHeight="1">
      <c r="A347" s="47" t="str">
        <f>Лист2!A458</f>
        <v>Расходы на обеспечение комплексного развития сельских территорий (улучшение жилищных условий на сельских территориях)</v>
      </c>
      <c r="B347" s="5">
        <f>Лист2!C458</f>
        <v>10</v>
      </c>
      <c r="C347" s="5" t="str">
        <f>Лист2!D458</f>
        <v>03</v>
      </c>
      <c r="D347" s="5" t="str">
        <f>Лист2!E458</f>
        <v>52 0 00 S0630</v>
      </c>
      <c r="E347" s="5"/>
      <c r="F347" s="28">
        <f>Лист2!G458</f>
        <v>1047.134</v>
      </c>
      <c r="G347" s="28">
        <f>Лист2!H458</f>
        <v>0</v>
      </c>
      <c r="H347" s="28">
        <f>Лист2!I458</f>
        <v>0</v>
      </c>
    </row>
    <row r="348" spans="1:8" ht="33" customHeight="1">
      <c r="A348" s="47" t="str">
        <f>Лист2!A459</f>
        <v>Социальное обеспечение и иные выплаты населению</v>
      </c>
      <c r="B348" s="5">
        <f>Лист2!C459</f>
        <v>10</v>
      </c>
      <c r="C348" s="5" t="str">
        <f>Лист2!D459</f>
        <v>03</v>
      </c>
      <c r="D348" s="5" t="str">
        <f>Лист2!E459</f>
        <v>52 0 00 S0630</v>
      </c>
      <c r="E348" s="5">
        <f>Лист2!F459</f>
        <v>300</v>
      </c>
      <c r="F348" s="28">
        <f>Лист2!G459</f>
        <v>1047.134</v>
      </c>
      <c r="G348" s="28">
        <f>Лист2!H459</f>
        <v>0</v>
      </c>
      <c r="H348" s="28">
        <f>Лист2!I459</f>
        <v>0</v>
      </c>
    </row>
    <row r="349" spans="1:8" ht="80.25" customHeight="1">
      <c r="A349" s="47" t="str">
        <f>Лист2!A460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349" s="5">
        <f>Лист2!C460</f>
        <v>10</v>
      </c>
      <c r="C349" s="5" t="str">
        <f>Лист2!D460</f>
        <v>03</v>
      </c>
      <c r="D349" s="5" t="str">
        <f>Лист2!E460</f>
        <v>71 1 00 51350</v>
      </c>
      <c r="E349" s="5"/>
      <c r="F349" s="28">
        <f>Лист2!G460</f>
        <v>5994.192</v>
      </c>
      <c r="G349" s="28">
        <f>Лист2!H460</f>
        <v>0</v>
      </c>
      <c r="H349" s="28">
        <f>Лист2!I460</f>
        <v>0</v>
      </c>
    </row>
    <row r="350" spans="1:8" ht="33" customHeight="1">
      <c r="A350" s="47" t="str">
        <f>Лист2!A461</f>
        <v>Социальное обеспечение и иные выплаты населению</v>
      </c>
      <c r="B350" s="5" t="str">
        <f>Лист2!C461</f>
        <v>10</v>
      </c>
      <c r="C350" s="5" t="str">
        <f>Лист2!D461</f>
        <v>03</v>
      </c>
      <c r="D350" s="5" t="str">
        <f>Лист2!E461</f>
        <v>71 1 00 51350</v>
      </c>
      <c r="E350" s="5">
        <f>Лист2!F461</f>
        <v>300</v>
      </c>
      <c r="F350" s="28">
        <f>Лист2!G461</f>
        <v>5994.192</v>
      </c>
      <c r="G350" s="28">
        <f>Лист2!H461</f>
        <v>0</v>
      </c>
      <c r="H350" s="28">
        <f>Лист2!I461</f>
        <v>0</v>
      </c>
    </row>
    <row r="351" spans="1:8" ht="21" customHeight="1">
      <c r="A351" s="47" t="str">
        <f>Лист2!A462</f>
        <v>Иные вопросы в отраслях социальной сферы</v>
      </c>
      <c r="B351" s="5">
        <f>Лист2!C462</f>
        <v>10</v>
      </c>
      <c r="C351" s="5" t="str">
        <f>Лист2!D462</f>
        <v>03</v>
      </c>
      <c r="D351" s="5" t="str">
        <f>Лист2!E462</f>
        <v>90 0 00 00000</v>
      </c>
      <c r="E351" s="5"/>
      <c r="F351" s="28">
        <f>Лист2!G462</f>
        <v>2510.2550000000001</v>
      </c>
      <c r="G351" s="28">
        <f>Лист2!H462</f>
        <v>0</v>
      </c>
      <c r="H351" s="28">
        <f>Лист2!I462</f>
        <v>0</v>
      </c>
    </row>
    <row r="352" spans="1:8" ht="26.25" customHeight="1">
      <c r="A352" s="47" t="str">
        <f>Лист2!A463</f>
        <v>Иные расходы в отраслях социальной сферы</v>
      </c>
      <c r="B352" s="5">
        <f>Лист2!C463</f>
        <v>10</v>
      </c>
      <c r="C352" s="5" t="str">
        <f>Лист2!D463</f>
        <v>03</v>
      </c>
      <c r="D352" s="5" t="str">
        <f>Лист2!E463</f>
        <v>90 9 00 00000</v>
      </c>
      <c r="E352" s="5"/>
      <c r="F352" s="28">
        <f>Лист2!G463</f>
        <v>2510.2550000000001</v>
      </c>
      <c r="G352" s="28">
        <f>Лист2!H463</f>
        <v>0</v>
      </c>
      <c r="H352" s="28">
        <f>Лист2!I463</f>
        <v>0</v>
      </c>
    </row>
    <row r="353" spans="1:8" ht="45" customHeight="1">
      <c r="A353" s="47" t="str">
        <f>Лист2!A464</f>
        <v>Компенсационные выплаты гражданам за коммунальные услуги, в том числе твердое топливо</v>
      </c>
      <c r="B353" s="5" t="str">
        <f>Лист2!C464</f>
        <v>10</v>
      </c>
      <c r="C353" s="5" t="str">
        <f>Лист2!D464</f>
        <v>03</v>
      </c>
      <c r="D353" s="5" t="str">
        <f>Лист2!E464</f>
        <v>90 9 00 16334</v>
      </c>
      <c r="E353" s="5"/>
      <c r="F353" s="28">
        <f>Лист2!G464</f>
        <v>1.2549999999999999</v>
      </c>
      <c r="G353" s="28">
        <f>Лист2!H464</f>
        <v>0</v>
      </c>
      <c r="H353" s="28">
        <f>Лист2!I464</f>
        <v>0</v>
      </c>
    </row>
    <row r="354" spans="1:8" ht="36" customHeight="1">
      <c r="A354" s="47" t="str">
        <f>Лист2!A465</f>
        <v>Социальное обеспечение и иные выплаты населению</v>
      </c>
      <c r="B354" s="5" t="str">
        <f>Лист2!C465</f>
        <v>10</v>
      </c>
      <c r="C354" s="5" t="str">
        <f>Лист2!D465</f>
        <v>03</v>
      </c>
      <c r="D354" s="5" t="str">
        <f>Лист2!E465</f>
        <v>90 9 00 16334</v>
      </c>
      <c r="E354" s="5">
        <v>300</v>
      </c>
      <c r="F354" s="28">
        <f>Лист2!G465</f>
        <v>1.2549999999999999</v>
      </c>
      <c r="G354" s="28">
        <f>Лист2!H465</f>
        <v>0</v>
      </c>
      <c r="H354" s="28">
        <f>Лист2!I465</f>
        <v>0</v>
      </c>
    </row>
    <row r="355" spans="1:8" ht="73.5" customHeight="1">
      <c r="A355" s="47" t="str">
        <f>Лист2!A466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55" s="5" t="str">
        <f>Лист2!C466</f>
        <v>10</v>
      </c>
      <c r="C355" s="5" t="str">
        <f>Лист2!D466</f>
        <v>03</v>
      </c>
      <c r="D355" s="5" t="str">
        <f>Лист2!E466</f>
        <v>90 9 00 S1210</v>
      </c>
      <c r="E355" s="5"/>
      <c r="F355" s="28">
        <f>Лист2!G466</f>
        <v>2509</v>
      </c>
      <c r="G355" s="28">
        <f>Лист2!H466</f>
        <v>0</v>
      </c>
      <c r="H355" s="28">
        <f>Лист2!I466</f>
        <v>0</v>
      </c>
    </row>
    <row r="356" spans="1:8" ht="33" customHeight="1">
      <c r="A356" s="47" t="str">
        <f>Лист2!A467</f>
        <v>Социальное обеспечение и иные выплаты населению</v>
      </c>
      <c r="B356" s="5" t="str">
        <f>Лист2!C467</f>
        <v>10</v>
      </c>
      <c r="C356" s="5" t="str">
        <f>Лист2!D467</f>
        <v>03</v>
      </c>
      <c r="D356" s="5" t="str">
        <f>Лист2!E467</f>
        <v>90 9 00 S1210</v>
      </c>
      <c r="E356" s="5">
        <f>Лист2!F467</f>
        <v>300</v>
      </c>
      <c r="F356" s="28">
        <f>Лист2!G467</f>
        <v>2509</v>
      </c>
      <c r="G356" s="28">
        <f>Лист2!H467</f>
        <v>0</v>
      </c>
      <c r="H356" s="28">
        <f>Лист2!I467</f>
        <v>0</v>
      </c>
    </row>
    <row r="357" spans="1:8">
      <c r="A357" s="47" t="s">
        <v>12</v>
      </c>
      <c r="B357" s="5">
        <v>10</v>
      </c>
      <c r="C357" s="5" t="s">
        <v>17</v>
      </c>
      <c r="D357" s="5"/>
      <c r="E357" s="5"/>
      <c r="F357" s="9">
        <f>F360+F363</f>
        <v>17828</v>
      </c>
      <c r="G357" s="9">
        <f>G360+G363</f>
        <v>17828</v>
      </c>
      <c r="H357" s="9">
        <f>H360+H363</f>
        <v>17828</v>
      </c>
    </row>
    <row r="358" spans="1:8" ht="25.5" customHeight="1">
      <c r="A358" s="47" t="str">
        <f>Лист2!A194</f>
        <v>Иные вопросы в отраслях социальной сферы</v>
      </c>
      <c r="B358" s="5">
        <f>Лист2!C194</f>
        <v>10</v>
      </c>
      <c r="C358" s="5" t="str">
        <f>Лист2!D194</f>
        <v>04</v>
      </c>
      <c r="D358" s="5" t="str">
        <f>Лист2!E194</f>
        <v>90 0 00 00000</v>
      </c>
      <c r="E358" s="5"/>
      <c r="F358" s="28">
        <f>Лист2!G194</f>
        <v>17828</v>
      </c>
      <c r="G358" s="28">
        <f>Лист2!H194</f>
        <v>17828</v>
      </c>
      <c r="H358" s="28">
        <f>Лист2!I194</f>
        <v>17828</v>
      </c>
    </row>
    <row r="359" spans="1:8" ht="24.75" customHeight="1">
      <c r="A359" s="47" t="str">
        <f>Лист2!A195</f>
        <v>Иные вопросы в сфере социальной политики</v>
      </c>
      <c r="B359" s="5">
        <f>Лист2!C195</f>
        <v>10</v>
      </c>
      <c r="C359" s="5" t="str">
        <f>Лист2!D195</f>
        <v>04</v>
      </c>
      <c r="D359" s="5" t="str">
        <f>Лист2!E195</f>
        <v>90 4 00 00000</v>
      </c>
      <c r="E359" s="5"/>
      <c r="F359" s="28">
        <f>Лист2!G195</f>
        <v>17828</v>
      </c>
      <c r="G359" s="28">
        <f>Лист2!H195</f>
        <v>17828</v>
      </c>
      <c r="H359" s="28">
        <f>Лист2!I195</f>
        <v>17828</v>
      </c>
    </row>
    <row r="360" spans="1:8" ht="78.75" customHeight="1">
      <c r="A360" s="49" t="s">
        <v>72</v>
      </c>
      <c r="B360" s="5">
        <v>10</v>
      </c>
      <c r="C360" s="5" t="s">
        <v>17</v>
      </c>
      <c r="D360" s="7" t="s">
        <v>114</v>
      </c>
      <c r="E360" s="5"/>
      <c r="F360" s="9">
        <f>F362+F361</f>
        <v>1486</v>
      </c>
      <c r="G360" s="9">
        <f>G362</f>
        <v>1486</v>
      </c>
      <c r="H360" s="9">
        <f>H362</f>
        <v>1486</v>
      </c>
    </row>
    <row r="361" spans="1:8" ht="50.25" customHeight="1">
      <c r="A361" s="49" t="str">
        <f>Лист2!A197</f>
        <v>Закупка товаров, работ и услуг для обеспечения государственных (муниципальных) нужд</v>
      </c>
      <c r="B361" s="5">
        <f>Лист2!C197</f>
        <v>10</v>
      </c>
      <c r="C361" s="5" t="str">
        <f>Лист2!D197</f>
        <v>04</v>
      </c>
      <c r="D361" s="5" t="str">
        <f>Лист2!E197</f>
        <v>90 4 00 70700</v>
      </c>
      <c r="E361" s="5">
        <f>Лист2!F197</f>
        <v>200</v>
      </c>
      <c r="F361" s="70">
        <f>Лист2!G197</f>
        <v>5</v>
      </c>
      <c r="G361" s="70">
        <f>Лист2!H197</f>
        <v>0</v>
      </c>
      <c r="H361" s="70">
        <f>Лист2!I197</f>
        <v>0</v>
      </c>
    </row>
    <row r="362" spans="1:8" ht="31.5">
      <c r="A362" s="47" t="s">
        <v>55</v>
      </c>
      <c r="B362" s="5">
        <v>10</v>
      </c>
      <c r="C362" s="5" t="s">
        <v>17</v>
      </c>
      <c r="D362" s="7" t="s">
        <v>114</v>
      </c>
      <c r="E362" s="3">
        <v>300</v>
      </c>
      <c r="F362" s="9">
        <f>Лист2!G198</f>
        <v>1481</v>
      </c>
      <c r="G362" s="9">
        <f>Лист2!H198</f>
        <v>1486</v>
      </c>
      <c r="H362" s="9">
        <f>Лист2!I198</f>
        <v>1486</v>
      </c>
    </row>
    <row r="363" spans="1:8" ht="48.75" customHeight="1">
      <c r="A363" s="55" t="s">
        <v>75</v>
      </c>
      <c r="B363" s="15" t="s">
        <v>52</v>
      </c>
      <c r="C363" s="15" t="s">
        <v>17</v>
      </c>
      <c r="D363" s="23" t="s">
        <v>125</v>
      </c>
      <c r="E363" s="15"/>
      <c r="F363" s="9">
        <f>Лист2!G199</f>
        <v>16342</v>
      </c>
      <c r="G363" s="9">
        <f>Лист2!H199</f>
        <v>16342</v>
      </c>
      <c r="H363" s="9">
        <f>Лист2!I199</f>
        <v>16342</v>
      </c>
    </row>
    <row r="364" spans="1:8" ht="31.5">
      <c r="A364" s="47" t="s">
        <v>55</v>
      </c>
      <c r="B364" s="15" t="s">
        <v>52</v>
      </c>
      <c r="C364" s="15" t="s">
        <v>17</v>
      </c>
      <c r="D364" s="23" t="s">
        <v>125</v>
      </c>
      <c r="E364" s="15">
        <v>300</v>
      </c>
      <c r="F364" s="9">
        <f>Лист2!G200</f>
        <v>16342</v>
      </c>
      <c r="G364" s="9">
        <f>Лист2!H200</f>
        <v>16342</v>
      </c>
      <c r="H364" s="9">
        <f>Лист2!I200</f>
        <v>16342</v>
      </c>
    </row>
    <row r="365" spans="1:8">
      <c r="A365" s="47" t="s">
        <v>10</v>
      </c>
      <c r="B365" s="5">
        <v>11</v>
      </c>
      <c r="C365" s="5"/>
      <c r="D365" s="5"/>
      <c r="E365" s="5"/>
      <c r="F365" s="9">
        <f>F374+F366</f>
        <v>4136.8949999999995</v>
      </c>
      <c r="G365" s="9">
        <f>G374+G366</f>
        <v>3119.6</v>
      </c>
      <c r="H365" s="9">
        <f>H374+H366</f>
        <v>3119.6</v>
      </c>
    </row>
    <row r="366" spans="1:8">
      <c r="A366" s="56" t="s">
        <v>176</v>
      </c>
      <c r="B366" s="42">
        <v>11</v>
      </c>
      <c r="C366" s="42" t="s">
        <v>15</v>
      </c>
      <c r="D366" s="42"/>
      <c r="E366" s="42"/>
      <c r="F366" s="43">
        <f>F368+F371</f>
        <v>555.59300000000007</v>
      </c>
      <c r="G366" s="43">
        <f>G368</f>
        <v>287</v>
      </c>
      <c r="H366" s="43">
        <f>H368</f>
        <v>287</v>
      </c>
    </row>
    <row r="367" spans="1:8" ht="35.25" customHeight="1">
      <c r="A367" s="56" t="str">
        <f>Лист2!A24</f>
        <v>Расходы на обеспечение деятельности (оказание услуг) подведомственных учреждений</v>
      </c>
      <c r="B367" s="42">
        <f>Лист2!C24</f>
        <v>11</v>
      </c>
      <c r="C367" s="42" t="str">
        <f>Лист2!D24</f>
        <v>02</v>
      </c>
      <c r="D367" s="42" t="str">
        <f>Лист2!E24</f>
        <v>02 0 00 00000</v>
      </c>
      <c r="E367" s="42"/>
      <c r="F367" s="43">
        <f>Лист2!G24</f>
        <v>355.59300000000002</v>
      </c>
      <c r="G367" s="43">
        <f>Лист2!H24</f>
        <v>287</v>
      </c>
      <c r="H367" s="43">
        <f>Лист2!I24</f>
        <v>287</v>
      </c>
    </row>
    <row r="368" spans="1:8" ht="47.25">
      <c r="A368" s="56" t="s">
        <v>76</v>
      </c>
      <c r="B368" s="42">
        <v>11</v>
      </c>
      <c r="C368" s="42" t="s">
        <v>15</v>
      </c>
      <c r="D368" s="42" t="s">
        <v>101</v>
      </c>
      <c r="E368" s="42"/>
      <c r="F368" s="43">
        <f t="shared" ref="F368:H369" si="6">F369</f>
        <v>355.59300000000002</v>
      </c>
      <c r="G368" s="43">
        <f t="shared" si="6"/>
        <v>287</v>
      </c>
      <c r="H368" s="43">
        <f t="shared" si="6"/>
        <v>287</v>
      </c>
    </row>
    <row r="369" spans="1:8" ht="47.25">
      <c r="A369" s="56" t="s">
        <v>90</v>
      </c>
      <c r="B369" s="42">
        <v>11</v>
      </c>
      <c r="C369" s="42" t="s">
        <v>15</v>
      </c>
      <c r="D369" s="42" t="s">
        <v>99</v>
      </c>
      <c r="E369" s="42"/>
      <c r="F369" s="43">
        <f t="shared" si="6"/>
        <v>355.59300000000002</v>
      </c>
      <c r="G369" s="43">
        <f t="shared" si="6"/>
        <v>287</v>
      </c>
      <c r="H369" s="43">
        <f t="shared" si="6"/>
        <v>287</v>
      </c>
    </row>
    <row r="370" spans="1:8" ht="78.75">
      <c r="A370" s="56" t="s">
        <v>127</v>
      </c>
      <c r="B370" s="42">
        <v>11</v>
      </c>
      <c r="C370" s="42" t="s">
        <v>15</v>
      </c>
      <c r="D370" s="42" t="s">
        <v>99</v>
      </c>
      <c r="E370" s="42">
        <v>100</v>
      </c>
      <c r="F370" s="43">
        <f>Лист2!G27</f>
        <v>355.59300000000002</v>
      </c>
      <c r="G370" s="43">
        <f>Лист2!H27</f>
        <v>287</v>
      </c>
      <c r="H370" s="43">
        <f>Лист2!I27</f>
        <v>287</v>
      </c>
    </row>
    <row r="371" spans="1:8" ht="52.5" customHeight="1">
      <c r="A371" s="56" t="str">
        <f>Лист2!A28</f>
        <v>Муниципальная программа "Развитие физической культуры и спорта в Волчихинском районе" на 2021-2024 годы</v>
      </c>
      <c r="B371" s="42">
        <f>Лист2!C28</f>
        <v>11</v>
      </c>
      <c r="C371" s="42" t="str">
        <f>Лист2!D28</f>
        <v>02</v>
      </c>
      <c r="D371" s="42" t="str">
        <f>Лист2!E28</f>
        <v>70 0 00 00000</v>
      </c>
      <c r="E371" s="42"/>
      <c r="F371" s="71">
        <f>Лист2!G28</f>
        <v>200</v>
      </c>
      <c r="G371" s="71">
        <f>Лист2!H28</f>
        <v>0</v>
      </c>
      <c r="H371" s="71">
        <f>Лист2!I28</f>
        <v>0</v>
      </c>
    </row>
    <row r="372" spans="1:8" ht="31.5">
      <c r="A372" s="56" t="str">
        <f>Лист2!A29</f>
        <v>Расходы на реализацию мероприятий муниципальных программ</v>
      </c>
      <c r="B372" s="42">
        <f>Лист2!C29</f>
        <v>11</v>
      </c>
      <c r="C372" s="42" t="str">
        <f>Лист2!D29</f>
        <v>02</v>
      </c>
      <c r="D372" s="42" t="str">
        <f>Лист2!E29</f>
        <v>70 0 00 60990</v>
      </c>
      <c r="E372" s="42"/>
      <c r="F372" s="71">
        <f>Лист2!G29</f>
        <v>200</v>
      </c>
      <c r="G372" s="71">
        <f>Лист2!H29</f>
        <v>0</v>
      </c>
      <c r="H372" s="71">
        <f>Лист2!I29</f>
        <v>0</v>
      </c>
    </row>
    <row r="373" spans="1:8" ht="31.5">
      <c r="A373" s="56" t="str">
        <f>Лист2!A30</f>
        <v>Закупка товаров, работ и услуг для обеспечения государственных (муниципальных) нужд</v>
      </c>
      <c r="B373" s="42">
        <f>Лист2!C30</f>
        <v>11</v>
      </c>
      <c r="C373" s="42" t="str">
        <f>Лист2!D30</f>
        <v>02</v>
      </c>
      <c r="D373" s="42" t="str">
        <f>Лист2!E30</f>
        <v>70 0 00 60990</v>
      </c>
      <c r="E373" s="42">
        <f>Лист2!F30</f>
        <v>200</v>
      </c>
      <c r="F373" s="71">
        <f>Лист2!G30</f>
        <v>200</v>
      </c>
      <c r="G373" s="71">
        <f>Лист2!H30</f>
        <v>0</v>
      </c>
      <c r="H373" s="71">
        <f>Лист2!I30</f>
        <v>0</v>
      </c>
    </row>
    <row r="374" spans="1:8" ht="33.75" customHeight="1">
      <c r="A374" s="47" t="s">
        <v>27</v>
      </c>
      <c r="B374" s="3">
        <v>11</v>
      </c>
      <c r="C374" s="5" t="s">
        <v>20</v>
      </c>
      <c r="D374" s="7"/>
      <c r="E374" s="5"/>
      <c r="F374" s="9">
        <f>F375+F380</f>
        <v>3581.3019999999997</v>
      </c>
      <c r="G374" s="9">
        <f>G375+G380</f>
        <v>2832.6</v>
      </c>
      <c r="H374" s="9">
        <f>H375+H380</f>
        <v>2832.6</v>
      </c>
    </row>
    <row r="375" spans="1:8" ht="58.5" customHeight="1">
      <c r="A375" s="47" t="str">
        <f>Лист2!A32</f>
        <v>Руководство и управление в сфере установленных функций органов государственной власти субъектов Российской Федерации</v>
      </c>
      <c r="B375" s="3">
        <f>Лист2!C32</f>
        <v>11</v>
      </c>
      <c r="C375" s="3" t="str">
        <f>Лист2!D32</f>
        <v>05</v>
      </c>
      <c r="D375" s="3" t="str">
        <f>Лист2!E32</f>
        <v>01 0 00 00000</v>
      </c>
      <c r="E375" s="3"/>
      <c r="F375" s="9">
        <f>Лист2!G32</f>
        <v>890</v>
      </c>
      <c r="G375" s="9">
        <f>Лист2!H32</f>
        <v>805</v>
      </c>
      <c r="H375" s="9">
        <f>Лист2!I32</f>
        <v>805</v>
      </c>
    </row>
    <row r="376" spans="1:8" ht="31.5">
      <c r="A376" s="49" t="s">
        <v>59</v>
      </c>
      <c r="B376" s="5">
        <v>11</v>
      </c>
      <c r="C376" s="5" t="s">
        <v>20</v>
      </c>
      <c r="D376" s="7" t="s">
        <v>103</v>
      </c>
      <c r="E376" s="3"/>
      <c r="F376" s="9">
        <f>F377</f>
        <v>890</v>
      </c>
      <c r="G376" s="9">
        <f>G377</f>
        <v>805</v>
      </c>
      <c r="H376" s="9">
        <f>H377</f>
        <v>805</v>
      </c>
    </row>
    <row r="377" spans="1:8" ht="31.5">
      <c r="A377" s="49" t="s">
        <v>60</v>
      </c>
      <c r="B377" s="5">
        <v>11</v>
      </c>
      <c r="C377" s="5" t="s">
        <v>20</v>
      </c>
      <c r="D377" s="7" t="s">
        <v>104</v>
      </c>
      <c r="E377" s="5"/>
      <c r="F377" s="9">
        <f>F378+F379</f>
        <v>890</v>
      </c>
      <c r="G377" s="9">
        <f>G378+G379</f>
        <v>805</v>
      </c>
      <c r="H377" s="9">
        <f>H378+H379</f>
        <v>805</v>
      </c>
    </row>
    <row r="378" spans="1:8" ht="81.75" customHeight="1">
      <c r="A378" s="50" t="s">
        <v>69</v>
      </c>
      <c r="B378" s="5">
        <v>11</v>
      </c>
      <c r="C378" s="5" t="s">
        <v>20</v>
      </c>
      <c r="D378" s="7" t="s">
        <v>104</v>
      </c>
      <c r="E378" s="5">
        <v>100</v>
      </c>
      <c r="F378" s="9">
        <f>Лист2!G35</f>
        <v>890</v>
      </c>
      <c r="G378" s="9">
        <f>Лист2!H35</f>
        <v>805</v>
      </c>
      <c r="H378" s="9">
        <f>Лист2!I35</f>
        <v>805</v>
      </c>
    </row>
    <row r="379" spans="1:8" ht="33.75" customHeight="1">
      <c r="A379" s="50" t="s">
        <v>102</v>
      </c>
      <c r="B379" s="5">
        <v>11</v>
      </c>
      <c r="C379" s="5" t="s">
        <v>20</v>
      </c>
      <c r="D379" s="7" t="s">
        <v>104</v>
      </c>
      <c r="E379" s="5">
        <v>200</v>
      </c>
      <c r="F379" s="9">
        <v>0</v>
      </c>
      <c r="G379" s="9">
        <v>0</v>
      </c>
      <c r="H379" s="9">
        <v>0</v>
      </c>
    </row>
    <row r="380" spans="1:8" ht="36.75" customHeight="1">
      <c r="A380" s="50" t="str">
        <f>Лист2!A37</f>
        <v>Расходы на обеспечение деятельности (оказание услуг) подведомственных учреждений</v>
      </c>
      <c r="B380" s="5">
        <f>Лист2!C37</f>
        <v>11</v>
      </c>
      <c r="C380" s="5" t="str">
        <f>Лист2!D37</f>
        <v>05</v>
      </c>
      <c r="D380" s="5" t="str">
        <f>Лист2!E37</f>
        <v>02 0 00 00000</v>
      </c>
      <c r="E380" s="5"/>
      <c r="F380" s="28">
        <f>Лист2!G37</f>
        <v>2691.3019999999997</v>
      </c>
      <c r="G380" s="28">
        <f>Лист2!H37</f>
        <v>2027.6</v>
      </c>
      <c r="H380" s="28">
        <f>Лист2!I37</f>
        <v>2027.6</v>
      </c>
    </row>
    <row r="381" spans="1:8" ht="35.25" customHeight="1">
      <c r="A381" s="50" t="str">
        <f>Лист2!A38</f>
        <v>Расходы на обеспечение деятельности (оказание услуг) иных подведомственных учреждений</v>
      </c>
      <c r="B381" s="5">
        <f>Лист2!C38</f>
        <v>11</v>
      </c>
      <c r="C381" s="5" t="str">
        <f>Лист2!D38</f>
        <v>05</v>
      </c>
      <c r="D381" s="5" t="str">
        <f>Лист2!E38</f>
        <v>02 5 00 00000</v>
      </c>
      <c r="E381" s="5"/>
      <c r="F381" s="28">
        <f>Лист2!G38</f>
        <v>2691.3019999999997</v>
      </c>
      <c r="G381" s="28">
        <f>Лист2!H38</f>
        <v>2027.6</v>
      </c>
      <c r="H381" s="28">
        <f>Лист2!I38</f>
        <v>2027.6</v>
      </c>
    </row>
    <row r="382" spans="1:8" ht="33.75" customHeight="1">
      <c r="A382" s="50" t="str">
        <f>Лист2!A39</f>
        <v>Учреждения по обеспечению хозяйственного обслуживания</v>
      </c>
      <c r="B382" s="5">
        <f>Лист2!C39</f>
        <v>11</v>
      </c>
      <c r="C382" s="5" t="str">
        <f>Лист2!D39</f>
        <v>05</v>
      </c>
      <c r="D382" s="5" t="str">
        <f>Лист2!E39</f>
        <v>02 5 00 10810</v>
      </c>
      <c r="E382" s="5"/>
      <c r="F382" s="28">
        <f>Лист2!G39</f>
        <v>2691.3019999999997</v>
      </c>
      <c r="G382" s="28">
        <f>Лист2!H39</f>
        <v>2027.6</v>
      </c>
      <c r="H382" s="28">
        <f>Лист2!I39</f>
        <v>2027.6</v>
      </c>
    </row>
    <row r="383" spans="1:8" ht="103.5" customHeight="1">
      <c r="A383" s="50" t="str">
        <f>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3" s="5">
        <f>Лист2!C40</f>
        <v>11</v>
      </c>
      <c r="C383" s="5" t="str">
        <f>Лист2!D40</f>
        <v>05</v>
      </c>
      <c r="D383" s="5" t="str">
        <f>Лист2!E40</f>
        <v>02 5 00 10810</v>
      </c>
      <c r="E383" s="5">
        <f>Лист2!F40</f>
        <v>100</v>
      </c>
      <c r="F383" s="28">
        <f>Лист2!G40</f>
        <v>1400.55</v>
      </c>
      <c r="G383" s="28">
        <f>Лист2!H40</f>
        <v>1277</v>
      </c>
      <c r="H383" s="28">
        <f>Лист2!I40</f>
        <v>1277</v>
      </c>
    </row>
    <row r="384" spans="1:8" ht="33.75" customHeight="1">
      <c r="A384" s="50" t="str">
        <f>Лист2!A41</f>
        <v>Закупка товаров, работ и услуг для обеспечения государственных (муниципальных) нужд</v>
      </c>
      <c r="B384" s="5">
        <f>Лист2!C41</f>
        <v>11</v>
      </c>
      <c r="C384" s="5" t="str">
        <f>Лист2!D41</f>
        <v>05</v>
      </c>
      <c r="D384" s="5" t="str">
        <f>Лист2!E41</f>
        <v>02 5 00 10810</v>
      </c>
      <c r="E384" s="5">
        <f>Лист2!F41</f>
        <v>200</v>
      </c>
      <c r="F384" s="28">
        <f>Лист2!G41</f>
        <v>1216.261</v>
      </c>
      <c r="G384" s="28">
        <f>Лист2!H41</f>
        <v>722.8</v>
      </c>
      <c r="H384" s="28">
        <f>Лист2!I41</f>
        <v>722.8</v>
      </c>
    </row>
    <row r="385" spans="1:8" ht="33.75" customHeight="1">
      <c r="A385" s="50" t="str">
        <f>Лист2!A42</f>
        <v>Социальное обеспечение и иные выплаты населению</v>
      </c>
      <c r="B385" s="5">
        <f>Лист2!C42</f>
        <v>11</v>
      </c>
      <c r="C385" s="5" t="str">
        <f>Лист2!D42</f>
        <v>05</v>
      </c>
      <c r="D385" s="5" t="str">
        <f>Лист2!E42</f>
        <v>02 5 00 10810</v>
      </c>
      <c r="E385" s="5">
        <f>Лист2!F42</f>
        <v>300</v>
      </c>
      <c r="F385" s="28">
        <f>Лист2!G42</f>
        <v>2</v>
      </c>
      <c r="G385" s="28">
        <f>Лист2!H42</f>
        <v>0</v>
      </c>
      <c r="H385" s="28">
        <f>Лист2!I42</f>
        <v>0</v>
      </c>
    </row>
    <row r="386" spans="1:8" ht="33.75" customHeight="1">
      <c r="A386" s="50" t="str">
        <f>Лист2!A43</f>
        <v>Уплата налогов, сборов и иных платежей</v>
      </c>
      <c r="B386" s="5">
        <f>Лист2!C43</f>
        <v>11</v>
      </c>
      <c r="C386" s="5" t="str">
        <f>Лист2!D43</f>
        <v>05</v>
      </c>
      <c r="D386" s="5" t="str">
        <f>Лист2!E43</f>
        <v>02 5 00 10810</v>
      </c>
      <c r="E386" s="5">
        <f>Лист2!F43</f>
        <v>850</v>
      </c>
      <c r="F386" s="28">
        <f>Лист2!G43</f>
        <v>72.491</v>
      </c>
      <c r="G386" s="28">
        <f>Лист2!H43</f>
        <v>27.8</v>
      </c>
      <c r="H386" s="28">
        <f>Лист2!I43</f>
        <v>27.8</v>
      </c>
    </row>
    <row r="387" spans="1:8" ht="31.5">
      <c r="A387" s="47" t="s">
        <v>57</v>
      </c>
      <c r="B387" s="5">
        <v>13</v>
      </c>
      <c r="C387" s="5"/>
      <c r="D387" s="5"/>
      <c r="E387" s="5"/>
      <c r="F387" s="9">
        <f>F388</f>
        <v>5</v>
      </c>
      <c r="G387" s="9">
        <f>G388</f>
        <v>4</v>
      </c>
      <c r="H387" s="9">
        <f>H388</f>
        <v>3</v>
      </c>
    </row>
    <row r="388" spans="1:8" ht="31.5">
      <c r="A388" s="48" t="s">
        <v>81</v>
      </c>
      <c r="B388" s="5">
        <v>13</v>
      </c>
      <c r="C388" s="5" t="s">
        <v>14</v>
      </c>
      <c r="D388" s="5"/>
      <c r="E388" s="5"/>
      <c r="F388" s="9">
        <f>F392</f>
        <v>5</v>
      </c>
      <c r="G388" s="9">
        <f>G392</f>
        <v>4</v>
      </c>
      <c r="H388" s="9">
        <f>H392</f>
        <v>3</v>
      </c>
    </row>
    <row r="389" spans="1:8" ht="42" customHeight="1">
      <c r="A389" s="48" t="str">
        <f>Лист2!A268</f>
        <v>Иные расходы органов государственной власти субъектов Российской Федерации</v>
      </c>
      <c r="B389" s="5">
        <f>Лист2!C268</f>
        <v>13</v>
      </c>
      <c r="C389" s="5" t="str">
        <f>Лист2!D268</f>
        <v>01</v>
      </c>
      <c r="D389" s="5" t="str">
        <f>Лист2!E268</f>
        <v>99 0 00 00000</v>
      </c>
      <c r="E389" s="5">
        <f>Лист2!F268</f>
        <v>0</v>
      </c>
      <c r="F389" s="28">
        <f>Лист2!G268</f>
        <v>5</v>
      </c>
      <c r="G389" s="28">
        <f>Лист2!H268</f>
        <v>4</v>
      </c>
      <c r="H389" s="28">
        <f>Лист2!I268</f>
        <v>3</v>
      </c>
    </row>
    <row r="390" spans="1:8" ht="31.5">
      <c r="A390" s="48" t="str">
        <f>Лист2!A269</f>
        <v>Процентные платежи по долговым обязательствам</v>
      </c>
      <c r="B390" s="5">
        <f>Лист2!C269</f>
        <v>13</v>
      </c>
      <c r="C390" s="5" t="str">
        <f>Лист2!D269</f>
        <v>01</v>
      </c>
      <c r="D390" s="5" t="str">
        <f>Лист2!E269</f>
        <v>99 3 00 00000</v>
      </c>
      <c r="E390" s="5">
        <f>Лист2!F269</f>
        <v>0</v>
      </c>
      <c r="F390" s="28">
        <f>Лист2!G269</f>
        <v>5</v>
      </c>
      <c r="G390" s="28">
        <f>Лист2!H269</f>
        <v>4</v>
      </c>
      <c r="H390" s="28">
        <f>Лист2!I269</f>
        <v>3</v>
      </c>
    </row>
    <row r="391" spans="1:8" ht="21" customHeight="1">
      <c r="A391" s="47" t="s">
        <v>65</v>
      </c>
      <c r="B391" s="5">
        <f>Лист2!C270</f>
        <v>13</v>
      </c>
      <c r="C391" s="5" t="str">
        <f>Лист2!D270</f>
        <v>01</v>
      </c>
      <c r="D391" s="5" t="str">
        <f>Лист2!E270</f>
        <v>99 3 00 14070</v>
      </c>
      <c r="E391" s="5">
        <f>Лист2!F270</f>
        <v>0</v>
      </c>
      <c r="F391" s="28">
        <f>Лист2!G270</f>
        <v>5</v>
      </c>
      <c r="G391" s="28">
        <f>Лист2!H270</f>
        <v>4</v>
      </c>
      <c r="H391" s="28">
        <f>Лист2!I270</f>
        <v>3</v>
      </c>
    </row>
    <row r="392" spans="1:8">
      <c r="A392" s="47" t="s">
        <v>73</v>
      </c>
      <c r="B392" s="5">
        <f>Лист2!C271</f>
        <v>13</v>
      </c>
      <c r="C392" s="5" t="str">
        <f>Лист2!D271</f>
        <v>01</v>
      </c>
      <c r="D392" s="5" t="str">
        <f>Лист2!E271</f>
        <v>99 3 00 14070</v>
      </c>
      <c r="E392" s="5">
        <f>Лист2!F271</f>
        <v>730</v>
      </c>
      <c r="F392" s="28">
        <f>Лист2!G271</f>
        <v>5</v>
      </c>
      <c r="G392" s="28">
        <f>Лист2!H271</f>
        <v>4</v>
      </c>
      <c r="H392" s="28">
        <f>Лист2!I271</f>
        <v>3</v>
      </c>
    </row>
    <row r="393" spans="1:8" ht="31.5">
      <c r="A393" s="57" t="s">
        <v>85</v>
      </c>
      <c r="B393" s="5">
        <v>14</v>
      </c>
      <c r="C393" s="5"/>
      <c r="D393" s="5"/>
      <c r="E393" s="5"/>
      <c r="F393" s="9">
        <f t="shared" ref="F393:H395" si="7">F394</f>
        <v>2722.6</v>
      </c>
      <c r="G393" s="9">
        <f t="shared" si="7"/>
        <v>2476.6999999999998</v>
      </c>
      <c r="H393" s="9">
        <f t="shared" si="7"/>
        <v>2476.6</v>
      </c>
    </row>
    <row r="394" spans="1:8" ht="35.25" customHeight="1">
      <c r="A394" s="47" t="s">
        <v>82</v>
      </c>
      <c r="B394" s="5">
        <v>14</v>
      </c>
      <c r="C394" s="5" t="s">
        <v>14</v>
      </c>
      <c r="D394" s="5"/>
      <c r="E394" s="5"/>
      <c r="F394" s="9">
        <f t="shared" si="7"/>
        <v>2722.6</v>
      </c>
      <c r="G394" s="9">
        <f t="shared" si="7"/>
        <v>2476.6999999999998</v>
      </c>
      <c r="H394" s="9">
        <f t="shared" si="7"/>
        <v>2476.6</v>
      </c>
    </row>
    <row r="395" spans="1:8" ht="49.5" customHeight="1">
      <c r="A395" s="47" t="str">
        <f>Лист2!A274</f>
        <v xml:space="preserve">Межбюджетные трансферты общего характера бюджетам субъектов Российской Федерации и муниципальных образований </v>
      </c>
      <c r="B395" s="5">
        <f>Лист2!C274</f>
        <v>14</v>
      </c>
      <c r="C395" s="5" t="str">
        <f>Лист2!D274</f>
        <v>01</v>
      </c>
      <c r="D395" s="5" t="str">
        <f>Лист2!E274</f>
        <v>98 0 00 00000</v>
      </c>
      <c r="E395" s="5"/>
      <c r="F395" s="28">
        <f t="shared" si="7"/>
        <v>2722.6</v>
      </c>
      <c r="G395" s="28">
        <f t="shared" si="7"/>
        <v>2476.6999999999998</v>
      </c>
      <c r="H395" s="28">
        <f t="shared" si="7"/>
        <v>2476.6</v>
      </c>
    </row>
    <row r="396" spans="1:8" ht="35.25" customHeight="1">
      <c r="A396" s="47" t="str">
        <f>Лист2!A275</f>
        <v>Выравнивание бюджетной обеспеченности муниципальных образований</v>
      </c>
      <c r="B396" s="5">
        <f>Лист2!C275</f>
        <v>14</v>
      </c>
      <c r="C396" s="5" t="str">
        <f>Лист2!D275</f>
        <v>01</v>
      </c>
      <c r="D396" s="5" t="str">
        <f>Лист2!E275</f>
        <v>98 1 00 00000</v>
      </c>
      <c r="E396" s="5"/>
      <c r="F396" s="28">
        <f>F397+F399</f>
        <v>2722.6</v>
      </c>
      <c r="G396" s="28">
        <f>G397+G399</f>
        <v>2476.6999999999998</v>
      </c>
      <c r="H396" s="28">
        <f>H397+H399</f>
        <v>2476.6</v>
      </c>
    </row>
    <row r="397" spans="1:8" ht="50.25" customHeight="1">
      <c r="A397" s="49" t="s">
        <v>53</v>
      </c>
      <c r="B397" s="7" t="s">
        <v>54</v>
      </c>
      <c r="C397" s="7" t="s">
        <v>14</v>
      </c>
      <c r="D397" s="7" t="s">
        <v>119</v>
      </c>
      <c r="E397" s="7"/>
      <c r="F397" s="9">
        <f>F398</f>
        <v>1480.6</v>
      </c>
      <c r="G397" s="9">
        <f>G398</f>
        <v>1118.7</v>
      </c>
      <c r="H397" s="9">
        <f>H398</f>
        <v>1118.5999999999999</v>
      </c>
    </row>
    <row r="398" spans="1:8" ht="19.5" customHeight="1">
      <c r="A398" s="49" t="s">
        <v>13</v>
      </c>
      <c r="B398" s="7" t="s">
        <v>54</v>
      </c>
      <c r="C398" s="7" t="s">
        <v>14</v>
      </c>
      <c r="D398" s="7" t="s">
        <v>119</v>
      </c>
      <c r="E398" s="7" t="s">
        <v>63</v>
      </c>
      <c r="F398" s="9">
        <f>Лист2!G277</f>
        <v>1480.6</v>
      </c>
      <c r="G398" s="9">
        <f>Лист2!H277</f>
        <v>1118.7</v>
      </c>
      <c r="H398" s="9">
        <f>Лист2!I277</f>
        <v>1118.5999999999999</v>
      </c>
    </row>
    <row r="399" spans="1:8" ht="47.25" customHeight="1">
      <c r="A399" s="49" t="s">
        <v>28</v>
      </c>
      <c r="B399" s="5">
        <v>14</v>
      </c>
      <c r="C399" s="5" t="s">
        <v>14</v>
      </c>
      <c r="D399" s="7" t="s">
        <v>119</v>
      </c>
      <c r="E399" s="5"/>
      <c r="F399" s="9">
        <f>Лист2!G278</f>
        <v>1242</v>
      </c>
      <c r="G399" s="9">
        <f>Лист2!H278</f>
        <v>1358</v>
      </c>
      <c r="H399" s="9">
        <f>Лист2!I278</f>
        <v>1358</v>
      </c>
    </row>
    <row r="400" spans="1:8">
      <c r="A400" s="49" t="s">
        <v>13</v>
      </c>
      <c r="B400" s="5">
        <v>14</v>
      </c>
      <c r="C400" s="5" t="s">
        <v>14</v>
      </c>
      <c r="D400" s="7" t="s">
        <v>119</v>
      </c>
      <c r="E400" s="5">
        <v>510</v>
      </c>
      <c r="F400" s="9">
        <f>Лист2!G279</f>
        <v>1242</v>
      </c>
      <c r="G400" s="9">
        <f>Лист2!H279</f>
        <v>1358</v>
      </c>
      <c r="H400" s="9">
        <f>Лист2!I279</f>
        <v>1358</v>
      </c>
    </row>
    <row r="401" spans="1:8">
      <c r="A401" s="47" t="s">
        <v>49</v>
      </c>
      <c r="B401" s="5"/>
      <c r="C401" s="5"/>
      <c r="D401" s="5"/>
      <c r="E401" s="5"/>
      <c r="F401" s="9">
        <f>F11+F70+F76+F102+F133+F170+F285+F331+F365+F387+F393</f>
        <v>615439.61399999994</v>
      </c>
      <c r="G401" s="9">
        <f>G11+G70+G76+G102+G133+G170+G285+G331+G365+G387+G393</f>
        <v>455705.60000000009</v>
      </c>
      <c r="H401" s="9">
        <f>H11+H70+H76+H102+H133+H170+H285+H331+H365+H387+H393</f>
        <v>450610.70000000007</v>
      </c>
    </row>
    <row r="402" spans="1:8">
      <c r="A402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0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2023-12-18T08:02:24Z</cp:lastPrinted>
  <dcterms:created xsi:type="dcterms:W3CDTF">2008-11-25T08:06:35Z</dcterms:created>
  <dcterms:modified xsi:type="dcterms:W3CDTF">2023-12-21T02:15:57Z</dcterms:modified>
</cp:coreProperties>
</file>