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65" windowWidth="15135" windowHeight="6810" activeTab="2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B157" i="3"/>
  <c r="C157"/>
  <c r="D157"/>
  <c r="F157"/>
  <c r="B158"/>
  <c r="C158"/>
  <c r="D158"/>
  <c r="F158"/>
  <c r="A157"/>
  <c r="A158"/>
  <c r="B22"/>
  <c r="C22"/>
  <c r="D22"/>
  <c r="E22"/>
  <c r="F22"/>
  <c r="C21"/>
  <c r="D21"/>
  <c r="F21"/>
  <c r="B21"/>
  <c r="A22"/>
  <c r="A21"/>
  <c r="B104"/>
  <c r="C104"/>
  <c r="D104"/>
  <c r="E104"/>
  <c r="F104"/>
  <c r="A104"/>
  <c r="B241"/>
  <c r="C241"/>
  <c r="D241"/>
  <c r="E241"/>
  <c r="F241"/>
  <c r="C240"/>
  <c r="D240"/>
  <c r="F240"/>
  <c r="B240"/>
  <c r="A241"/>
  <c r="A240"/>
  <c r="B222"/>
  <c r="C222"/>
  <c r="D222"/>
  <c r="E222"/>
  <c r="F222"/>
  <c r="C221"/>
  <c r="D221"/>
  <c r="F221"/>
  <c r="B221"/>
  <c r="A222"/>
  <c r="A221"/>
  <c r="F175"/>
  <c r="F174" s="1"/>
  <c r="B175"/>
  <c r="C175"/>
  <c r="D175"/>
  <c r="E175"/>
  <c r="C174"/>
  <c r="D174"/>
  <c r="B174"/>
  <c r="A175"/>
  <c r="A174"/>
  <c r="B133"/>
  <c r="C133"/>
  <c r="D133"/>
  <c r="E133"/>
  <c r="F133"/>
  <c r="C132"/>
  <c r="D132"/>
  <c r="F132"/>
  <c r="B132"/>
  <c r="A133"/>
  <c r="A132"/>
  <c r="G105" i="2"/>
  <c r="G91" s="1"/>
  <c r="G83"/>
  <c r="G64"/>
  <c r="G50"/>
  <c r="G22"/>
  <c r="G325"/>
  <c r="G308"/>
  <c r="G241"/>
  <c r="A163" i="3" l="1"/>
  <c r="B163"/>
  <c r="C163"/>
  <c r="D163"/>
  <c r="E163"/>
  <c r="F163"/>
  <c r="C162"/>
  <c r="D162"/>
  <c r="B162"/>
  <c r="A162"/>
  <c r="B156"/>
  <c r="C156"/>
  <c r="D156"/>
  <c r="F156"/>
  <c r="A156"/>
  <c r="C155"/>
  <c r="D155"/>
  <c r="B155"/>
  <c r="A155"/>
  <c r="G323" i="2"/>
  <c r="F155" i="3" s="1"/>
  <c r="G321" i="2"/>
  <c r="F162" i="3" l="1"/>
  <c r="G320" i="2"/>
  <c r="D45" i="1"/>
  <c r="D23"/>
  <c r="B268" i="3" l="1"/>
  <c r="C268"/>
  <c r="D268"/>
  <c r="B269"/>
  <c r="C269"/>
  <c r="D269"/>
  <c r="E269"/>
  <c r="F269"/>
  <c r="C267"/>
  <c r="B267"/>
  <c r="A268"/>
  <c r="A269"/>
  <c r="A267"/>
  <c r="B249"/>
  <c r="C249"/>
  <c r="D249"/>
  <c r="B250"/>
  <c r="C250"/>
  <c r="D250"/>
  <c r="E250"/>
  <c r="F250"/>
  <c r="A249"/>
  <c r="A250"/>
  <c r="C212"/>
  <c r="D212"/>
  <c r="E212"/>
  <c r="F212"/>
  <c r="B212"/>
  <c r="A212"/>
  <c r="B184"/>
  <c r="C184"/>
  <c r="D184"/>
  <c r="B185"/>
  <c r="C185"/>
  <c r="D185"/>
  <c r="E185"/>
  <c r="F185"/>
  <c r="A184"/>
  <c r="A185"/>
  <c r="F170"/>
  <c r="B170"/>
  <c r="C170"/>
  <c r="D170"/>
  <c r="A170"/>
  <c r="B130"/>
  <c r="C130"/>
  <c r="D130"/>
  <c r="B131"/>
  <c r="C131"/>
  <c r="D131"/>
  <c r="E131"/>
  <c r="F131"/>
  <c r="A130"/>
  <c r="A131"/>
  <c r="B103"/>
  <c r="C103"/>
  <c r="D103"/>
  <c r="E103"/>
  <c r="F103"/>
  <c r="B105"/>
  <c r="C105"/>
  <c r="D105"/>
  <c r="E105"/>
  <c r="F105"/>
  <c r="C102"/>
  <c r="D102"/>
  <c r="B102"/>
  <c r="A103"/>
  <c r="A105"/>
  <c r="A102"/>
  <c r="B79"/>
  <c r="C79"/>
  <c r="D79"/>
  <c r="B80"/>
  <c r="C80"/>
  <c r="D80"/>
  <c r="E80"/>
  <c r="F80"/>
  <c r="C78"/>
  <c r="B78"/>
  <c r="A79"/>
  <c r="A80"/>
  <c r="A78"/>
  <c r="F97"/>
  <c r="F96" s="1"/>
  <c r="B51"/>
  <c r="C51"/>
  <c r="D51"/>
  <c r="E51"/>
  <c r="F51"/>
  <c r="B52"/>
  <c r="C52"/>
  <c r="D52"/>
  <c r="E52"/>
  <c r="F52"/>
  <c r="C50"/>
  <c r="D50"/>
  <c r="B50"/>
  <c r="A51"/>
  <c r="A52"/>
  <c r="A50"/>
  <c r="F20"/>
  <c r="F102"/>
  <c r="G304" i="2"/>
  <c r="G271"/>
  <c r="F50" i="3" s="1"/>
  <c r="G238" i="2"/>
  <c r="G172"/>
  <c r="F249" i="3" s="1"/>
  <c r="G146" i="2"/>
  <c r="F184" i="3" s="1"/>
  <c r="G103" i="2"/>
  <c r="F130" i="3" s="1"/>
  <c r="G88" i="2"/>
  <c r="F79" i="3" s="1"/>
  <c r="G87" i="2" l="1"/>
  <c r="G72"/>
  <c r="G55"/>
  <c r="G30"/>
  <c r="G86" l="1"/>
  <c r="F78" i="3"/>
  <c r="G29" i="2"/>
  <c r="F267" i="3" s="1"/>
  <c r="F268"/>
  <c r="B253"/>
  <c r="C253"/>
  <c r="D253"/>
  <c r="B254"/>
  <c r="C254"/>
  <c r="D254"/>
  <c r="F254"/>
  <c r="A253"/>
  <c r="A254"/>
  <c r="G338" i="2"/>
  <c r="F253" i="3" s="1"/>
  <c r="B216" l="1"/>
  <c r="C216"/>
  <c r="D216"/>
  <c r="B217"/>
  <c r="C217"/>
  <c r="D217"/>
  <c r="E217"/>
  <c r="F217"/>
  <c r="A216"/>
  <c r="A217"/>
  <c r="F173"/>
  <c r="F172" s="1"/>
  <c r="B143"/>
  <c r="C143"/>
  <c r="D143"/>
  <c r="E143"/>
  <c r="F143"/>
  <c r="C142"/>
  <c r="D142"/>
  <c r="B142"/>
  <c r="A143"/>
  <c r="A142"/>
  <c r="B125"/>
  <c r="C125"/>
  <c r="D125"/>
  <c r="E125"/>
  <c r="F125"/>
  <c r="C124"/>
  <c r="D124"/>
  <c r="B124"/>
  <c r="A125"/>
  <c r="A124"/>
  <c r="B99"/>
  <c r="C99"/>
  <c r="D99"/>
  <c r="E99"/>
  <c r="F99"/>
  <c r="C98"/>
  <c r="D98"/>
  <c r="B98"/>
  <c r="A99"/>
  <c r="A98" l="1"/>
  <c r="B85"/>
  <c r="C85"/>
  <c r="D85"/>
  <c r="B86"/>
  <c r="C86"/>
  <c r="D86"/>
  <c r="B87"/>
  <c r="C87"/>
  <c r="D87"/>
  <c r="B88"/>
  <c r="C88"/>
  <c r="D88"/>
  <c r="E88"/>
  <c r="F88"/>
  <c r="C84"/>
  <c r="B84"/>
  <c r="A85"/>
  <c r="A86"/>
  <c r="A87"/>
  <c r="A88"/>
  <c r="A84"/>
  <c r="G297" i="2" l="1"/>
  <c r="F87" i="3" s="1"/>
  <c r="G296" i="2" l="1"/>
  <c r="G209"/>
  <c r="F98" i="3" s="1"/>
  <c r="G115" i="2"/>
  <c r="F142" i="3" s="1"/>
  <c r="G97" i="2"/>
  <c r="F124" i="3" s="1"/>
  <c r="G62" i="2"/>
  <c r="F216" i="3" s="1"/>
  <c r="G20" i="2"/>
  <c r="G208" l="1"/>
  <c r="F86" i="3"/>
  <c r="G295" i="2"/>
  <c r="B140" i="3"/>
  <c r="C140"/>
  <c r="D140"/>
  <c r="E140"/>
  <c r="F140"/>
  <c r="A140"/>
  <c r="B202"/>
  <c r="C202"/>
  <c r="D202"/>
  <c r="B203"/>
  <c r="C203"/>
  <c r="D203"/>
  <c r="E203"/>
  <c r="F203"/>
  <c r="A202"/>
  <c r="A203"/>
  <c r="G109" i="2"/>
  <c r="G108" s="1"/>
  <c r="G164"/>
  <c r="F202" i="3" s="1"/>
  <c r="F85" l="1"/>
  <c r="G294" i="2"/>
  <c r="F84" i="3" s="1"/>
  <c r="F55"/>
  <c r="B55"/>
  <c r="C55"/>
  <c r="D55"/>
  <c r="E55"/>
  <c r="A55"/>
  <c r="G274" i="2"/>
  <c r="F54" i="3" l="1"/>
  <c r="F53" s="1"/>
  <c r="G194" i="2"/>
  <c r="F194" i="3" l="1"/>
  <c r="F193"/>
  <c r="B252"/>
  <c r="C252"/>
  <c r="D252"/>
  <c r="E252"/>
  <c r="F252"/>
  <c r="C251"/>
  <c r="D251"/>
  <c r="B251"/>
  <c r="A252"/>
  <c r="A251"/>
  <c r="B107"/>
  <c r="C107"/>
  <c r="D107"/>
  <c r="E107"/>
  <c r="F107"/>
  <c r="C106"/>
  <c r="D106"/>
  <c r="B106"/>
  <c r="A107"/>
  <c r="A106"/>
  <c r="B113"/>
  <c r="C113"/>
  <c r="D113"/>
  <c r="B114"/>
  <c r="C114"/>
  <c r="D114"/>
  <c r="E114"/>
  <c r="F114"/>
  <c r="F192" l="1"/>
  <c r="A114"/>
  <c r="A113"/>
  <c r="B44"/>
  <c r="C44"/>
  <c r="D44"/>
  <c r="E44"/>
  <c r="F44"/>
  <c r="C43"/>
  <c r="D43"/>
  <c r="B43"/>
  <c r="A44"/>
  <c r="A43"/>
  <c r="A57"/>
  <c r="B57"/>
  <c r="C57"/>
  <c r="D57"/>
  <c r="E57"/>
  <c r="F57"/>
  <c r="C56"/>
  <c r="D56"/>
  <c r="B56"/>
  <c r="A56"/>
  <c r="F19"/>
  <c r="G266" i="2"/>
  <c r="F43" i="3" s="1"/>
  <c r="G328" i="2"/>
  <c r="G327" s="1"/>
  <c r="G319" s="1"/>
  <c r="G336"/>
  <c r="F251" i="3" s="1"/>
  <c r="G312" i="2"/>
  <c r="G307" s="1"/>
  <c r="G317"/>
  <c r="F113" i="3" s="1"/>
  <c r="G237" i="2"/>
  <c r="G236" s="1"/>
  <c r="G243"/>
  <c r="F56" i="3" s="1"/>
  <c r="B248"/>
  <c r="C248"/>
  <c r="D248"/>
  <c r="E248"/>
  <c r="F248"/>
  <c r="C247"/>
  <c r="D247"/>
  <c r="B247"/>
  <c r="A248"/>
  <c r="A247"/>
  <c r="B201"/>
  <c r="C201"/>
  <c r="D201"/>
  <c r="E201"/>
  <c r="F201"/>
  <c r="B204"/>
  <c r="C204"/>
  <c r="D204"/>
  <c r="B205"/>
  <c r="C205"/>
  <c r="D205"/>
  <c r="E205"/>
  <c r="F205"/>
  <c r="C200"/>
  <c r="D200"/>
  <c r="B200"/>
  <c r="A201"/>
  <c r="A204"/>
  <c r="A205"/>
  <c r="A200"/>
  <c r="B159"/>
  <c r="C159"/>
  <c r="D159"/>
  <c r="B160"/>
  <c r="C160"/>
  <c r="D160"/>
  <c r="E160"/>
  <c r="F160"/>
  <c r="B161"/>
  <c r="C161"/>
  <c r="D161"/>
  <c r="E161"/>
  <c r="F161"/>
  <c r="A160"/>
  <c r="A161"/>
  <c r="A159"/>
  <c r="C154"/>
  <c r="D154"/>
  <c r="E154"/>
  <c r="F154"/>
  <c r="B154"/>
  <c r="A154"/>
  <c r="B151"/>
  <c r="C151"/>
  <c r="D151"/>
  <c r="E151"/>
  <c r="F151"/>
  <c r="A151"/>
  <c r="B145"/>
  <c r="C145"/>
  <c r="D145"/>
  <c r="E145"/>
  <c r="C144"/>
  <c r="D144"/>
  <c r="B144"/>
  <c r="F145"/>
  <c r="F146"/>
  <c r="A145"/>
  <c r="A146"/>
  <c r="A144"/>
  <c r="C139"/>
  <c r="D139"/>
  <c r="E139"/>
  <c r="F139"/>
  <c r="B139"/>
  <c r="A139"/>
  <c r="G170" i="2"/>
  <c r="G169" s="1"/>
  <c r="G166"/>
  <c r="F204" i="3" s="1"/>
  <c r="G120" i="2"/>
  <c r="G125"/>
  <c r="G162"/>
  <c r="F200" i="3" s="1"/>
  <c r="G128" i="2"/>
  <c r="F159" i="3" s="1"/>
  <c r="G117" i="2"/>
  <c r="F144" i="3" s="1"/>
  <c r="F106" l="1"/>
  <c r="F247"/>
  <c r="F266"/>
  <c r="F265" s="1"/>
  <c r="F264" s="1"/>
  <c r="F263" s="1"/>
  <c r="G27" i="2"/>
  <c r="G26" s="1"/>
  <c r="G25" s="1"/>
  <c r="B76" i="3" l="1"/>
  <c r="C76"/>
  <c r="D76"/>
  <c r="E76"/>
  <c r="F76"/>
  <c r="C74"/>
  <c r="D74"/>
  <c r="E74"/>
  <c r="F74"/>
  <c r="C75"/>
  <c r="D75"/>
  <c r="B75"/>
  <c r="A75"/>
  <c r="A76"/>
  <c r="F227"/>
  <c r="F230"/>
  <c r="F231"/>
  <c r="F233"/>
  <c r="F234"/>
  <c r="F235"/>
  <c r="F226"/>
  <c r="B164"/>
  <c r="C164"/>
  <c r="D164"/>
  <c r="B165"/>
  <c r="C165"/>
  <c r="D165"/>
  <c r="E165"/>
  <c r="F165"/>
  <c r="A164"/>
  <c r="A165"/>
  <c r="B24"/>
  <c r="C24"/>
  <c r="D24"/>
  <c r="B25"/>
  <c r="C25"/>
  <c r="D25"/>
  <c r="E25"/>
  <c r="F25"/>
  <c r="C23"/>
  <c r="B23"/>
  <c r="A24"/>
  <c r="A25"/>
  <c r="A23"/>
  <c r="F288"/>
  <c r="F286"/>
  <c r="F282"/>
  <c r="F261"/>
  <c r="F259"/>
  <c r="B255"/>
  <c r="C255"/>
  <c r="D255"/>
  <c r="B256"/>
  <c r="C256"/>
  <c r="D256"/>
  <c r="E256"/>
  <c r="F256"/>
  <c r="C246"/>
  <c r="B246"/>
  <c r="A255"/>
  <c r="A256"/>
  <c r="A246"/>
  <c r="F245"/>
  <c r="B239"/>
  <c r="C239"/>
  <c r="D239"/>
  <c r="E239"/>
  <c r="F239"/>
  <c r="C238"/>
  <c r="D238"/>
  <c r="B238"/>
  <c r="A239"/>
  <c r="A238"/>
  <c r="B237"/>
  <c r="C237"/>
  <c r="D237"/>
  <c r="E237"/>
  <c r="F237"/>
  <c r="C236"/>
  <c r="D236"/>
  <c r="B236"/>
  <c r="A237"/>
  <c r="A236"/>
  <c r="B230"/>
  <c r="C230"/>
  <c r="D230"/>
  <c r="E230"/>
  <c r="B231"/>
  <c r="C231"/>
  <c r="D231"/>
  <c r="E231"/>
  <c r="C229"/>
  <c r="D229"/>
  <c r="B229"/>
  <c r="A230"/>
  <c r="A231"/>
  <c r="A229"/>
  <c r="G68" i="2"/>
  <c r="F220" i="3"/>
  <c r="B173"/>
  <c r="C173"/>
  <c r="D173"/>
  <c r="E173"/>
  <c r="C172"/>
  <c r="D172"/>
  <c r="B172"/>
  <c r="A173"/>
  <c r="A172"/>
  <c r="F197"/>
  <c r="F198"/>
  <c r="F199"/>
  <c r="F190"/>
  <c r="F191"/>
  <c r="F189"/>
  <c r="B183"/>
  <c r="C183"/>
  <c r="D183"/>
  <c r="E183"/>
  <c r="F183"/>
  <c r="C182"/>
  <c r="D182"/>
  <c r="B182"/>
  <c r="A183"/>
  <c r="A182"/>
  <c r="F180"/>
  <c r="F181"/>
  <c r="F179"/>
  <c r="F169"/>
  <c r="F171"/>
  <c r="F168"/>
  <c r="B168"/>
  <c r="C168"/>
  <c r="D168"/>
  <c r="E168"/>
  <c r="B169"/>
  <c r="C169"/>
  <c r="D169"/>
  <c r="E169"/>
  <c r="C167"/>
  <c r="D167"/>
  <c r="B167"/>
  <c r="A152"/>
  <c r="F153"/>
  <c r="F150"/>
  <c r="C150"/>
  <c r="D150"/>
  <c r="E150"/>
  <c r="B150"/>
  <c r="A150"/>
  <c r="F148"/>
  <c r="F149"/>
  <c r="F138"/>
  <c r="F141"/>
  <c r="F137"/>
  <c r="F128"/>
  <c r="F129"/>
  <c r="F127"/>
  <c r="F122"/>
  <c r="F123"/>
  <c r="F121"/>
  <c r="B108"/>
  <c r="C108"/>
  <c r="D108"/>
  <c r="B109"/>
  <c r="C109"/>
  <c r="D109"/>
  <c r="E109"/>
  <c r="F109"/>
  <c r="C101"/>
  <c r="B101"/>
  <c r="A108"/>
  <c r="A109"/>
  <c r="A101"/>
  <c r="B116"/>
  <c r="C116"/>
  <c r="D116"/>
  <c r="E116"/>
  <c r="F116"/>
  <c r="C115"/>
  <c r="D115"/>
  <c r="B115"/>
  <c r="A116"/>
  <c r="A115"/>
  <c r="B110"/>
  <c r="C110"/>
  <c r="B111"/>
  <c r="C111"/>
  <c r="D111"/>
  <c r="B112"/>
  <c r="C112"/>
  <c r="D112"/>
  <c r="E112"/>
  <c r="F112"/>
  <c r="B100"/>
  <c r="A112"/>
  <c r="A110"/>
  <c r="A111"/>
  <c r="A100"/>
  <c r="B97"/>
  <c r="C97"/>
  <c r="D97"/>
  <c r="E97"/>
  <c r="C96"/>
  <c r="D96"/>
  <c r="B96"/>
  <c r="A97"/>
  <c r="A96"/>
  <c r="B95"/>
  <c r="C95"/>
  <c r="D95"/>
  <c r="E95"/>
  <c r="F95"/>
  <c r="C94"/>
  <c r="D94"/>
  <c r="B94"/>
  <c r="A95"/>
  <c r="A94"/>
  <c r="B82"/>
  <c r="C82"/>
  <c r="D82"/>
  <c r="B83"/>
  <c r="C83"/>
  <c r="D83"/>
  <c r="E83"/>
  <c r="F83"/>
  <c r="B89"/>
  <c r="C89"/>
  <c r="B90"/>
  <c r="C90"/>
  <c r="D90"/>
  <c r="B91"/>
  <c r="C91"/>
  <c r="D91"/>
  <c r="E91"/>
  <c r="F91"/>
  <c r="B92"/>
  <c r="C92"/>
  <c r="D92"/>
  <c r="B93"/>
  <c r="C93"/>
  <c r="D93"/>
  <c r="E93"/>
  <c r="F93"/>
  <c r="C81"/>
  <c r="B81"/>
  <c r="A92"/>
  <c r="A93"/>
  <c r="A82"/>
  <c r="A83"/>
  <c r="A89"/>
  <c r="A90"/>
  <c r="A91"/>
  <c r="A81"/>
  <c r="B69"/>
  <c r="C69"/>
  <c r="D69"/>
  <c r="E69"/>
  <c r="F69"/>
  <c r="C68"/>
  <c r="D68"/>
  <c r="B68"/>
  <c r="A69"/>
  <c r="A68"/>
  <c r="B64"/>
  <c r="C64"/>
  <c r="D64"/>
  <c r="B65"/>
  <c r="C65"/>
  <c r="D65"/>
  <c r="E65"/>
  <c r="F65"/>
  <c r="B66"/>
  <c r="C66"/>
  <c r="D66"/>
  <c r="B67"/>
  <c r="C67"/>
  <c r="D67"/>
  <c r="E67"/>
  <c r="F67"/>
  <c r="B70"/>
  <c r="C70"/>
  <c r="B71"/>
  <c r="C71"/>
  <c r="D71"/>
  <c r="B72"/>
  <c r="C72"/>
  <c r="D72"/>
  <c r="E72"/>
  <c r="F72"/>
  <c r="B73"/>
  <c r="C73"/>
  <c r="D73"/>
  <c r="B74"/>
  <c r="C63"/>
  <c r="A72"/>
  <c r="A73"/>
  <c r="A74"/>
  <c r="A71"/>
  <c r="A64"/>
  <c r="A65"/>
  <c r="A66"/>
  <c r="A67"/>
  <c r="A70"/>
  <c r="B63"/>
  <c r="A63"/>
  <c r="F61"/>
  <c r="B54"/>
  <c r="C54"/>
  <c r="D54"/>
  <c r="E54"/>
  <c r="C53"/>
  <c r="D53"/>
  <c r="B53"/>
  <c r="A54"/>
  <c r="A53"/>
  <c r="F49"/>
  <c r="A49"/>
  <c r="F48"/>
  <c r="A48"/>
  <c r="A47"/>
  <c r="B46"/>
  <c r="C46"/>
  <c r="D46"/>
  <c r="E46"/>
  <c r="F46"/>
  <c r="C45"/>
  <c r="D45"/>
  <c r="B45"/>
  <c r="A46"/>
  <c r="A45"/>
  <c r="F42"/>
  <c r="F41"/>
  <c r="F37"/>
  <c r="B33"/>
  <c r="C33"/>
  <c r="D33"/>
  <c r="E33"/>
  <c r="F33"/>
  <c r="B34"/>
  <c r="C34"/>
  <c r="D34"/>
  <c r="E34"/>
  <c r="F34"/>
  <c r="C32"/>
  <c r="D32"/>
  <c r="B32"/>
  <c r="A33"/>
  <c r="A34"/>
  <c r="A32"/>
  <c r="F30"/>
  <c r="F31"/>
  <c r="F29"/>
  <c r="F18"/>
  <c r="F14"/>
  <c r="F13" s="1"/>
  <c r="F12" s="1"/>
  <c r="E14"/>
  <c r="A14"/>
  <c r="B14"/>
  <c r="C14"/>
  <c r="D14"/>
  <c r="D13"/>
  <c r="A13"/>
  <c r="B13"/>
  <c r="C13"/>
  <c r="A12"/>
  <c r="C12"/>
  <c r="B12"/>
  <c r="H349" i="2"/>
  <c r="I349"/>
  <c r="G246"/>
  <c r="G245" s="1"/>
  <c r="G235" s="1"/>
  <c r="G260"/>
  <c r="G259" s="1"/>
  <c r="F23" i="3" s="1"/>
  <c r="F167" l="1"/>
  <c r="F166" s="1"/>
  <c r="F136"/>
  <c r="F135" s="1"/>
  <c r="F24"/>
  <c r="F120"/>
  <c r="F119" s="1"/>
  <c r="F47"/>
  <c r="G315" i="2" l="1"/>
  <c r="G314" s="1"/>
  <c r="G306" s="1"/>
  <c r="G288"/>
  <c r="F75" i="3" s="1"/>
  <c r="G284" i="2"/>
  <c r="F71" i="3" s="1"/>
  <c r="F111" l="1"/>
  <c r="G346" i="2" l="1"/>
  <c r="G340"/>
  <c r="G335" s="1"/>
  <c r="G333"/>
  <c r="G332" s="1"/>
  <c r="G302"/>
  <c r="F92" i="3" s="1"/>
  <c r="G300" i="2"/>
  <c r="F90" i="3" s="1"/>
  <c r="G292" i="2"/>
  <c r="G286"/>
  <c r="G281"/>
  <c r="F66" i="3" s="1"/>
  <c r="G279" i="2"/>
  <c r="F64" i="3" s="1"/>
  <c r="G268" i="2"/>
  <c r="F45" i="3" s="1"/>
  <c r="G263" i="2"/>
  <c r="G255"/>
  <c r="G254" s="1"/>
  <c r="G253" s="1"/>
  <c r="G251"/>
  <c r="G250" s="1"/>
  <c r="G191"/>
  <c r="G190" s="1"/>
  <c r="F229" i="3"/>
  <c r="G262" i="2" l="1"/>
  <c r="F255" i="3"/>
  <c r="F246" s="1"/>
  <c r="G283" i="2"/>
  <c r="F70" i="3" s="1"/>
  <c r="F73"/>
  <c r="G291" i="2"/>
  <c r="F81" i="3" s="1"/>
  <c r="F82"/>
  <c r="G345" i="2"/>
  <c r="G344" s="1"/>
  <c r="G343" s="1"/>
  <c r="G342" s="1"/>
  <c r="F32" i="3"/>
  <c r="G249" i="2"/>
  <c r="G278"/>
  <c r="G299"/>
  <c r="G290" l="1"/>
  <c r="G331"/>
  <c r="G277"/>
  <c r="A133"/>
  <c r="A42"/>
  <c r="A13"/>
  <c r="G233"/>
  <c r="F287" i="3" s="1"/>
  <c r="G231" i="2"/>
  <c r="G227"/>
  <c r="G226" s="1"/>
  <c r="G223"/>
  <c r="G220"/>
  <c r="G219" s="1"/>
  <c r="G216"/>
  <c r="G213"/>
  <c r="G206"/>
  <c r="G202"/>
  <c r="G198"/>
  <c r="G197" s="1"/>
  <c r="G196" s="1"/>
  <c r="G188"/>
  <c r="G187" s="1"/>
  <c r="G183"/>
  <c r="G182" s="1"/>
  <c r="G181" s="1"/>
  <c r="G177"/>
  <c r="F260" i="3" s="1"/>
  <c r="G175" i="2"/>
  <c r="G158"/>
  <c r="G154"/>
  <c r="G150"/>
  <c r="G149" s="1"/>
  <c r="G144"/>
  <c r="F182" i="3" s="1"/>
  <c r="G140" i="2"/>
  <c r="G139" s="1"/>
  <c r="G138" s="1"/>
  <c r="G134"/>
  <c r="G133" s="1"/>
  <c r="G131"/>
  <c r="G107" s="1"/>
  <c r="F152" i="3"/>
  <c r="F147"/>
  <c r="G99" i="2"/>
  <c r="G93"/>
  <c r="G92" s="1"/>
  <c r="G81"/>
  <c r="F236" i="3" s="1"/>
  <c r="G77" i="2"/>
  <c r="G67"/>
  <c r="G60"/>
  <c r="G54" s="1"/>
  <c r="G53" s="1"/>
  <c r="G48"/>
  <c r="G44"/>
  <c r="G36"/>
  <c r="G33"/>
  <c r="G32" s="1"/>
  <c r="G15"/>
  <c r="G14" s="1"/>
  <c r="G13" s="1"/>
  <c r="F134" i="3" l="1"/>
  <c r="F164"/>
  <c r="G24" i="2"/>
  <c r="G248"/>
  <c r="G71"/>
  <c r="F228" i="3" s="1"/>
  <c r="F232"/>
  <c r="G222" i="2"/>
  <c r="G218" s="1"/>
  <c r="F238" i="3"/>
  <c r="G212" i="2"/>
  <c r="F101" i="3" s="1"/>
  <c r="F108"/>
  <c r="G201" i="2"/>
  <c r="G200" s="1"/>
  <c r="F68" i="3"/>
  <c r="F63" s="1"/>
  <c r="F62" s="1"/>
  <c r="G157" i="2"/>
  <c r="F195" i="3" s="1"/>
  <c r="F196"/>
  <c r="G215" i="2"/>
  <c r="F115" i="3"/>
  <c r="F110" s="1"/>
  <c r="G205" i="2"/>
  <c r="G204" s="1"/>
  <c r="F94" i="3"/>
  <c r="F89" s="1"/>
  <c r="F77" s="1"/>
  <c r="G43" i="2"/>
  <c r="G174"/>
  <c r="G168" s="1"/>
  <c r="G230"/>
  <c r="G229" s="1"/>
  <c r="G225"/>
  <c r="G12"/>
  <c r="G180"/>
  <c r="D20" i="1"/>
  <c r="E53"/>
  <c r="F53"/>
  <c r="G66" i="2" l="1"/>
  <c r="G42"/>
  <c r="G41" s="1"/>
  <c r="G148"/>
  <c r="G90" s="1"/>
  <c r="G85" s="1"/>
  <c r="G211"/>
  <c r="G179" s="1"/>
  <c r="F100" i="3"/>
  <c r="G11" i="2"/>
  <c r="G52" l="1"/>
  <c r="G40" s="1"/>
  <c r="G349" s="1"/>
  <c r="B215" i="3"/>
  <c r="C215"/>
  <c r="D215"/>
  <c r="E215"/>
  <c r="F215"/>
  <c r="C214"/>
  <c r="D214"/>
  <c r="F214"/>
  <c r="B214"/>
  <c r="A215"/>
  <c r="A214"/>
  <c r="B171"/>
  <c r="C171"/>
  <c r="D171"/>
  <c r="E171"/>
  <c r="A171"/>
  <c r="A169"/>
  <c r="H100" l="1"/>
  <c r="G100"/>
  <c r="D29" i="1" l="1"/>
  <c r="B276" i="3" l="1"/>
  <c r="C276"/>
  <c r="D276"/>
  <c r="E276"/>
  <c r="F276"/>
  <c r="B277"/>
  <c r="C277"/>
  <c r="D277"/>
  <c r="E277"/>
  <c r="F277"/>
  <c r="B278"/>
  <c r="C278"/>
  <c r="D278"/>
  <c r="E278"/>
  <c r="F278"/>
  <c r="C275"/>
  <c r="D275"/>
  <c r="B275"/>
  <c r="A276"/>
  <c r="A277"/>
  <c r="A278"/>
  <c r="A275"/>
  <c r="F275" l="1"/>
  <c r="D11" i="1" l="1"/>
  <c r="H283" i="3" l="1"/>
  <c r="G283"/>
  <c r="H279"/>
  <c r="G279"/>
  <c r="H262"/>
  <c r="G262"/>
  <c r="H242"/>
  <c r="G242"/>
  <c r="H206"/>
  <c r="G206"/>
  <c r="H117"/>
  <c r="G117"/>
  <c r="H77"/>
  <c r="G77"/>
  <c r="H62"/>
  <c r="G62"/>
  <c r="H58"/>
  <c r="G58"/>
  <c r="B58"/>
  <c r="A58"/>
  <c r="H11"/>
  <c r="G11"/>
  <c r="B166"/>
  <c r="C166"/>
  <c r="A168"/>
  <c r="A166"/>
  <c r="A167"/>
  <c r="G289" l="1"/>
  <c r="H289"/>
  <c r="D32" i="1"/>
  <c r="D53" s="1"/>
  <c r="D51"/>
  <c r="F285" i="3" l="1"/>
  <c r="F281"/>
  <c r="F280"/>
  <c r="F279" s="1"/>
  <c r="F273"/>
  <c r="F272" s="1"/>
  <c r="F271" s="1"/>
  <c r="F270" s="1"/>
  <c r="F262" s="1"/>
  <c r="F258" l="1"/>
  <c r="F257" l="1"/>
  <c r="F244"/>
  <c r="F243" s="1"/>
  <c r="F225" l="1"/>
  <c r="F224" s="1"/>
  <c r="F223" s="1"/>
  <c r="F242"/>
  <c r="F219"/>
  <c r="F218" s="1"/>
  <c r="F213"/>
  <c r="F211"/>
  <c r="F210"/>
  <c r="F126"/>
  <c r="F118" s="1"/>
  <c r="F209" l="1"/>
  <c r="F208" s="1"/>
  <c r="F207" s="1"/>
  <c r="F178"/>
  <c r="F177" s="1"/>
  <c r="F176" s="1"/>
  <c r="F188"/>
  <c r="F187" s="1"/>
  <c r="F186" s="1"/>
  <c r="F60"/>
  <c r="F59" s="1"/>
  <c r="F58" s="1"/>
  <c r="F40"/>
  <c r="F39" s="1"/>
  <c r="F38" s="1"/>
  <c r="F36"/>
  <c r="F35" s="1"/>
  <c r="F28"/>
  <c r="F27" s="1"/>
  <c r="F26" s="1"/>
  <c r="F17"/>
  <c r="F16" s="1"/>
  <c r="F15" s="1"/>
  <c r="F117" l="1"/>
  <c r="F11"/>
  <c r="F206"/>
  <c r="F284"/>
  <c r="F283" s="1"/>
  <c r="F289" l="1"/>
  <c r="D49" i="1"/>
  <c r="D41"/>
  <c r="D38"/>
  <c r="D18"/>
</calcChain>
</file>

<file path=xl/sharedStrings.xml><?xml version="1.0" encoding="utf-8"?>
<sst xmlns="http://schemas.openxmlformats.org/spreadsheetml/2006/main" count="1947" uniqueCount="255">
  <si>
    <t>Наименование</t>
  </si>
  <si>
    <t>Рз</t>
  </si>
  <si>
    <t>Пр</t>
  </si>
  <si>
    <t>Функционирование высших исполнительных органов местных администраций</t>
  </si>
  <si>
    <t>Обеспечение деятельности финансовых органов</t>
  </si>
  <si>
    <t>Другие общегосударственные вопросы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</si>
  <si>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</si>
  <si>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</si>
  <si>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</si>
  <si>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</si>
  <si>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 xml:space="preserve">Культура </t>
  </si>
  <si>
    <t>Физическая культура и спорт</t>
  </si>
  <si>
    <t>Пенсионное обеспечение</t>
  </si>
  <si>
    <t>Охрана семьи и детства</t>
  </si>
  <si>
    <t>Дотации</t>
  </si>
  <si>
    <t>01</t>
  </si>
  <si>
    <t>02</t>
  </si>
  <si>
    <t>03</t>
  </si>
  <si>
    <t>04</t>
  </si>
  <si>
    <t>06</t>
  </si>
  <si>
    <t>09</t>
  </si>
  <si>
    <t>05</t>
  </si>
  <si>
    <t>08</t>
  </si>
  <si>
    <t>07</t>
  </si>
  <si>
    <t>Мин</t>
  </si>
  <si>
    <t>ЦСР</t>
  </si>
  <si>
    <t>Вр</t>
  </si>
  <si>
    <t>Комитет по физической культуре и спорту Администрации Волчихинского района Алтайского края</t>
  </si>
  <si>
    <t>Другие вопросы в области физической культуры и спорта</t>
  </si>
  <si>
    <t>Дотации на выравнивание уровня бюджетной обеспеченности из районного фонда финансовой поддержки</t>
  </si>
  <si>
    <t>057</t>
  </si>
  <si>
    <t>074</t>
  </si>
  <si>
    <t>092</t>
  </si>
  <si>
    <t>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</si>
  <si>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</si>
  <si>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</si>
  <si>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Образование</t>
  </si>
  <si>
    <t>Социальная политика</t>
  </si>
  <si>
    <t>Межбюджетные трансферты</t>
  </si>
  <si>
    <t>Осуществление первичного воинского учета на территориях, где отсутствуют военные комиссариаты</t>
  </si>
  <si>
    <t>054</t>
  </si>
  <si>
    <t>Социальное обеспечение населения</t>
  </si>
  <si>
    <t>Мобилизационная и вневойсковая подготовка</t>
  </si>
  <si>
    <t>Защита населения и территорий от чрезвычайных ситуаций природного и техногенного характера, гражданская оборона</t>
  </si>
  <si>
    <t>Отдел Администрации Волчихинского района Алтайского края по культуре</t>
  </si>
  <si>
    <t>13</t>
  </si>
  <si>
    <t>Национальная оборона</t>
  </si>
  <si>
    <t>Культура</t>
  </si>
  <si>
    <t>Функционирование административных комиссий</t>
  </si>
  <si>
    <t>Субвенции</t>
  </si>
  <si>
    <t>Молодёжная политика и оздоровление детей</t>
  </si>
  <si>
    <t>Всего расходов</t>
  </si>
  <si>
    <t>Комитет Администрации Волчихинского района Алтайского края по образованию и делам молодежи</t>
  </si>
  <si>
    <t>Комитет Администрации Волчихинского района Алтайского края по финансам, налоговой и кредитной политике</t>
  </si>
  <si>
    <t>10</t>
  </si>
  <si>
    <t>Дотации на выравнивание уровня бюджетной обеспеченности поселений из краевого фонда финансовой поддержки</t>
  </si>
  <si>
    <t>14</t>
  </si>
  <si>
    <t>Социальное обеспечение и иные выплаты населению</t>
  </si>
  <si>
    <t>Итого</t>
  </si>
  <si>
    <t>Обслуживание государственного и муниципального долга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</si>
  <si>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</si>
  <si>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Расходы на обеспечение деятельности органов местного самоуправления</t>
  </si>
  <si>
    <t>Центральный аппарат органов местного самоуправления</t>
  </si>
  <si>
    <t>Уплата налогов, сборов и иных платежей</t>
  </si>
  <si>
    <t>Детские оздоровительные учреждения</t>
  </si>
  <si>
    <t>510</t>
  </si>
  <si>
    <t>Учреждения по обеспечению национальной безопасности и правоохранительной деятельности</t>
  </si>
  <si>
    <t>Процентные платежи по муниципальному долгу</t>
  </si>
  <si>
    <t>Дорожное хозяйство (дорожные фонды)</t>
  </si>
  <si>
    <t>Содержание, ремонт, реконструкция и строительство автомобильных дорог, являющихся муниципальной собственностью</t>
  </si>
  <si>
    <t>Иные межбюджетные трансферты</t>
  </si>
  <si>
    <r>
      <t>Расходы на выплаты персоналу в целях обеспечения выполнения функций государственными (муниципальными)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органами, казенными учреждениями, органами управления государственными внебюджетными фондами</t>
    </r>
  </si>
  <si>
    <t>Обеспечение государственных гарантий реализации прав на получение общедоступного и бесплатного дошкольного образования в дошкольных образовательных организациях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</si>
  <si>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общеобразовательных организациях, обеспечение дополнительного образования детей в общеобразовательных организациях</t>
  </si>
  <si>
    <t>Компенсация части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</si>
  <si>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Обслуживание муниципального долга</t>
  </si>
  <si>
    <t>Доплаты к пенсиям</t>
  </si>
  <si>
    <t>Содержание ребенка в семье опекуна (попечителя) и приемной семье, а также вознаграждение, причитающееся приемному родителю</t>
  </si>
  <si>
    <t>Расходы на обеспечение деятельности (оказание услуг) подведомственных учреждений в сфере образования</t>
  </si>
  <si>
    <t>Культура, кинематография</t>
  </si>
  <si>
    <t>Расходы на обеспечение деятельности (оказание услуг) подведомственных учреждений в сфере культуры</t>
  </si>
  <si>
    <t>Другие вопросы в области культуры, кинематографии</t>
  </si>
  <si>
    <t>Расходы на обеспечение деятельности (оказание услуг) иных подведомственных учреждений</t>
  </si>
  <si>
    <t>Обслуживание государственного внутреннего и муниципального долга</t>
  </si>
  <si>
    <t>Дотации на выравнивание уровня бюджетной обеспеченности муниципального образования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</si>
  <si>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</si>
  <si>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</si>
  <si>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Межбюджетные трансферты бюджетам муниципальных образований</t>
  </si>
  <si>
    <t>Дотация на выравнивание бюджетной обеспеченности субъектов Российской Федерации и муниципальных образований</t>
  </si>
  <si>
    <t>Учреждения культуры</t>
  </si>
  <si>
    <t>Функционирование комиссий по делам несовершеннолетних и защите их прав и органов опеки и попечительства</t>
  </si>
  <si>
    <t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</si>
  <si>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Обеспечение деятельности организаций (учреждений) дополнительного образования детей</t>
  </si>
  <si>
    <t>Обеспечение деятельности детских дошкольных организаций (учреждений)</t>
  </si>
  <si>
    <t>Обеспечение деятельности школ - детских садов, школ начальных, неполных средних и средних</t>
  </si>
  <si>
    <t>Обеспечение деятельности детских оздоровительных учреждений</t>
  </si>
  <si>
    <t>ПРИЛОЖЕНИЕ 5</t>
  </si>
  <si>
    <t>к решению Волчихинского</t>
  </si>
  <si>
    <t>районного Совета народных</t>
  </si>
  <si>
    <t>депутатов</t>
  </si>
  <si>
    <t>Сельское хозяйство и рыболовство</t>
  </si>
  <si>
    <t>Межбюджетные трансферты общего характера бюджетам бюджетной системы Российской Федерации</t>
  </si>
  <si>
    <t>02 1 00 10420</t>
  </si>
  <si>
    <t>ПРИЛОЖЕНИЕ 6</t>
  </si>
  <si>
    <t>02 1 00 00000</t>
  </si>
  <si>
    <t>Закупка товаров, работ и услуг для обеспечения государственных (муниципальных) нужд</t>
  </si>
  <si>
    <t>01 2 00 00000</t>
  </si>
  <si>
    <t>01 2 00 10110</t>
  </si>
  <si>
    <t>02 2 00 00000</t>
  </si>
  <si>
    <t>02 2 00 10530</t>
  </si>
  <si>
    <t>02 5 00 00000</t>
  </si>
  <si>
    <t>02 5 00 10820</t>
  </si>
  <si>
    <t>02 1 00 10390</t>
  </si>
  <si>
    <t>90 1 00 70900</t>
  </si>
  <si>
    <t>02 1 00 10400</t>
  </si>
  <si>
    <t>90 1 00 70910</t>
  </si>
  <si>
    <t>02 1 00 10490</t>
  </si>
  <si>
    <t>90 4 00 70700</t>
  </si>
  <si>
    <t>01 4 00 51180</t>
  </si>
  <si>
    <t>98 5 00 60510</t>
  </si>
  <si>
    <t>99 3 00 14070</t>
  </si>
  <si>
    <t>Выравнивание бюджетной обеспеченности поселений из районного фонда финансовой поддержки поселений</t>
  </si>
  <si>
    <t>98 1 00 60220</t>
  </si>
  <si>
    <t>01 4 00 70060</t>
  </si>
  <si>
    <t>02 5 00 10860</t>
  </si>
  <si>
    <t>91 2 00 67270</t>
  </si>
  <si>
    <t>01 4 00 70090</t>
  </si>
  <si>
    <t>90 4 00 16270</t>
  </si>
  <si>
    <t>90 4 00 70800</t>
  </si>
  <si>
    <t>ПРИЛОЖЕНИЕ 7</t>
  </si>
  <si>
    <t>Выравнивание бюджетной обеспеченности поселений из краевого фонда финансовой поддержки поселений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</si>
  <si>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</si>
  <si>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Резервные фонды</t>
  </si>
  <si>
    <t>Резервные фонды местных администраций</t>
  </si>
  <si>
    <t>Резервные средства</t>
  </si>
  <si>
    <t>99 1 00 14100</t>
  </si>
  <si>
    <t>91 4 00 70400</t>
  </si>
  <si>
    <t>90 1 00 70930</t>
  </si>
  <si>
    <t>Дополнительное образование детей</t>
  </si>
  <si>
    <t>02 5 00 10810</t>
  </si>
  <si>
    <t>Учреждения по обеспечению хозяйственного обслуживания</t>
  </si>
  <si>
    <t>Прочие выплаты по обязательствам государства</t>
  </si>
  <si>
    <t>99 9 00 14710</t>
  </si>
  <si>
    <t>Обеспечение деятельности дошкольных образовательных организаций (учреждений)</t>
  </si>
  <si>
    <t>Обеспечение деятельности школ - детских садов, школ начальных, основных и средних</t>
  </si>
  <si>
    <t>Функционирование высшего должностного лица субъекта Российской Федерации и муниципального образования</t>
  </si>
  <si>
    <t>Судебная система</t>
  </si>
  <si>
    <t>Другие вопросы в области национальной экономики</t>
  </si>
  <si>
    <t>Функционирование высшего должностного лица муниципального образования</t>
  </si>
  <si>
    <t>Глава муниципального образования</t>
  </si>
  <si>
    <t>01 2 00 10120</t>
  </si>
  <si>
    <t>Оценка недвижимости, признание прав и регулирование отношений по государственной собственности</t>
  </si>
  <si>
    <t>91 1 00 17380</t>
  </si>
  <si>
    <t>94 2 00 12010</t>
  </si>
  <si>
    <t>Расходы на финансовое обеспечение мероприятий, связанных с ликвидацией последствий чрезвычайных ситуаций и стихийных бедствий</t>
  </si>
  <si>
    <t>44 0 00 60990</t>
  </si>
  <si>
    <t>40 0 00 60990</t>
  </si>
  <si>
    <t>Благоустройство</t>
  </si>
  <si>
    <t>Жилищно-коммунальное хозяйство</t>
  </si>
  <si>
    <t>Коммунальное хозяйство</t>
  </si>
  <si>
    <t>Сумма 2021 год, тыс. рублей</t>
  </si>
  <si>
    <t>Сумма 2022 год, тыс. рублей</t>
  </si>
  <si>
    <t>Субсидия на софинансирование части расходов местных бюджетов по оплате труда работников муниципальных учреждений</t>
  </si>
  <si>
    <t>02 1 00 S0430</t>
  </si>
  <si>
    <t>02 2 00 S0430</t>
  </si>
  <si>
    <t>Субсидии на проведение детской оздоровительной кампании</t>
  </si>
  <si>
    <t>90 1 00 S3210</t>
  </si>
  <si>
    <t>Субсидия на создание в общеобразовательных организациях, расположенных в сельской местности, условий для занятий физической культурой и спортом</t>
  </si>
  <si>
    <t>90 1 E2 50970</t>
  </si>
  <si>
    <t>92 9 00 S1190</t>
  </si>
  <si>
    <t>Обеспечение расчетов за топливно-энергетические ресурсы, потребляемые муниципальными учреждениями</t>
  </si>
  <si>
    <t>Сбор и удаление твердых отходов</t>
  </si>
  <si>
    <t>92 9 00 18090</t>
  </si>
  <si>
    <t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</t>
  </si>
  <si>
    <t>71 1 00 51350</t>
  </si>
  <si>
    <t>Субвенция на исполнение государственных полномочий по обращению с животными без владельцев</t>
  </si>
  <si>
    <t>Сумма 2023 год, тыс. рублей</t>
  </si>
  <si>
    <t>Распределение бюджетных ассигнований по разделам и подразделам классификации расходов бюджета муниципального образования Волчихинский район на 2021 год и плановый период 2022 и 2023 годов</t>
  </si>
  <si>
    <t>Защита населения и территорий от чрезвычайных ситуаций природного и техногенного характера, пожарная безопасность</t>
  </si>
  <si>
    <t>Другие вопросы в области нацилнальной безопасности и правоохранительной деятельности</t>
  </si>
  <si>
    <t>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</si>
  <si>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91 2 00 S1030</t>
  </si>
  <si>
    <t>Администрация Волчихинского района Алтайского края</t>
  </si>
  <si>
    <t xml:space="preserve">Ведомственная структура расходов бюджета муниципального образования Волчихинский район на 2021 год и плановый период 2022 и 2023 годов </t>
  </si>
  <si>
    <t>РП "Развитие культуры Волчихинского района " на 2015-2021 годы</t>
  </si>
  <si>
    <t>Контрольно-счетная палата Волчихинского района Алтайского края</t>
  </si>
  <si>
    <t>Защита населения и территории от чрезвычайных ситуаций природного и техногенного характера, пожарная безопасность</t>
  </si>
  <si>
    <t>Другие вопросы в области национальной безопасности и правоохранительной деятельности</t>
  </si>
  <si>
    <t>10 0 00 60990</t>
  </si>
  <si>
    <t>67 0 00 60990</t>
  </si>
  <si>
    <t>Организация и содержание мест захоронения</t>
  </si>
  <si>
    <t>92 9 00 18070</t>
  </si>
  <si>
    <t>Информационные услуги в части размещения печатных материалов в газете "Наши вести"</t>
  </si>
  <si>
    <t>99 9 00 98710</t>
  </si>
  <si>
    <t>Руководитель контрольно-счетной палаты муниципального образования и его заместители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</si>
  <si>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</si>
  <si>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01 4 00 51200</t>
  </si>
  <si>
    <t>Комитет экономики и муниципального имущества Администрации Волчихинского района Алтайского края</t>
  </si>
  <si>
    <t>Субвенция по обеспечению бесплатным двухразовым питанием обучающихся с ограниченными возможностями здоровья муниципальных общеобразовательных организаций</t>
  </si>
  <si>
    <t>Распределение бюджетных ассигнований по разделам, подразделам, целевым статьям, группам (группам и подгруппам) видов расходов бюджета муниципального образования Волчихинский район на 2021 год и плановый период 2022 и 2023 годов</t>
  </si>
  <si>
    <t>МП "Профилактика преступлений и иных правонарушений в Волчихинском районе Алтайского ркая на 2021-2024 годы"</t>
  </si>
  <si>
    <t>МП "Профилактика терроризма и экстремизма на территории муниципального образования Волчихинский район на 2021-2023 годы"</t>
  </si>
  <si>
    <t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2021-2023 годы</t>
  </si>
  <si>
    <t>Массовый спорт</t>
  </si>
  <si>
    <t>90 1 00 S0990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</si>
  <si>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t>
  </si>
  <si>
    <t>90 1 00 53032</t>
  </si>
  <si>
    <t>Субсидии бюджетным учреждениям на иные цели</t>
  </si>
  <si>
    <t>91 1 00 70930</t>
  </si>
  <si>
    <t>90 1 00 L3042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</si>
  <si>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t>
  </si>
  <si>
    <t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t>
  </si>
  <si>
    <t>Субсидии на реализацию мероприятий по обеспечению жильем молодых семей</t>
  </si>
  <si>
    <t>14 2 00 L4970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</si>
  <si>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</si>
  <si>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Субсидии на реализацию мероприятий, направленных на обеспечение стабильного водоснабжения населения Алтайского края</t>
  </si>
  <si>
    <t>43 1 00 S3020</t>
  </si>
  <si>
    <t>Капитальные вложения в объекты государственной (муниципальной) собственности</t>
  </si>
  <si>
    <t>Субсидии на  реализацию мероприятий по улучшению жилищных условий граждан, проживающих в сельской местности, в том числе молодых семей и молодых специалистов</t>
  </si>
  <si>
    <t>52 0 00 L5765</t>
  </si>
  <si>
    <t>Проведение Всероссийской пере-писи населения 2020 года</t>
  </si>
  <si>
    <t>20 5 00 54690</t>
  </si>
  <si>
    <t>01 2 00 10160</t>
  </si>
  <si>
    <t>Исполнение судебных актов</t>
  </si>
  <si>
    <t>90 1 00 S0991</t>
  </si>
  <si>
    <t>90 1 00 S0992</t>
  </si>
  <si>
    <t>91 1 00 S0992</t>
  </si>
  <si>
    <t>Софинансирование субсидии на софинансирование части расходов местных бюджетов по оплате труда работников муниципальных учреждений</t>
  </si>
  <si>
    <t>Транспорт</t>
  </si>
  <si>
    <t>Иные вопросы в области национальной экономики</t>
  </si>
  <si>
    <t>Мероприятия в сфере транспорта и дорожного хозяйства</t>
  </si>
  <si>
    <t>91 0 00 00000</t>
  </si>
  <si>
    <t>91 2 00 00000</t>
  </si>
  <si>
    <t>Расходы на осуществление маршрутов регулярных перевозок на территории Волчихинского района</t>
  </si>
  <si>
    <t>91 2 00 60990</t>
  </si>
  <si>
    <t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ветеранах», в соответствии с Указом Президента Российской Федерации от 07 мая2008 года №714 "Об обеспечении жильем ветеранов Великой Отечественной войны1941-1945 годов"</t>
  </si>
  <si>
    <t>71 1 00 51340</t>
  </si>
  <si>
    <t>Спорт высших достижений</t>
  </si>
  <si>
    <t>Субсидия на обеспечение уровня финансирования муниципальных организаций, осуществляющих спортивную подготовку в соответствии с требованиями федеральных стандартов спортивной подготовки</t>
  </si>
  <si>
    <t>90 3 00 S0310</t>
  </si>
  <si>
    <t>Общеэкономические вопросы</t>
  </si>
  <si>
    <t>Содействие занятости населения</t>
  </si>
  <si>
    <t>90 4 00 16820</t>
  </si>
  <si>
    <t>Закупка товаров, работ и услуг для государственных (муниципальных) нужд</t>
  </si>
  <si>
    <t>Софинансирование расходов на реализацию мероприятий по капитальному ремонту</t>
  </si>
  <si>
    <t>Софинансирование субсидии на проведение детской оздоровительной кампании</t>
  </si>
  <si>
    <t>МП "Обеспечение жильем молодых семей в Волчихинском районе" на 2020-2024 годы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</si>
  <si>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</si>
  <si>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43 0 00 60010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</si>
  <si>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</si>
  <si>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Создание новых мест в общеобразовательных организациях в соответствии с прогнозируемой потребностью и современными условиями обучения в Алтайском крае</t>
  </si>
  <si>
    <t>МП"Комплексное развитие системы коммунальной инфраструктуры Волчихинского района" на 2017-2025 годы</t>
  </si>
  <si>
    <t>Софинансирование субсидии на создание в общеобразовательных организациях, расположенных в сельской местности, условий для занятий физической культурой и спортом</t>
  </si>
  <si>
    <t>90 1 00 50970</t>
  </si>
  <si>
    <t>от 24.09.2021 № 20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</si>
</sst>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,##0.0\ _₽"/>
  </numFmts>
  <fonts count="14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2"/>
      <color indexed="8"/>
      <name val="Times New Romas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Times New Roman Cyr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 shrinkToFi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 shrinkToFit="1"/>
    </xf>
    <xf numFmtId="0" fontId="1" fillId="2" borderId="1" xfId="0" quotePrefix="1" applyFont="1" applyFill="1" applyBorder="1" applyAlignment="1">
      <alignment horizontal="center" vertical="center" wrapText="1"/>
    </xf>
    <xf numFmtId="49" fontId="1" fillId="2" borderId="1" xfId="0" quotePrefix="1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 shrinkToFit="1"/>
    </xf>
    <xf numFmtId="0" fontId="8" fillId="0" borderId="1" xfId="0" quotePrefix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 shrinkToFi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164" fontId="10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164" fontId="11" fillId="0" borderId="1" xfId="0" applyNumberFormat="1" applyFont="1" applyBorder="1" applyAlignment="1">
      <alignment horizontal="left" vertical="center" wrapText="1"/>
    </xf>
    <xf numFmtId="165" fontId="8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1" xfId="0" applyFont="1" applyBorder="1"/>
    <xf numFmtId="165" fontId="1" fillId="0" borderId="1" xfId="0" quotePrefix="1" applyNumberFormat="1" applyFont="1" applyBorder="1" applyAlignment="1">
      <alignment horizontal="center" vertical="center" wrapText="1"/>
    </xf>
    <xf numFmtId="164" fontId="1" fillId="0" borderId="1" xfId="0" quotePrefix="1" applyNumberFormat="1" applyFont="1" applyBorder="1" applyAlignment="1">
      <alignment horizontal="center" vertical="center" wrapText="1"/>
    </xf>
    <xf numFmtId="0" fontId="12" fillId="0" borderId="1" xfId="0" applyFont="1" applyBorder="1"/>
    <xf numFmtId="0" fontId="8" fillId="0" borderId="1" xfId="0" applyFont="1" applyFill="1" applyBorder="1" applyAlignment="1">
      <alignment horizontal="justify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3" borderId="1" xfId="0" quotePrefix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justify" vertical="center" wrapText="1"/>
    </xf>
    <xf numFmtId="0" fontId="2" fillId="0" borderId="1" xfId="0" applyFont="1" applyFill="1" applyBorder="1"/>
    <xf numFmtId="165" fontId="2" fillId="0" borderId="0" xfId="0" applyNumberFormat="1" applyFont="1"/>
    <xf numFmtId="165" fontId="1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165" fontId="1" fillId="3" borderId="1" xfId="0" quotePrefix="1" applyNumberFormat="1" applyFont="1" applyFill="1" applyBorder="1" applyAlignment="1">
      <alignment horizontal="center" vertical="center" wrapText="1"/>
    </xf>
    <xf numFmtId="165" fontId="2" fillId="0" borderId="1" xfId="0" applyNumberFormat="1" applyFont="1" applyBorder="1"/>
    <xf numFmtId="166" fontId="1" fillId="0" borderId="1" xfId="0" quotePrefix="1" applyNumberFormat="1" applyFont="1" applyBorder="1" applyAlignment="1">
      <alignment horizontal="center" vertical="center" wrapText="1"/>
    </xf>
    <xf numFmtId="164" fontId="10" fillId="3" borderId="1" xfId="0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1" xfId="0" quotePrefix="1" applyFont="1" applyFill="1" applyBorder="1" applyAlignment="1">
      <alignment horizontal="center" vertical="center" wrapText="1"/>
    </xf>
    <xf numFmtId="164" fontId="13" fillId="0" borderId="1" xfId="0" quotePrefix="1" applyNumberFormat="1" applyFont="1" applyFill="1" applyBorder="1" applyAlignment="1">
      <alignment horizontal="center" vertical="center" wrapText="1"/>
    </xf>
    <xf numFmtId="164" fontId="1" fillId="3" borderId="1" xfId="0" quotePrefix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3"/>
  <sheetViews>
    <sheetView workbookViewId="0">
      <selection activeCell="E5" sqref="E5"/>
    </sheetView>
  </sheetViews>
  <sheetFormatPr defaultRowHeight="15.75"/>
  <cols>
    <col min="1" max="1" width="54.7109375" style="1" customWidth="1"/>
    <col min="2" max="2" width="5.42578125" style="1" customWidth="1"/>
    <col min="3" max="3" width="5.7109375" style="1" customWidth="1"/>
    <col min="4" max="4" width="17.140625" style="1" customWidth="1"/>
    <col min="5" max="5" width="16.42578125" style="1" customWidth="1"/>
    <col min="6" max="6" width="18.28515625" style="1" customWidth="1"/>
    <col min="7" max="16384" width="9.140625" style="1"/>
  </cols>
  <sheetData>
    <row r="1" spans="1:6">
      <c r="E1" s="40" t="s">
        <v>96</v>
      </c>
    </row>
    <row r="2" spans="1:6">
      <c r="E2" s="12" t="s">
        <v>97</v>
      </c>
    </row>
    <row r="3" spans="1:6">
      <c r="E3" s="12" t="s">
        <v>98</v>
      </c>
    </row>
    <row r="4" spans="1:6">
      <c r="E4" s="12" t="s">
        <v>99</v>
      </c>
    </row>
    <row r="5" spans="1:6">
      <c r="E5" s="12" t="s">
        <v>254</v>
      </c>
    </row>
    <row r="6" spans="1:6">
      <c r="A6" s="2"/>
      <c r="B6" s="2"/>
      <c r="C6" s="2"/>
      <c r="D6" s="2"/>
    </row>
    <row r="7" spans="1:6" ht="49.5" customHeight="1">
      <c r="A7" s="68" t="s">
        <v>177</v>
      </c>
      <c r="B7" s="69"/>
      <c r="C7" s="69"/>
      <c r="D7" s="69"/>
      <c r="E7" s="69"/>
      <c r="F7" s="69"/>
    </row>
    <row r="8" spans="1:6">
      <c r="A8" s="2"/>
      <c r="B8" s="2"/>
      <c r="C8" s="2"/>
      <c r="D8" s="2"/>
    </row>
    <row r="9" spans="1:6" ht="60" customHeight="1">
      <c r="A9" s="3" t="s">
        <v>0</v>
      </c>
      <c r="B9" s="3" t="s">
        <v>1</v>
      </c>
      <c r="C9" s="3" t="s">
        <v>2</v>
      </c>
      <c r="D9" s="3" t="s">
        <v>160</v>
      </c>
      <c r="E9" s="3" t="s">
        <v>161</v>
      </c>
      <c r="F9" s="3" t="s">
        <v>176</v>
      </c>
    </row>
    <row r="10" spans="1:6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</row>
    <row r="11" spans="1:6" ht="15" customHeight="1">
      <c r="A11" s="36" t="s">
        <v>33</v>
      </c>
      <c r="B11" s="5" t="s">
        <v>15</v>
      </c>
      <c r="C11" s="3"/>
      <c r="D11" s="10">
        <f>SUM(D12:D17)</f>
        <v>48802.400000000001</v>
      </c>
      <c r="E11" s="10">
        <v>30435.5</v>
      </c>
      <c r="F11" s="10">
        <v>30420</v>
      </c>
    </row>
    <row r="12" spans="1:6" ht="51" customHeight="1">
      <c r="A12" s="36" t="s">
        <v>145</v>
      </c>
      <c r="B12" s="5" t="s">
        <v>15</v>
      </c>
      <c r="C12" s="8" t="s">
        <v>16</v>
      </c>
      <c r="D12" s="10">
        <v>1647</v>
      </c>
      <c r="E12" s="10"/>
      <c r="F12" s="10"/>
    </row>
    <row r="13" spans="1:6" ht="69.75" customHeight="1">
      <c r="A13" s="35" t="s">
        <v>85</v>
      </c>
      <c r="B13" s="5" t="s">
        <v>15</v>
      </c>
      <c r="C13" s="5" t="s">
        <v>18</v>
      </c>
      <c r="D13" s="10">
        <v>18203.099999999999</v>
      </c>
      <c r="E13" s="10"/>
      <c r="F13" s="10"/>
    </row>
    <row r="14" spans="1:6" ht="19.5" customHeight="1">
      <c r="A14" s="35" t="s">
        <v>146</v>
      </c>
      <c r="B14" s="5" t="s">
        <v>15</v>
      </c>
      <c r="C14" s="5" t="s">
        <v>21</v>
      </c>
      <c r="D14" s="10">
        <v>5.2</v>
      </c>
      <c r="E14" s="10"/>
      <c r="F14" s="10"/>
    </row>
    <row r="15" spans="1:6" ht="48.75" customHeight="1">
      <c r="A15" s="35" t="s">
        <v>86</v>
      </c>
      <c r="B15" s="5" t="s">
        <v>15</v>
      </c>
      <c r="C15" s="5" t="s">
        <v>19</v>
      </c>
      <c r="D15" s="10">
        <v>7971</v>
      </c>
      <c r="E15" s="10"/>
      <c r="F15" s="10"/>
    </row>
    <row r="16" spans="1:6" ht="22.5" customHeight="1">
      <c r="A16" s="35" t="s">
        <v>132</v>
      </c>
      <c r="B16" s="5" t="s">
        <v>15</v>
      </c>
      <c r="C16" s="5">
        <v>11</v>
      </c>
      <c r="D16" s="10">
        <v>120.4</v>
      </c>
      <c r="E16" s="10"/>
      <c r="F16" s="10"/>
    </row>
    <row r="17" spans="1:6">
      <c r="A17" s="4" t="s">
        <v>5</v>
      </c>
      <c r="B17" s="5" t="s">
        <v>15</v>
      </c>
      <c r="C17" s="3">
        <v>13</v>
      </c>
      <c r="D17" s="10">
        <v>20855.7</v>
      </c>
      <c r="E17" s="10"/>
      <c r="F17" s="10"/>
    </row>
    <row r="18" spans="1:6">
      <c r="A18" s="4" t="s">
        <v>46</v>
      </c>
      <c r="B18" s="5" t="s">
        <v>16</v>
      </c>
      <c r="C18" s="3"/>
      <c r="D18" s="10">
        <f>D19</f>
        <v>843.3</v>
      </c>
      <c r="E18" s="10">
        <v>852</v>
      </c>
      <c r="F18" s="10">
        <v>886.3</v>
      </c>
    </row>
    <row r="19" spans="1:6" ht="15" customHeight="1">
      <c r="A19" s="4" t="s">
        <v>42</v>
      </c>
      <c r="B19" s="5" t="s">
        <v>16</v>
      </c>
      <c r="C19" s="5" t="s">
        <v>17</v>
      </c>
      <c r="D19" s="10">
        <v>843.3</v>
      </c>
      <c r="E19" s="10"/>
      <c r="F19" s="10"/>
    </row>
    <row r="20" spans="1:6" ht="33" customHeight="1">
      <c r="A20" s="4" t="s">
        <v>34</v>
      </c>
      <c r="B20" s="5" t="s">
        <v>17</v>
      </c>
      <c r="C20" s="3"/>
      <c r="D20" s="10">
        <f>SUM(D21:D22)</f>
        <v>2430</v>
      </c>
      <c r="E20" s="10">
        <v>1940</v>
      </c>
      <c r="F20" s="10">
        <v>1940</v>
      </c>
    </row>
    <row r="21" spans="1:6" ht="48.75" customHeight="1">
      <c r="A21" s="4" t="s">
        <v>178</v>
      </c>
      <c r="B21" s="5" t="s">
        <v>17</v>
      </c>
      <c r="C21" s="5">
        <v>10</v>
      </c>
      <c r="D21" s="10">
        <v>2330</v>
      </c>
      <c r="E21" s="10"/>
      <c r="F21" s="10"/>
    </row>
    <row r="22" spans="1:6" ht="30" customHeight="1">
      <c r="A22" s="4" t="s">
        <v>179</v>
      </c>
      <c r="B22" s="5" t="s">
        <v>17</v>
      </c>
      <c r="C22" s="5">
        <v>14</v>
      </c>
      <c r="D22" s="10">
        <v>100</v>
      </c>
      <c r="E22" s="10"/>
      <c r="F22" s="10"/>
    </row>
    <row r="23" spans="1:6" ht="19.5" customHeight="1">
      <c r="A23" s="4" t="s">
        <v>35</v>
      </c>
      <c r="B23" s="5" t="s">
        <v>18</v>
      </c>
      <c r="C23" s="5"/>
      <c r="D23" s="10">
        <f>SUM(D24:D28)</f>
        <v>9960.1</v>
      </c>
      <c r="E23" s="10">
        <v>8601</v>
      </c>
      <c r="F23" s="10">
        <v>8914</v>
      </c>
    </row>
    <row r="24" spans="1:6" ht="19.5" customHeight="1">
      <c r="A24" s="4" t="s">
        <v>240</v>
      </c>
      <c r="B24" s="5" t="s">
        <v>18</v>
      </c>
      <c r="C24" s="5" t="s">
        <v>15</v>
      </c>
      <c r="D24" s="10">
        <v>55.2</v>
      </c>
      <c r="E24" s="10"/>
      <c r="F24" s="10"/>
    </row>
    <row r="25" spans="1:6" ht="19.5" customHeight="1">
      <c r="A25" s="4" t="s">
        <v>100</v>
      </c>
      <c r="B25" s="5" t="s">
        <v>18</v>
      </c>
      <c r="C25" s="5" t="s">
        <v>21</v>
      </c>
      <c r="D25" s="10">
        <v>177</v>
      </c>
      <c r="E25" s="10"/>
      <c r="F25" s="10"/>
    </row>
    <row r="26" spans="1:6" ht="19.5" customHeight="1">
      <c r="A26" s="4" t="s">
        <v>228</v>
      </c>
      <c r="B26" s="5" t="s">
        <v>18</v>
      </c>
      <c r="C26" s="5" t="s">
        <v>22</v>
      </c>
      <c r="D26" s="10">
        <v>380</v>
      </c>
      <c r="E26" s="10"/>
      <c r="F26" s="10"/>
    </row>
    <row r="27" spans="1:6" ht="21" customHeight="1">
      <c r="A27" s="4" t="s">
        <v>68</v>
      </c>
      <c r="B27" s="5" t="s">
        <v>18</v>
      </c>
      <c r="C27" s="5" t="s">
        <v>20</v>
      </c>
      <c r="D27" s="10">
        <v>8536.2999999999993</v>
      </c>
      <c r="E27" s="10"/>
      <c r="F27" s="10"/>
    </row>
    <row r="28" spans="1:6" ht="21" customHeight="1">
      <c r="A28" s="51" t="s">
        <v>147</v>
      </c>
      <c r="B28" s="5" t="s">
        <v>18</v>
      </c>
      <c r="C28" s="5">
        <v>12</v>
      </c>
      <c r="D28" s="10">
        <v>811.6</v>
      </c>
      <c r="E28" s="10"/>
      <c r="F28" s="10"/>
    </row>
    <row r="29" spans="1:6" ht="21" customHeight="1">
      <c r="A29" s="4" t="s">
        <v>158</v>
      </c>
      <c r="B29" s="5" t="s">
        <v>21</v>
      </c>
      <c r="C29" s="5"/>
      <c r="D29" s="10">
        <f>D31+D30</f>
        <v>28593.9</v>
      </c>
      <c r="E29" s="10">
        <v>7904.4</v>
      </c>
      <c r="F29" s="10">
        <v>3904.4</v>
      </c>
    </row>
    <row r="30" spans="1:6" ht="21" customHeight="1">
      <c r="A30" s="4" t="s">
        <v>159</v>
      </c>
      <c r="B30" s="5" t="s">
        <v>21</v>
      </c>
      <c r="C30" s="5" t="s">
        <v>16</v>
      </c>
      <c r="D30" s="10">
        <v>20493.7</v>
      </c>
      <c r="E30" s="10"/>
      <c r="F30" s="10"/>
    </row>
    <row r="31" spans="1:6" ht="21" customHeight="1">
      <c r="A31" s="4" t="s">
        <v>157</v>
      </c>
      <c r="B31" s="5" t="s">
        <v>21</v>
      </c>
      <c r="C31" s="5" t="s">
        <v>17</v>
      </c>
      <c r="D31" s="10">
        <v>8100.2</v>
      </c>
      <c r="E31" s="10"/>
      <c r="F31" s="10"/>
    </row>
    <row r="32" spans="1:6">
      <c r="A32" s="4" t="s">
        <v>36</v>
      </c>
      <c r="B32" s="5" t="s">
        <v>23</v>
      </c>
      <c r="C32" s="3"/>
      <c r="D32" s="10">
        <f>SUM(D33:D37)</f>
        <v>309188.40000000002</v>
      </c>
      <c r="E32" s="10">
        <v>272501.7</v>
      </c>
      <c r="F32" s="10">
        <v>272637.2</v>
      </c>
    </row>
    <row r="33" spans="1:6">
      <c r="A33" s="4" t="s">
        <v>6</v>
      </c>
      <c r="B33" s="5" t="s">
        <v>23</v>
      </c>
      <c r="C33" s="5" t="s">
        <v>15</v>
      </c>
      <c r="D33" s="10">
        <v>55426.7</v>
      </c>
      <c r="E33" s="10"/>
      <c r="F33" s="10"/>
    </row>
    <row r="34" spans="1:6">
      <c r="A34" s="4" t="s">
        <v>7</v>
      </c>
      <c r="B34" s="5" t="s">
        <v>23</v>
      </c>
      <c r="C34" s="5" t="s">
        <v>16</v>
      </c>
      <c r="D34" s="10">
        <v>227099.5</v>
      </c>
      <c r="E34" s="10"/>
      <c r="F34" s="10"/>
    </row>
    <row r="35" spans="1:6">
      <c r="A35" s="44" t="s">
        <v>138</v>
      </c>
      <c r="B35" s="5" t="s">
        <v>23</v>
      </c>
      <c r="C35" s="5" t="s">
        <v>17</v>
      </c>
      <c r="D35" s="10">
        <v>14878.7</v>
      </c>
      <c r="E35" s="10"/>
      <c r="F35" s="10"/>
    </row>
    <row r="36" spans="1:6" ht="15" customHeight="1">
      <c r="A36" s="4" t="s">
        <v>8</v>
      </c>
      <c r="B36" s="5" t="s">
        <v>23</v>
      </c>
      <c r="C36" s="5" t="s">
        <v>23</v>
      </c>
      <c r="D36" s="10">
        <v>2728.2</v>
      </c>
      <c r="E36" s="10"/>
      <c r="F36" s="10"/>
    </row>
    <row r="37" spans="1:6">
      <c r="A37" s="4" t="s">
        <v>9</v>
      </c>
      <c r="B37" s="5" t="s">
        <v>23</v>
      </c>
      <c r="C37" s="5" t="s">
        <v>20</v>
      </c>
      <c r="D37" s="10">
        <v>9055.2999999999993</v>
      </c>
      <c r="E37" s="10"/>
      <c r="F37" s="10"/>
    </row>
    <row r="38" spans="1:6">
      <c r="A38" s="4" t="s">
        <v>79</v>
      </c>
      <c r="B38" s="5" t="s">
        <v>22</v>
      </c>
      <c r="C38" s="3"/>
      <c r="D38" s="10">
        <f>SUM(D39:D40)</f>
        <v>27957.1</v>
      </c>
      <c r="E38" s="10">
        <v>21772</v>
      </c>
      <c r="F38" s="10">
        <v>22080</v>
      </c>
    </row>
    <row r="39" spans="1:6">
      <c r="A39" s="4" t="s">
        <v>10</v>
      </c>
      <c r="B39" s="5" t="s">
        <v>22</v>
      </c>
      <c r="C39" s="5" t="s">
        <v>15</v>
      </c>
      <c r="D39" s="10">
        <v>20941.7</v>
      </c>
      <c r="E39" s="10"/>
      <c r="F39" s="10"/>
    </row>
    <row r="40" spans="1:6" ht="17.25" customHeight="1">
      <c r="A40" s="4" t="s">
        <v>81</v>
      </c>
      <c r="B40" s="5" t="s">
        <v>22</v>
      </c>
      <c r="C40" s="5" t="s">
        <v>18</v>
      </c>
      <c r="D40" s="10">
        <v>7015.4</v>
      </c>
      <c r="E40" s="10"/>
      <c r="F40" s="10"/>
    </row>
    <row r="41" spans="1:6">
      <c r="A41" s="4" t="s">
        <v>37</v>
      </c>
      <c r="B41" s="3">
        <v>10</v>
      </c>
      <c r="C41" s="3"/>
      <c r="D41" s="10">
        <f>SUM(D42:D44)</f>
        <v>17793.099999999999</v>
      </c>
      <c r="E41" s="10">
        <v>16128.1</v>
      </c>
      <c r="F41" s="10">
        <v>15403.4</v>
      </c>
    </row>
    <row r="42" spans="1:6">
      <c r="A42" s="4" t="s">
        <v>12</v>
      </c>
      <c r="B42" s="3">
        <v>10</v>
      </c>
      <c r="C42" s="5" t="s">
        <v>15</v>
      </c>
      <c r="D42" s="10">
        <v>700</v>
      </c>
      <c r="E42" s="10"/>
      <c r="F42" s="10"/>
    </row>
    <row r="43" spans="1:6">
      <c r="A43" s="4" t="s">
        <v>41</v>
      </c>
      <c r="B43" s="3">
        <v>10</v>
      </c>
      <c r="C43" s="5" t="s">
        <v>17</v>
      </c>
      <c r="D43" s="10">
        <v>3304.1</v>
      </c>
      <c r="E43" s="10"/>
      <c r="F43" s="10"/>
    </row>
    <row r="44" spans="1:6">
      <c r="A44" s="4" t="s">
        <v>13</v>
      </c>
      <c r="B44" s="3">
        <v>10</v>
      </c>
      <c r="C44" s="5" t="s">
        <v>18</v>
      </c>
      <c r="D44" s="10">
        <v>13789</v>
      </c>
      <c r="E44" s="10"/>
      <c r="F44" s="10"/>
    </row>
    <row r="45" spans="1:6">
      <c r="A45" s="4" t="s">
        <v>11</v>
      </c>
      <c r="B45" s="3">
        <v>11</v>
      </c>
      <c r="C45" s="5"/>
      <c r="D45" s="10">
        <f>SUM(D46:D48)</f>
        <v>3158</v>
      </c>
      <c r="E45" s="10">
        <v>1923</v>
      </c>
      <c r="F45" s="10">
        <v>1923</v>
      </c>
    </row>
    <row r="46" spans="1:6">
      <c r="A46" s="64" t="s">
        <v>203</v>
      </c>
      <c r="B46" s="65">
        <v>11</v>
      </c>
      <c r="C46" s="65" t="s">
        <v>16</v>
      </c>
      <c r="D46" s="10">
        <v>270</v>
      </c>
      <c r="E46" s="10"/>
      <c r="F46" s="10"/>
    </row>
    <row r="47" spans="1:6">
      <c r="A47" s="64" t="s">
        <v>237</v>
      </c>
      <c r="B47" s="65">
        <v>11</v>
      </c>
      <c r="C47" s="65" t="s">
        <v>17</v>
      </c>
      <c r="D47" s="10">
        <v>8.9</v>
      </c>
      <c r="E47" s="10"/>
      <c r="F47" s="10"/>
    </row>
    <row r="48" spans="1:6" ht="31.5">
      <c r="A48" s="4" t="s">
        <v>28</v>
      </c>
      <c r="B48" s="3">
        <v>11</v>
      </c>
      <c r="C48" s="5" t="s">
        <v>21</v>
      </c>
      <c r="D48" s="10">
        <v>2879.1</v>
      </c>
      <c r="E48" s="10"/>
      <c r="F48" s="10"/>
    </row>
    <row r="49" spans="1:6" ht="31.5">
      <c r="A49" s="37" t="s">
        <v>59</v>
      </c>
      <c r="B49" s="13">
        <v>13</v>
      </c>
      <c r="C49" s="14"/>
      <c r="D49" s="15">
        <f>D50</f>
        <v>10</v>
      </c>
      <c r="E49" s="15">
        <v>850</v>
      </c>
      <c r="F49" s="15">
        <v>850</v>
      </c>
    </row>
    <row r="50" spans="1:6" ht="31.5" customHeight="1">
      <c r="A50" s="35" t="s">
        <v>83</v>
      </c>
      <c r="B50" s="14">
        <v>13</v>
      </c>
      <c r="C50" s="14" t="s">
        <v>15</v>
      </c>
      <c r="D50" s="15">
        <v>10</v>
      </c>
      <c r="E50" s="15"/>
      <c r="F50" s="15"/>
    </row>
    <row r="51" spans="1:6" ht="47.25">
      <c r="A51" s="38" t="s">
        <v>101</v>
      </c>
      <c r="B51" s="3">
        <v>14</v>
      </c>
      <c r="C51" s="3"/>
      <c r="D51" s="10">
        <f>SUM(D52:D52)</f>
        <v>2295</v>
      </c>
      <c r="E51" s="10">
        <v>2071.5</v>
      </c>
      <c r="F51" s="10">
        <v>2065.6999999999998</v>
      </c>
    </row>
    <row r="52" spans="1:6" ht="47.25">
      <c r="A52" s="35" t="s">
        <v>88</v>
      </c>
      <c r="B52" s="3">
        <v>14</v>
      </c>
      <c r="C52" s="5" t="s">
        <v>15</v>
      </c>
      <c r="D52" s="10">
        <v>2295</v>
      </c>
      <c r="E52" s="10"/>
      <c r="F52" s="10"/>
    </row>
    <row r="53" spans="1:6">
      <c r="A53" s="4" t="s">
        <v>58</v>
      </c>
      <c r="B53" s="3"/>
      <c r="C53" s="3"/>
      <c r="D53" s="10">
        <f>D11+D18+D20+D32+D38+D41+D45+D49+D51+D23+D29</f>
        <v>451031.3</v>
      </c>
      <c r="E53" s="10">
        <f>E11+E18+E20+E32+E38+E41+E45+E49+E51+E23+E29</f>
        <v>364979.20000000001</v>
      </c>
      <c r="F53" s="10">
        <f>F11+F18+F20+F32+F38+F41+F45+F49+F51+F23+F29</f>
        <v>361024.00000000006</v>
      </c>
    </row>
  </sheetData>
  <mergeCells count="1">
    <mergeCell ref="A7:F7"/>
  </mergeCells>
  <phoneticPr fontId="5" type="noConversion"/>
  <pageMargins left="0.78740157480314965" right="0.39370078740157483" top="0.78740157480314965" bottom="0.78740157480314965" header="0.31496062992125984" footer="0.31496062992125984"/>
  <pageSetup paperSize="9" scale="76" fitToHeight="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49"/>
  <sheetViews>
    <sheetView workbookViewId="0">
      <selection activeCell="H5" sqref="H5"/>
    </sheetView>
  </sheetViews>
  <sheetFormatPr defaultRowHeight="15.75"/>
  <cols>
    <col min="1" max="1" width="50.5703125" style="1" customWidth="1"/>
    <col min="2" max="2" width="5.42578125" style="1" customWidth="1"/>
    <col min="3" max="3" width="5" style="1" customWidth="1"/>
    <col min="4" max="4" width="4.42578125" style="1" customWidth="1"/>
    <col min="5" max="5" width="17" style="1" customWidth="1"/>
    <col min="6" max="6" width="6.140625" style="1" customWidth="1"/>
    <col min="7" max="7" width="15.28515625" style="1" customWidth="1"/>
    <col min="8" max="8" width="15" style="1" customWidth="1"/>
    <col min="9" max="9" width="14.28515625" style="1" customWidth="1"/>
    <col min="10" max="16384" width="9.140625" style="1"/>
  </cols>
  <sheetData>
    <row r="1" spans="1:9">
      <c r="B1" s="11"/>
      <c r="C1" s="11"/>
      <c r="D1" s="11"/>
      <c r="E1" s="11"/>
      <c r="H1" s="12" t="s">
        <v>103</v>
      </c>
    </row>
    <row r="2" spans="1:9">
      <c r="B2" s="11"/>
      <c r="C2" s="11"/>
      <c r="D2" s="11"/>
      <c r="E2" s="11"/>
      <c r="H2" s="12" t="s">
        <v>97</v>
      </c>
    </row>
    <row r="3" spans="1:9">
      <c r="B3" s="11"/>
      <c r="C3" s="11"/>
      <c r="D3" s="11"/>
      <c r="E3" s="11"/>
      <c r="H3" s="12" t="s">
        <v>98</v>
      </c>
    </row>
    <row r="4" spans="1:9">
      <c r="B4" s="11"/>
      <c r="C4" s="11"/>
      <c r="D4" s="11"/>
      <c r="E4" s="11"/>
      <c r="H4" s="12" t="s">
        <v>99</v>
      </c>
    </row>
    <row r="5" spans="1:9">
      <c r="B5" s="11"/>
      <c r="C5" s="11"/>
      <c r="D5" s="11"/>
      <c r="E5" s="11"/>
      <c r="H5" s="12" t="s">
        <v>254</v>
      </c>
    </row>
    <row r="6" spans="1:9">
      <c r="A6" s="2"/>
      <c r="B6" s="2"/>
      <c r="C6" s="2"/>
      <c r="D6" s="2"/>
      <c r="E6" s="2"/>
      <c r="F6" s="2"/>
      <c r="G6" s="2"/>
    </row>
    <row r="7" spans="1:9" ht="47.25" customHeight="1">
      <c r="A7" s="68" t="s">
        <v>183</v>
      </c>
      <c r="B7" s="69"/>
      <c r="C7" s="69"/>
      <c r="D7" s="69"/>
      <c r="E7" s="69"/>
      <c r="F7" s="69"/>
      <c r="G7" s="69"/>
      <c r="H7" s="69"/>
      <c r="I7" s="69"/>
    </row>
    <row r="8" spans="1:9" ht="9.75" customHeight="1">
      <c r="A8" s="2"/>
      <c r="B8" s="2"/>
      <c r="C8" s="2"/>
      <c r="D8" s="2"/>
      <c r="E8" s="2"/>
      <c r="F8" s="2"/>
      <c r="G8" s="2"/>
    </row>
    <row r="9" spans="1:9" ht="47.25">
      <c r="A9" s="3" t="s">
        <v>0</v>
      </c>
      <c r="B9" s="3" t="s">
        <v>24</v>
      </c>
      <c r="C9" s="3" t="s">
        <v>1</v>
      </c>
      <c r="D9" s="3" t="s">
        <v>2</v>
      </c>
      <c r="E9" s="3" t="s">
        <v>25</v>
      </c>
      <c r="F9" s="3" t="s">
        <v>26</v>
      </c>
      <c r="G9" s="3" t="s">
        <v>160</v>
      </c>
      <c r="H9" s="3" t="s">
        <v>161</v>
      </c>
      <c r="I9" s="3" t="s">
        <v>176</v>
      </c>
    </row>
    <row r="10" spans="1:9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</row>
    <row r="11" spans="1:9" ht="47.25" customHeight="1">
      <c r="A11" s="9" t="s">
        <v>27</v>
      </c>
      <c r="B11" s="5" t="s">
        <v>40</v>
      </c>
      <c r="C11" s="3"/>
      <c r="D11" s="3"/>
      <c r="E11" s="7"/>
      <c r="F11" s="3"/>
      <c r="G11" s="10">
        <f>SUM(G12+G24)</f>
        <v>6976.9120000000003</v>
      </c>
      <c r="H11" s="10">
        <v>5083</v>
      </c>
      <c r="I11" s="10">
        <v>5083</v>
      </c>
    </row>
    <row r="12" spans="1:9" ht="16.5" customHeight="1">
      <c r="A12" s="9" t="s">
        <v>36</v>
      </c>
      <c r="B12" s="5" t="s">
        <v>40</v>
      </c>
      <c r="C12" s="5" t="s">
        <v>23</v>
      </c>
      <c r="D12" s="5"/>
      <c r="E12" s="7"/>
      <c r="F12" s="5"/>
      <c r="G12" s="10">
        <f>G13</f>
        <v>3818.8710000000001</v>
      </c>
      <c r="H12" s="41"/>
      <c r="I12" s="41"/>
    </row>
    <row r="13" spans="1:9" ht="17.25" customHeight="1">
      <c r="A13" s="9" t="str">
        <f>Лист1!A35</f>
        <v>Дополнительное образование детей</v>
      </c>
      <c r="B13" s="5" t="s">
        <v>40</v>
      </c>
      <c r="C13" s="5" t="s">
        <v>23</v>
      </c>
      <c r="D13" s="5" t="s">
        <v>17</v>
      </c>
      <c r="E13" s="7"/>
      <c r="F13" s="5"/>
      <c r="G13" s="10">
        <f>G14+G22</f>
        <v>3818.8710000000001</v>
      </c>
      <c r="H13" s="41"/>
      <c r="I13" s="41"/>
    </row>
    <row r="14" spans="1:9" ht="49.5" customHeight="1">
      <c r="A14" s="9" t="s">
        <v>78</v>
      </c>
      <c r="B14" s="5" t="s">
        <v>40</v>
      </c>
      <c r="C14" s="5" t="s">
        <v>23</v>
      </c>
      <c r="D14" s="5" t="s">
        <v>17</v>
      </c>
      <c r="E14" s="7" t="s">
        <v>104</v>
      </c>
      <c r="F14" s="5"/>
      <c r="G14" s="10">
        <f>G15+G20</f>
        <v>3623.8150000000001</v>
      </c>
      <c r="H14" s="41"/>
      <c r="I14" s="41"/>
    </row>
    <row r="15" spans="1:9" ht="32.25" customHeight="1">
      <c r="A15" s="9" t="s">
        <v>92</v>
      </c>
      <c r="B15" s="5" t="s">
        <v>40</v>
      </c>
      <c r="C15" s="5" t="s">
        <v>23</v>
      </c>
      <c r="D15" s="5" t="s">
        <v>17</v>
      </c>
      <c r="E15" s="7" t="s">
        <v>102</v>
      </c>
      <c r="F15" s="5"/>
      <c r="G15" s="10">
        <f>SUM(G16:G19)</f>
        <v>2963.8150000000001</v>
      </c>
      <c r="H15" s="41"/>
      <c r="I15" s="41"/>
    </row>
    <row r="16" spans="1:9" ht="78" customHeight="1">
      <c r="A16" s="30" t="s">
        <v>71</v>
      </c>
      <c r="B16" s="5" t="s">
        <v>40</v>
      </c>
      <c r="C16" s="5" t="s">
        <v>23</v>
      </c>
      <c r="D16" s="5" t="s">
        <v>17</v>
      </c>
      <c r="E16" s="7" t="s">
        <v>102</v>
      </c>
      <c r="F16" s="5">
        <v>100</v>
      </c>
      <c r="G16" s="10">
        <v>2189.8090000000002</v>
      </c>
      <c r="H16" s="41"/>
      <c r="I16" s="41"/>
    </row>
    <row r="17" spans="1:9" ht="33" customHeight="1">
      <c r="A17" s="31" t="s">
        <v>105</v>
      </c>
      <c r="B17" s="5" t="s">
        <v>40</v>
      </c>
      <c r="C17" s="5" t="s">
        <v>23</v>
      </c>
      <c r="D17" s="5" t="s">
        <v>17</v>
      </c>
      <c r="E17" s="7" t="s">
        <v>102</v>
      </c>
      <c r="F17" s="5">
        <v>200</v>
      </c>
      <c r="G17" s="10">
        <v>748.01599999999996</v>
      </c>
      <c r="H17" s="41"/>
      <c r="I17" s="41"/>
    </row>
    <row r="18" spans="1:9" ht="33" customHeight="1">
      <c r="A18" s="31" t="s">
        <v>57</v>
      </c>
      <c r="B18" s="5" t="s">
        <v>40</v>
      </c>
      <c r="C18" s="5" t="s">
        <v>23</v>
      </c>
      <c r="D18" s="5" t="s">
        <v>17</v>
      </c>
      <c r="E18" s="7" t="s">
        <v>102</v>
      </c>
      <c r="F18" s="5">
        <v>300</v>
      </c>
      <c r="G18" s="10">
        <v>0.99</v>
      </c>
      <c r="H18" s="41"/>
      <c r="I18" s="41"/>
    </row>
    <row r="19" spans="1:9" ht="19.5" customHeight="1">
      <c r="A19" s="32" t="s">
        <v>63</v>
      </c>
      <c r="B19" s="5" t="s">
        <v>40</v>
      </c>
      <c r="C19" s="5" t="s">
        <v>23</v>
      </c>
      <c r="D19" s="5" t="s">
        <v>17</v>
      </c>
      <c r="E19" s="7" t="s">
        <v>102</v>
      </c>
      <c r="F19" s="5">
        <v>850</v>
      </c>
      <c r="G19" s="10">
        <v>25</v>
      </c>
      <c r="H19" s="41"/>
      <c r="I19" s="41"/>
    </row>
    <row r="20" spans="1:9" ht="51.75" customHeight="1">
      <c r="A20" s="32" t="s">
        <v>162</v>
      </c>
      <c r="B20" s="5" t="s">
        <v>40</v>
      </c>
      <c r="C20" s="5" t="s">
        <v>23</v>
      </c>
      <c r="D20" s="5" t="s">
        <v>17</v>
      </c>
      <c r="E20" s="7" t="s">
        <v>163</v>
      </c>
      <c r="F20" s="5"/>
      <c r="G20" s="10">
        <f>G21</f>
        <v>660</v>
      </c>
      <c r="H20" s="41"/>
      <c r="I20" s="41"/>
    </row>
    <row r="21" spans="1:9" ht="87.75" customHeight="1">
      <c r="A21" s="30" t="s">
        <v>71</v>
      </c>
      <c r="B21" s="5" t="s">
        <v>40</v>
      </c>
      <c r="C21" s="5" t="s">
        <v>23</v>
      </c>
      <c r="D21" s="5" t="s">
        <v>17</v>
      </c>
      <c r="E21" s="7" t="s">
        <v>163</v>
      </c>
      <c r="F21" s="5">
        <v>100</v>
      </c>
      <c r="G21" s="10">
        <v>660</v>
      </c>
      <c r="H21" s="41"/>
      <c r="I21" s="41"/>
    </row>
    <row r="22" spans="1:9" ht="54" customHeight="1">
      <c r="A22" s="31" t="s">
        <v>170</v>
      </c>
      <c r="B22" s="5" t="s">
        <v>40</v>
      </c>
      <c r="C22" s="5" t="s">
        <v>23</v>
      </c>
      <c r="D22" s="5" t="s">
        <v>17</v>
      </c>
      <c r="E22" s="7" t="s">
        <v>169</v>
      </c>
      <c r="F22" s="5"/>
      <c r="G22" s="10">
        <f>G23</f>
        <v>195.05600000000001</v>
      </c>
      <c r="H22" s="41"/>
      <c r="I22" s="41"/>
    </row>
    <row r="23" spans="1:9" ht="33" customHeight="1">
      <c r="A23" s="31" t="s">
        <v>105</v>
      </c>
      <c r="B23" s="5" t="s">
        <v>40</v>
      </c>
      <c r="C23" s="5" t="s">
        <v>23</v>
      </c>
      <c r="D23" s="5" t="s">
        <v>17</v>
      </c>
      <c r="E23" s="7" t="s">
        <v>169</v>
      </c>
      <c r="F23" s="5">
        <v>200</v>
      </c>
      <c r="G23" s="10">
        <v>195.05600000000001</v>
      </c>
      <c r="H23" s="41"/>
      <c r="I23" s="41"/>
    </row>
    <row r="24" spans="1:9" ht="18" customHeight="1">
      <c r="A24" s="9" t="s">
        <v>11</v>
      </c>
      <c r="B24" s="5" t="s">
        <v>40</v>
      </c>
      <c r="C24" s="5">
        <v>11</v>
      </c>
      <c r="D24" s="5"/>
      <c r="E24" s="8"/>
      <c r="F24" s="5"/>
      <c r="G24" s="10">
        <f>G32+G36+G25+G29</f>
        <v>3158.0410000000002</v>
      </c>
      <c r="H24" s="41"/>
      <c r="I24" s="41"/>
    </row>
    <row r="25" spans="1:9" ht="18" customHeight="1">
      <c r="A25" s="4" t="s">
        <v>203</v>
      </c>
      <c r="B25" s="5" t="s">
        <v>40</v>
      </c>
      <c r="C25" s="5">
        <v>11</v>
      </c>
      <c r="D25" s="8" t="s">
        <v>16</v>
      </c>
      <c r="E25" s="8"/>
      <c r="F25" s="5"/>
      <c r="G25" s="10">
        <f>G26</f>
        <v>270</v>
      </c>
      <c r="H25" s="41"/>
      <c r="I25" s="41"/>
    </row>
    <row r="26" spans="1:9" ht="48" customHeight="1">
      <c r="A26" s="9" t="s">
        <v>78</v>
      </c>
      <c r="B26" s="5" t="s">
        <v>40</v>
      </c>
      <c r="C26" s="5">
        <v>11</v>
      </c>
      <c r="D26" s="8" t="s">
        <v>16</v>
      </c>
      <c r="E26" s="7" t="s">
        <v>104</v>
      </c>
      <c r="F26" s="5"/>
      <c r="G26" s="10">
        <f>G27</f>
        <v>270</v>
      </c>
      <c r="H26" s="41"/>
      <c r="I26" s="41"/>
    </row>
    <row r="27" spans="1:9" ht="39" customHeight="1">
      <c r="A27" s="9" t="s">
        <v>92</v>
      </c>
      <c r="B27" s="5" t="s">
        <v>40</v>
      </c>
      <c r="C27" s="5">
        <v>11</v>
      </c>
      <c r="D27" s="8" t="s">
        <v>16</v>
      </c>
      <c r="E27" s="7" t="s">
        <v>102</v>
      </c>
      <c r="F27" s="5"/>
      <c r="G27" s="10">
        <f>G28</f>
        <v>270</v>
      </c>
      <c r="H27" s="41"/>
      <c r="I27" s="41"/>
    </row>
    <row r="28" spans="1:9" ht="87.75" customHeight="1">
      <c r="A28" s="30" t="s">
        <v>71</v>
      </c>
      <c r="B28" s="5" t="s">
        <v>40</v>
      </c>
      <c r="C28" s="5">
        <v>11</v>
      </c>
      <c r="D28" s="8" t="s">
        <v>16</v>
      </c>
      <c r="E28" s="7" t="s">
        <v>102</v>
      </c>
      <c r="F28" s="5">
        <v>100</v>
      </c>
      <c r="G28" s="10">
        <v>270</v>
      </c>
      <c r="H28" s="41"/>
      <c r="I28" s="41"/>
    </row>
    <row r="29" spans="1:9" ht="18.75" customHeight="1">
      <c r="A29" s="30" t="s">
        <v>237</v>
      </c>
      <c r="B29" s="5" t="s">
        <v>40</v>
      </c>
      <c r="C29" s="5">
        <v>11</v>
      </c>
      <c r="D29" s="8" t="s">
        <v>17</v>
      </c>
      <c r="E29" s="7"/>
      <c r="F29" s="5"/>
      <c r="G29" s="10">
        <f>G30</f>
        <v>8.9</v>
      </c>
      <c r="H29" s="41"/>
      <c r="I29" s="41"/>
    </row>
    <row r="30" spans="1:9" ht="81" customHeight="1">
      <c r="A30" s="30" t="s">
        <v>238</v>
      </c>
      <c r="B30" s="5" t="s">
        <v>40</v>
      </c>
      <c r="C30" s="5">
        <v>11</v>
      </c>
      <c r="D30" s="8" t="s">
        <v>17</v>
      </c>
      <c r="E30" s="7" t="s">
        <v>239</v>
      </c>
      <c r="F30" s="5"/>
      <c r="G30" s="10">
        <f>G31</f>
        <v>8.9</v>
      </c>
      <c r="H30" s="41"/>
      <c r="I30" s="41"/>
    </row>
    <row r="31" spans="1:9" ht="33.75" customHeight="1">
      <c r="A31" s="30" t="s">
        <v>105</v>
      </c>
      <c r="B31" s="5" t="s">
        <v>40</v>
      </c>
      <c r="C31" s="5">
        <v>11</v>
      </c>
      <c r="D31" s="8" t="s">
        <v>17</v>
      </c>
      <c r="E31" s="7" t="s">
        <v>239</v>
      </c>
      <c r="F31" s="5">
        <v>200</v>
      </c>
      <c r="G31" s="10">
        <v>8.9</v>
      </c>
      <c r="H31" s="41"/>
      <c r="I31" s="41"/>
    </row>
    <row r="32" spans="1:9" ht="33.75" customHeight="1">
      <c r="A32" s="9" t="s">
        <v>61</v>
      </c>
      <c r="B32" s="5" t="s">
        <v>40</v>
      </c>
      <c r="C32" s="5">
        <v>11</v>
      </c>
      <c r="D32" s="5" t="s">
        <v>21</v>
      </c>
      <c r="E32" s="7" t="s">
        <v>106</v>
      </c>
      <c r="F32" s="3"/>
      <c r="G32" s="10">
        <f>G33</f>
        <v>776</v>
      </c>
      <c r="H32" s="41"/>
      <c r="I32" s="41"/>
    </row>
    <row r="33" spans="1:9" ht="31.5" customHeight="1">
      <c r="A33" s="9" t="s">
        <v>62</v>
      </c>
      <c r="B33" s="5" t="s">
        <v>40</v>
      </c>
      <c r="C33" s="5">
        <v>11</v>
      </c>
      <c r="D33" s="5" t="s">
        <v>21</v>
      </c>
      <c r="E33" s="7" t="s">
        <v>107</v>
      </c>
      <c r="F33" s="5"/>
      <c r="G33" s="10">
        <f>G34+G35</f>
        <v>776</v>
      </c>
      <c r="H33" s="41"/>
      <c r="I33" s="41"/>
    </row>
    <row r="34" spans="1:9" ht="78.75" customHeight="1">
      <c r="A34" s="31" t="s">
        <v>71</v>
      </c>
      <c r="B34" s="5" t="s">
        <v>40</v>
      </c>
      <c r="C34" s="5">
        <v>11</v>
      </c>
      <c r="D34" s="5" t="s">
        <v>21</v>
      </c>
      <c r="E34" s="7" t="s">
        <v>107</v>
      </c>
      <c r="F34" s="5">
        <v>100</v>
      </c>
      <c r="G34" s="10">
        <v>776</v>
      </c>
      <c r="H34" s="41"/>
      <c r="I34" s="41"/>
    </row>
    <row r="35" spans="1:9" ht="30.75" customHeight="1">
      <c r="A35" s="31" t="s">
        <v>105</v>
      </c>
      <c r="B35" s="5" t="s">
        <v>40</v>
      </c>
      <c r="C35" s="5">
        <v>11</v>
      </c>
      <c r="D35" s="5" t="s">
        <v>21</v>
      </c>
      <c r="E35" s="7" t="s">
        <v>107</v>
      </c>
      <c r="F35" s="5">
        <v>200</v>
      </c>
      <c r="G35" s="10">
        <v>0</v>
      </c>
      <c r="H35" s="41"/>
      <c r="I35" s="41"/>
    </row>
    <row r="36" spans="1:9" ht="30.75" customHeight="1">
      <c r="A36" s="31" t="s">
        <v>140</v>
      </c>
      <c r="B36" s="5" t="s">
        <v>40</v>
      </c>
      <c r="C36" s="5">
        <v>11</v>
      </c>
      <c r="D36" s="5" t="s">
        <v>21</v>
      </c>
      <c r="E36" s="7" t="s">
        <v>139</v>
      </c>
      <c r="F36" s="5"/>
      <c r="G36" s="10">
        <f>G37+G38+G39</f>
        <v>2103.1410000000001</v>
      </c>
      <c r="H36" s="41"/>
      <c r="I36" s="41"/>
    </row>
    <row r="37" spans="1:9" ht="93" customHeight="1">
      <c r="A37" s="31" t="s">
        <v>71</v>
      </c>
      <c r="B37" s="5" t="s">
        <v>40</v>
      </c>
      <c r="C37" s="5">
        <v>11</v>
      </c>
      <c r="D37" s="5" t="s">
        <v>21</v>
      </c>
      <c r="E37" s="7" t="s">
        <v>139</v>
      </c>
      <c r="F37" s="5">
        <v>100</v>
      </c>
      <c r="G37" s="10">
        <v>1056.3</v>
      </c>
      <c r="H37" s="41"/>
      <c r="I37" s="41"/>
    </row>
    <row r="38" spans="1:9" ht="30.75" customHeight="1">
      <c r="A38" s="31" t="s">
        <v>105</v>
      </c>
      <c r="B38" s="5" t="s">
        <v>40</v>
      </c>
      <c r="C38" s="5">
        <v>11</v>
      </c>
      <c r="D38" s="5" t="s">
        <v>21</v>
      </c>
      <c r="E38" s="7" t="s">
        <v>139</v>
      </c>
      <c r="F38" s="5">
        <v>200</v>
      </c>
      <c r="G38" s="10">
        <v>988</v>
      </c>
      <c r="H38" s="41"/>
      <c r="I38" s="41"/>
    </row>
    <row r="39" spans="1:9" ht="30.75" customHeight="1">
      <c r="A39" s="32" t="s">
        <v>63</v>
      </c>
      <c r="B39" s="5" t="s">
        <v>40</v>
      </c>
      <c r="C39" s="5">
        <v>11</v>
      </c>
      <c r="D39" s="5" t="s">
        <v>21</v>
      </c>
      <c r="E39" s="7" t="s">
        <v>139</v>
      </c>
      <c r="F39" s="5">
        <v>850</v>
      </c>
      <c r="G39" s="10">
        <v>58.841000000000001</v>
      </c>
      <c r="H39" s="41"/>
      <c r="I39" s="41"/>
    </row>
    <row r="40" spans="1:9" ht="31.5" customHeight="1">
      <c r="A40" s="9" t="s">
        <v>44</v>
      </c>
      <c r="B40" s="5" t="s">
        <v>30</v>
      </c>
      <c r="C40" s="5"/>
      <c r="D40" s="5"/>
      <c r="E40" s="8"/>
      <c r="F40" s="5"/>
      <c r="G40" s="10">
        <f>G41+G52</f>
        <v>31709.938999999998</v>
      </c>
      <c r="H40" s="10">
        <v>24250</v>
      </c>
      <c r="I40" s="10">
        <v>24573</v>
      </c>
    </row>
    <row r="41" spans="1:9" ht="20.25" customHeight="1">
      <c r="A41" s="9" t="s">
        <v>36</v>
      </c>
      <c r="B41" s="5" t="s">
        <v>30</v>
      </c>
      <c r="C41" s="5" t="s">
        <v>23</v>
      </c>
      <c r="D41" s="5"/>
      <c r="E41" s="8"/>
      <c r="F41" s="5"/>
      <c r="G41" s="10">
        <f>G42</f>
        <v>9179.8490000000002</v>
      </c>
      <c r="H41" s="41"/>
      <c r="I41" s="41"/>
    </row>
    <row r="42" spans="1:9" ht="18" customHeight="1">
      <c r="A42" s="9" t="str">
        <f>Лист1!A35</f>
        <v>Дополнительное образование детей</v>
      </c>
      <c r="B42" s="5" t="s">
        <v>30</v>
      </c>
      <c r="C42" s="5" t="s">
        <v>23</v>
      </c>
      <c r="D42" s="5" t="s">
        <v>17</v>
      </c>
      <c r="E42" s="8"/>
      <c r="F42" s="5"/>
      <c r="G42" s="10">
        <f>G43+G50</f>
        <v>9179.8490000000002</v>
      </c>
      <c r="H42" s="41"/>
      <c r="I42" s="41"/>
    </row>
    <row r="43" spans="1:9" ht="49.5" customHeight="1">
      <c r="A43" s="9" t="s">
        <v>78</v>
      </c>
      <c r="B43" s="5" t="s">
        <v>30</v>
      </c>
      <c r="C43" s="5" t="s">
        <v>23</v>
      </c>
      <c r="D43" s="5" t="s">
        <v>17</v>
      </c>
      <c r="E43" s="7" t="s">
        <v>104</v>
      </c>
      <c r="F43" s="5"/>
      <c r="G43" s="10">
        <f>G44+G48</f>
        <v>8990</v>
      </c>
      <c r="H43" s="41"/>
      <c r="I43" s="41"/>
    </row>
    <row r="44" spans="1:9" ht="36" customHeight="1">
      <c r="A44" s="9" t="s">
        <v>92</v>
      </c>
      <c r="B44" s="5" t="s">
        <v>30</v>
      </c>
      <c r="C44" s="5" t="s">
        <v>23</v>
      </c>
      <c r="D44" s="5" t="s">
        <v>17</v>
      </c>
      <c r="E44" s="7" t="s">
        <v>102</v>
      </c>
      <c r="F44" s="5"/>
      <c r="G44" s="10">
        <f>G45+G46+G47</f>
        <v>6866</v>
      </c>
      <c r="H44" s="41"/>
      <c r="I44" s="41"/>
    </row>
    <row r="45" spans="1:9" ht="84.75" customHeight="1">
      <c r="A45" s="31" t="s">
        <v>71</v>
      </c>
      <c r="B45" s="5" t="s">
        <v>30</v>
      </c>
      <c r="C45" s="5" t="s">
        <v>23</v>
      </c>
      <c r="D45" s="5" t="s">
        <v>17</v>
      </c>
      <c r="E45" s="7" t="s">
        <v>102</v>
      </c>
      <c r="F45" s="5">
        <v>100</v>
      </c>
      <c r="G45" s="10">
        <v>5741</v>
      </c>
      <c r="H45" s="41"/>
      <c r="I45" s="41"/>
    </row>
    <row r="46" spans="1:9" ht="32.25" customHeight="1">
      <c r="A46" s="31" t="s">
        <v>105</v>
      </c>
      <c r="B46" s="5" t="s">
        <v>30</v>
      </c>
      <c r="C46" s="5" t="s">
        <v>23</v>
      </c>
      <c r="D46" s="5" t="s">
        <v>17</v>
      </c>
      <c r="E46" s="7" t="s">
        <v>102</v>
      </c>
      <c r="F46" s="5">
        <v>200</v>
      </c>
      <c r="G46" s="10">
        <v>1095</v>
      </c>
      <c r="H46" s="41"/>
      <c r="I46" s="41"/>
    </row>
    <row r="47" spans="1:9" ht="17.25" customHeight="1">
      <c r="A47" s="32" t="s">
        <v>63</v>
      </c>
      <c r="B47" s="5" t="s">
        <v>30</v>
      </c>
      <c r="C47" s="5" t="s">
        <v>23</v>
      </c>
      <c r="D47" s="5" t="s">
        <v>17</v>
      </c>
      <c r="E47" s="7" t="s">
        <v>102</v>
      </c>
      <c r="F47" s="5">
        <v>850</v>
      </c>
      <c r="G47" s="10">
        <v>30</v>
      </c>
      <c r="H47" s="41"/>
      <c r="I47" s="41"/>
    </row>
    <row r="48" spans="1:9" ht="56.25" customHeight="1">
      <c r="A48" s="32" t="s">
        <v>162</v>
      </c>
      <c r="B48" s="5" t="s">
        <v>30</v>
      </c>
      <c r="C48" s="5" t="s">
        <v>23</v>
      </c>
      <c r="D48" s="5" t="s">
        <v>17</v>
      </c>
      <c r="E48" s="7" t="s">
        <v>163</v>
      </c>
      <c r="F48" s="5"/>
      <c r="G48" s="10">
        <f>G49</f>
        <v>2124</v>
      </c>
      <c r="H48" s="41"/>
      <c r="I48" s="41"/>
    </row>
    <row r="49" spans="1:9" ht="90.75" customHeight="1">
      <c r="A49" s="30" t="s">
        <v>71</v>
      </c>
      <c r="B49" s="5" t="s">
        <v>30</v>
      </c>
      <c r="C49" s="5" t="s">
        <v>23</v>
      </c>
      <c r="D49" s="5" t="s">
        <v>17</v>
      </c>
      <c r="E49" s="7" t="s">
        <v>163</v>
      </c>
      <c r="F49" s="5">
        <v>100</v>
      </c>
      <c r="G49" s="10">
        <v>2124</v>
      </c>
      <c r="H49" s="41"/>
      <c r="I49" s="41"/>
    </row>
    <row r="50" spans="1:9" ht="54" customHeight="1">
      <c r="A50" s="31" t="s">
        <v>170</v>
      </c>
      <c r="B50" s="5" t="s">
        <v>30</v>
      </c>
      <c r="C50" s="5" t="s">
        <v>23</v>
      </c>
      <c r="D50" s="5" t="s">
        <v>17</v>
      </c>
      <c r="E50" s="7" t="s">
        <v>169</v>
      </c>
      <c r="F50" s="5"/>
      <c r="G50" s="10">
        <f>G51</f>
        <v>189.84899999999999</v>
      </c>
      <c r="H50" s="41"/>
      <c r="I50" s="41"/>
    </row>
    <row r="51" spans="1:9" ht="34.5" customHeight="1">
      <c r="A51" s="31" t="s">
        <v>105</v>
      </c>
      <c r="B51" s="5" t="s">
        <v>30</v>
      </c>
      <c r="C51" s="5" t="s">
        <v>23</v>
      </c>
      <c r="D51" s="5" t="s">
        <v>17</v>
      </c>
      <c r="E51" s="7" t="s">
        <v>169</v>
      </c>
      <c r="F51" s="5">
        <v>200</v>
      </c>
      <c r="G51" s="10">
        <v>189.84899999999999</v>
      </c>
      <c r="H51" s="41"/>
      <c r="I51" s="41"/>
    </row>
    <row r="52" spans="1:9" ht="18.75" customHeight="1">
      <c r="A52" s="9" t="s">
        <v>79</v>
      </c>
      <c r="B52" s="5" t="s">
        <v>30</v>
      </c>
      <c r="C52" s="5" t="s">
        <v>22</v>
      </c>
      <c r="D52" s="5"/>
      <c r="E52" s="8"/>
      <c r="F52" s="5"/>
      <c r="G52" s="10">
        <f>G53+G66</f>
        <v>22530.09</v>
      </c>
      <c r="H52" s="41"/>
      <c r="I52" s="41"/>
    </row>
    <row r="53" spans="1:9" ht="17.25" customHeight="1">
      <c r="A53" s="9" t="s">
        <v>47</v>
      </c>
      <c r="B53" s="5" t="s">
        <v>30</v>
      </c>
      <c r="C53" s="5" t="s">
        <v>22</v>
      </c>
      <c r="D53" s="5" t="s">
        <v>15</v>
      </c>
      <c r="E53" s="8"/>
      <c r="F53" s="5"/>
      <c r="G53" s="10">
        <f>G54+G64</f>
        <v>15544.683000000001</v>
      </c>
      <c r="H53" s="41"/>
      <c r="I53" s="41"/>
    </row>
    <row r="54" spans="1:9" ht="50.25" customHeight="1">
      <c r="A54" s="9" t="s">
        <v>80</v>
      </c>
      <c r="B54" s="5" t="s">
        <v>30</v>
      </c>
      <c r="C54" s="5" t="s">
        <v>22</v>
      </c>
      <c r="D54" s="5" t="s">
        <v>15</v>
      </c>
      <c r="E54" s="7" t="s">
        <v>108</v>
      </c>
      <c r="F54" s="3"/>
      <c r="G54" s="10">
        <f>G55+G60+G62</f>
        <v>15118.998000000001</v>
      </c>
      <c r="H54" s="41"/>
      <c r="I54" s="41"/>
    </row>
    <row r="55" spans="1:9" ht="20.25" customHeight="1">
      <c r="A55" s="9" t="s">
        <v>89</v>
      </c>
      <c r="B55" s="5" t="s">
        <v>30</v>
      </c>
      <c r="C55" s="5" t="s">
        <v>22</v>
      </c>
      <c r="D55" s="5" t="s">
        <v>15</v>
      </c>
      <c r="E55" s="7" t="s">
        <v>109</v>
      </c>
      <c r="F55" s="3"/>
      <c r="G55" s="10">
        <f>G56+G57+G59+G58</f>
        <v>12076.998000000001</v>
      </c>
      <c r="H55" s="41"/>
      <c r="I55" s="41"/>
    </row>
    <row r="56" spans="1:9" ht="83.25" customHeight="1">
      <c r="A56" s="31" t="s">
        <v>71</v>
      </c>
      <c r="B56" s="5" t="s">
        <v>30</v>
      </c>
      <c r="C56" s="5" t="s">
        <v>22</v>
      </c>
      <c r="D56" s="5" t="s">
        <v>15</v>
      </c>
      <c r="E56" s="7" t="s">
        <v>109</v>
      </c>
      <c r="F56" s="3">
        <v>100</v>
      </c>
      <c r="G56" s="29">
        <v>10702.253000000001</v>
      </c>
      <c r="H56" s="41"/>
      <c r="I56" s="41"/>
    </row>
    <row r="57" spans="1:9" ht="34.5" customHeight="1">
      <c r="A57" s="31" t="s">
        <v>105</v>
      </c>
      <c r="B57" s="5" t="s">
        <v>30</v>
      </c>
      <c r="C57" s="5" t="s">
        <v>22</v>
      </c>
      <c r="D57" s="5" t="s">
        <v>15</v>
      </c>
      <c r="E57" s="7" t="s">
        <v>109</v>
      </c>
      <c r="F57" s="3">
        <v>200</v>
      </c>
      <c r="G57" s="29">
        <v>1263.3489999999999</v>
      </c>
      <c r="H57" s="41"/>
      <c r="I57" s="41"/>
    </row>
    <row r="58" spans="1:9" ht="34.5" customHeight="1">
      <c r="A58" s="31" t="s">
        <v>57</v>
      </c>
      <c r="B58" s="5" t="s">
        <v>30</v>
      </c>
      <c r="C58" s="5" t="s">
        <v>22</v>
      </c>
      <c r="D58" s="5" t="s">
        <v>15</v>
      </c>
      <c r="E58" s="7" t="s">
        <v>109</v>
      </c>
      <c r="F58" s="3">
        <v>300</v>
      </c>
      <c r="G58" s="29">
        <v>61.396000000000001</v>
      </c>
      <c r="H58" s="41"/>
      <c r="I58" s="41"/>
    </row>
    <row r="59" spans="1:9" ht="18.75" customHeight="1">
      <c r="A59" s="32" t="s">
        <v>63</v>
      </c>
      <c r="B59" s="5" t="s">
        <v>30</v>
      </c>
      <c r="C59" s="5" t="s">
        <v>22</v>
      </c>
      <c r="D59" s="5" t="s">
        <v>15</v>
      </c>
      <c r="E59" s="7" t="s">
        <v>109</v>
      </c>
      <c r="F59" s="3">
        <v>850</v>
      </c>
      <c r="G59" s="29">
        <v>50</v>
      </c>
      <c r="H59" s="41"/>
      <c r="I59" s="41"/>
    </row>
    <row r="60" spans="1:9" ht="57" customHeight="1">
      <c r="A60" s="32" t="s">
        <v>162</v>
      </c>
      <c r="B60" s="5" t="s">
        <v>30</v>
      </c>
      <c r="C60" s="5" t="s">
        <v>22</v>
      </c>
      <c r="D60" s="5" t="s">
        <v>15</v>
      </c>
      <c r="E60" s="7" t="s">
        <v>164</v>
      </c>
      <c r="F60" s="5"/>
      <c r="G60" s="10">
        <f>G61</f>
        <v>2964</v>
      </c>
      <c r="H60" s="41"/>
      <c r="I60" s="41"/>
    </row>
    <row r="61" spans="1:9" ht="90.75" customHeight="1">
      <c r="A61" s="30" t="s">
        <v>71</v>
      </c>
      <c r="B61" s="5" t="s">
        <v>30</v>
      </c>
      <c r="C61" s="5" t="s">
        <v>22</v>
      </c>
      <c r="D61" s="5" t="s">
        <v>15</v>
      </c>
      <c r="E61" s="7" t="s">
        <v>164</v>
      </c>
      <c r="F61" s="5">
        <v>100</v>
      </c>
      <c r="G61" s="10">
        <v>2964</v>
      </c>
      <c r="H61" s="41"/>
      <c r="I61" s="41"/>
    </row>
    <row r="62" spans="1:9" ht="69.75" customHeight="1">
      <c r="A62" s="32" t="s">
        <v>227</v>
      </c>
      <c r="B62" s="5" t="s">
        <v>30</v>
      </c>
      <c r="C62" s="5" t="s">
        <v>22</v>
      </c>
      <c r="D62" s="5" t="s">
        <v>15</v>
      </c>
      <c r="E62" s="7" t="s">
        <v>164</v>
      </c>
      <c r="F62" s="5"/>
      <c r="G62" s="10">
        <f>G63</f>
        <v>78</v>
      </c>
      <c r="H62" s="41"/>
      <c r="I62" s="41"/>
    </row>
    <row r="63" spans="1:9" ht="90.75" customHeight="1">
      <c r="A63" s="30" t="s">
        <v>71</v>
      </c>
      <c r="B63" s="5" t="s">
        <v>30</v>
      </c>
      <c r="C63" s="5" t="s">
        <v>22</v>
      </c>
      <c r="D63" s="5" t="s">
        <v>15</v>
      </c>
      <c r="E63" s="7" t="s">
        <v>164</v>
      </c>
      <c r="F63" s="5">
        <v>100</v>
      </c>
      <c r="G63" s="10">
        <v>78</v>
      </c>
      <c r="H63" s="41"/>
      <c r="I63" s="41"/>
    </row>
    <row r="64" spans="1:9" ht="54.75" customHeight="1">
      <c r="A64" s="31" t="s">
        <v>170</v>
      </c>
      <c r="B64" s="5" t="s">
        <v>30</v>
      </c>
      <c r="C64" s="5" t="s">
        <v>22</v>
      </c>
      <c r="D64" s="5" t="s">
        <v>15</v>
      </c>
      <c r="E64" s="7" t="s">
        <v>169</v>
      </c>
      <c r="F64" s="5"/>
      <c r="G64" s="10">
        <f>G65</f>
        <v>425.685</v>
      </c>
      <c r="H64" s="41"/>
      <c r="I64" s="41"/>
    </row>
    <row r="65" spans="1:9" ht="33" customHeight="1">
      <c r="A65" s="31" t="s">
        <v>105</v>
      </c>
      <c r="B65" s="5" t="s">
        <v>30</v>
      </c>
      <c r="C65" s="5" t="s">
        <v>22</v>
      </c>
      <c r="D65" s="5" t="s">
        <v>15</v>
      </c>
      <c r="E65" s="7" t="s">
        <v>169</v>
      </c>
      <c r="F65" s="5">
        <v>200</v>
      </c>
      <c r="G65" s="10">
        <v>425.685</v>
      </c>
      <c r="H65" s="41"/>
      <c r="I65" s="41"/>
    </row>
    <row r="66" spans="1:9" ht="31.5" customHeight="1">
      <c r="A66" s="9" t="s">
        <v>81</v>
      </c>
      <c r="B66" s="5" t="s">
        <v>30</v>
      </c>
      <c r="C66" s="5" t="s">
        <v>22</v>
      </c>
      <c r="D66" s="5" t="s">
        <v>18</v>
      </c>
      <c r="E66" s="7"/>
      <c r="F66" s="5"/>
      <c r="G66" s="10">
        <f>G67+G71+G81+G83</f>
        <v>6985.4070000000002</v>
      </c>
      <c r="H66" s="41"/>
      <c r="I66" s="41"/>
    </row>
    <row r="67" spans="1:9" ht="42" customHeight="1">
      <c r="A67" s="9" t="s">
        <v>61</v>
      </c>
      <c r="B67" s="5" t="s">
        <v>30</v>
      </c>
      <c r="C67" s="5" t="s">
        <v>22</v>
      </c>
      <c r="D67" s="5" t="s">
        <v>18</v>
      </c>
      <c r="E67" s="7" t="s">
        <v>106</v>
      </c>
      <c r="F67" s="3"/>
      <c r="G67" s="10">
        <f>G68</f>
        <v>625</v>
      </c>
      <c r="H67" s="41"/>
      <c r="I67" s="41"/>
    </row>
    <row r="68" spans="1:9" ht="33" customHeight="1">
      <c r="A68" s="9" t="s">
        <v>62</v>
      </c>
      <c r="B68" s="5" t="s">
        <v>30</v>
      </c>
      <c r="C68" s="5" t="s">
        <v>22</v>
      </c>
      <c r="D68" s="5" t="s">
        <v>18</v>
      </c>
      <c r="E68" s="7" t="s">
        <v>107</v>
      </c>
      <c r="F68" s="3"/>
      <c r="G68" s="10">
        <f>G69+G70</f>
        <v>625</v>
      </c>
      <c r="H68" s="41"/>
      <c r="I68" s="41"/>
    </row>
    <row r="69" spans="1:9" ht="77.25" customHeight="1">
      <c r="A69" s="31" t="s">
        <v>71</v>
      </c>
      <c r="B69" s="5" t="s">
        <v>30</v>
      </c>
      <c r="C69" s="5" t="s">
        <v>22</v>
      </c>
      <c r="D69" s="5" t="s">
        <v>18</v>
      </c>
      <c r="E69" s="7" t="s">
        <v>107</v>
      </c>
      <c r="F69" s="3">
        <v>100</v>
      </c>
      <c r="G69" s="10">
        <v>625</v>
      </c>
      <c r="H69" s="41"/>
      <c r="I69" s="41"/>
    </row>
    <row r="70" spans="1:9" ht="38.25" customHeight="1">
      <c r="A70" s="31" t="s">
        <v>105</v>
      </c>
      <c r="B70" s="5" t="s">
        <v>30</v>
      </c>
      <c r="C70" s="5" t="s">
        <v>22</v>
      </c>
      <c r="D70" s="5" t="s">
        <v>18</v>
      </c>
      <c r="E70" s="7" t="s">
        <v>107</v>
      </c>
      <c r="F70" s="5">
        <v>200</v>
      </c>
      <c r="G70" s="10">
        <v>0</v>
      </c>
      <c r="H70" s="41"/>
      <c r="I70" s="41"/>
    </row>
    <row r="71" spans="1:9" ht="38.25" customHeight="1">
      <c r="A71" s="32" t="s">
        <v>82</v>
      </c>
      <c r="B71" s="5" t="s">
        <v>30</v>
      </c>
      <c r="C71" s="5" t="s">
        <v>22</v>
      </c>
      <c r="D71" s="5" t="s">
        <v>18</v>
      </c>
      <c r="E71" s="7" t="s">
        <v>110</v>
      </c>
      <c r="F71" s="5"/>
      <c r="G71" s="10">
        <f>G77+G72</f>
        <v>6254</v>
      </c>
      <c r="H71" s="41"/>
      <c r="I71" s="41"/>
    </row>
    <row r="72" spans="1:9" ht="38.25" customHeight="1">
      <c r="A72" s="23" t="s">
        <v>140</v>
      </c>
      <c r="B72" s="5" t="s">
        <v>30</v>
      </c>
      <c r="C72" s="5" t="s">
        <v>22</v>
      </c>
      <c r="D72" s="5" t="s">
        <v>18</v>
      </c>
      <c r="E72" s="7" t="s">
        <v>139</v>
      </c>
      <c r="F72" s="5"/>
      <c r="G72" s="10">
        <f>G73+G74+G75+G76</f>
        <v>4594</v>
      </c>
      <c r="H72" s="41"/>
      <c r="I72" s="41"/>
    </row>
    <row r="73" spans="1:9" ht="89.25" customHeight="1">
      <c r="A73" s="31" t="s">
        <v>71</v>
      </c>
      <c r="B73" s="5" t="s">
        <v>30</v>
      </c>
      <c r="C73" s="5" t="s">
        <v>22</v>
      </c>
      <c r="D73" s="5" t="s">
        <v>18</v>
      </c>
      <c r="E73" s="7" t="s">
        <v>139</v>
      </c>
      <c r="F73" s="5">
        <v>100</v>
      </c>
      <c r="G73" s="10">
        <v>4466.3999999999996</v>
      </c>
      <c r="H73" s="41"/>
      <c r="I73" s="41"/>
    </row>
    <row r="74" spans="1:9" ht="38.25" customHeight="1">
      <c r="A74" s="31" t="s">
        <v>105</v>
      </c>
      <c r="B74" s="5" t="s">
        <v>30</v>
      </c>
      <c r="C74" s="5" t="s">
        <v>22</v>
      </c>
      <c r="D74" s="5" t="s">
        <v>18</v>
      </c>
      <c r="E74" s="7" t="s">
        <v>139</v>
      </c>
      <c r="F74" s="5">
        <v>200</v>
      </c>
      <c r="G74" s="10">
        <v>107.75</v>
      </c>
      <c r="H74" s="41"/>
      <c r="I74" s="41"/>
    </row>
    <row r="75" spans="1:9" ht="36" customHeight="1">
      <c r="A75" s="31" t="s">
        <v>57</v>
      </c>
      <c r="B75" s="5" t="s">
        <v>30</v>
      </c>
      <c r="C75" s="5" t="s">
        <v>22</v>
      </c>
      <c r="D75" s="5" t="s">
        <v>18</v>
      </c>
      <c r="E75" s="7" t="s">
        <v>139</v>
      </c>
      <c r="F75" s="5">
        <v>300</v>
      </c>
      <c r="G75" s="10">
        <v>18</v>
      </c>
      <c r="H75" s="41"/>
      <c r="I75" s="41"/>
    </row>
    <row r="76" spans="1:9" ht="27.75" customHeight="1">
      <c r="A76" s="31" t="s">
        <v>63</v>
      </c>
      <c r="B76" s="5" t="s">
        <v>30</v>
      </c>
      <c r="C76" s="5" t="s">
        <v>22</v>
      </c>
      <c r="D76" s="5" t="s">
        <v>18</v>
      </c>
      <c r="E76" s="7" t="s">
        <v>139</v>
      </c>
      <c r="F76" s="5">
        <v>850</v>
      </c>
      <c r="G76" s="10">
        <v>1.85</v>
      </c>
      <c r="H76" s="41"/>
      <c r="I76" s="41"/>
    </row>
    <row r="77" spans="1:9" ht="93.75" customHeight="1">
      <c r="A77" s="20" t="s">
        <v>60</v>
      </c>
      <c r="B77" s="5" t="s">
        <v>30</v>
      </c>
      <c r="C77" s="5" t="s">
        <v>22</v>
      </c>
      <c r="D77" s="5" t="s">
        <v>18</v>
      </c>
      <c r="E77" s="7" t="s">
        <v>111</v>
      </c>
      <c r="F77" s="5"/>
      <c r="G77" s="10">
        <f>G78+G79+G80</f>
        <v>1660</v>
      </c>
      <c r="H77" s="41"/>
      <c r="I77" s="41"/>
    </row>
    <row r="78" spans="1:9" ht="80.25" customHeight="1">
      <c r="A78" s="31" t="s">
        <v>71</v>
      </c>
      <c r="B78" s="5" t="s">
        <v>30</v>
      </c>
      <c r="C78" s="5" t="s">
        <v>22</v>
      </c>
      <c r="D78" s="5" t="s">
        <v>18</v>
      </c>
      <c r="E78" s="7" t="s">
        <v>111</v>
      </c>
      <c r="F78" s="5">
        <v>100</v>
      </c>
      <c r="G78" s="10">
        <v>1328</v>
      </c>
      <c r="H78" s="41"/>
      <c r="I78" s="41"/>
    </row>
    <row r="79" spans="1:9" ht="39.75" customHeight="1">
      <c r="A79" s="31" t="s">
        <v>105</v>
      </c>
      <c r="B79" s="5" t="s">
        <v>30</v>
      </c>
      <c r="C79" s="5" t="s">
        <v>22</v>
      </c>
      <c r="D79" s="5" t="s">
        <v>18</v>
      </c>
      <c r="E79" s="7" t="s">
        <v>111</v>
      </c>
      <c r="F79" s="5">
        <v>200</v>
      </c>
      <c r="G79" s="10">
        <v>332</v>
      </c>
      <c r="H79" s="41"/>
      <c r="I79" s="41"/>
    </row>
    <row r="80" spans="1:9" ht="24" customHeight="1">
      <c r="A80" s="32" t="s">
        <v>63</v>
      </c>
      <c r="B80" s="5" t="s">
        <v>30</v>
      </c>
      <c r="C80" s="5" t="s">
        <v>22</v>
      </c>
      <c r="D80" s="5" t="s">
        <v>18</v>
      </c>
      <c r="E80" s="7" t="s">
        <v>111</v>
      </c>
      <c r="F80" s="5">
        <v>850</v>
      </c>
      <c r="G80" s="10">
        <v>0</v>
      </c>
      <c r="H80" s="41"/>
      <c r="I80" s="41"/>
    </row>
    <row r="81" spans="1:9" ht="46.5" customHeight="1">
      <c r="A81" s="32" t="s">
        <v>184</v>
      </c>
      <c r="B81" s="5" t="s">
        <v>30</v>
      </c>
      <c r="C81" s="5" t="s">
        <v>22</v>
      </c>
      <c r="D81" s="5" t="s">
        <v>18</v>
      </c>
      <c r="E81" s="7" t="s">
        <v>155</v>
      </c>
      <c r="F81" s="5"/>
      <c r="G81" s="10">
        <f>G82</f>
        <v>100</v>
      </c>
      <c r="H81" s="41"/>
      <c r="I81" s="41"/>
    </row>
    <row r="82" spans="1:9" ht="33" customHeight="1">
      <c r="A82" s="31" t="s">
        <v>105</v>
      </c>
      <c r="B82" s="5" t="s">
        <v>30</v>
      </c>
      <c r="C82" s="5" t="s">
        <v>22</v>
      </c>
      <c r="D82" s="5" t="s">
        <v>18</v>
      </c>
      <c r="E82" s="7" t="s">
        <v>155</v>
      </c>
      <c r="F82" s="5">
        <v>200</v>
      </c>
      <c r="G82" s="10">
        <v>100</v>
      </c>
      <c r="H82" s="41"/>
      <c r="I82" s="41"/>
    </row>
    <row r="83" spans="1:9" ht="49.5" customHeight="1">
      <c r="A83" s="31" t="s">
        <v>170</v>
      </c>
      <c r="B83" s="5" t="s">
        <v>30</v>
      </c>
      <c r="C83" s="5" t="s">
        <v>22</v>
      </c>
      <c r="D83" s="5" t="s">
        <v>18</v>
      </c>
      <c r="E83" s="7" t="s">
        <v>169</v>
      </c>
      <c r="F83" s="5"/>
      <c r="G83" s="10">
        <f>G84</f>
        <v>6.407</v>
      </c>
      <c r="H83" s="41"/>
      <c r="I83" s="41"/>
    </row>
    <row r="84" spans="1:9" ht="33" customHeight="1">
      <c r="A84" s="31" t="s">
        <v>105</v>
      </c>
      <c r="B84" s="5" t="s">
        <v>30</v>
      </c>
      <c r="C84" s="5" t="s">
        <v>22</v>
      </c>
      <c r="D84" s="5" t="s">
        <v>18</v>
      </c>
      <c r="E84" s="7" t="s">
        <v>169</v>
      </c>
      <c r="F84" s="5">
        <v>200</v>
      </c>
      <c r="G84" s="10">
        <v>6.407</v>
      </c>
      <c r="H84" s="41"/>
      <c r="I84" s="41"/>
    </row>
    <row r="85" spans="1:9" ht="52.5" customHeight="1">
      <c r="A85" s="9" t="s">
        <v>52</v>
      </c>
      <c r="B85" s="5" t="s">
        <v>31</v>
      </c>
      <c r="C85" s="5"/>
      <c r="D85" s="5"/>
      <c r="E85" s="8"/>
      <c r="F85" s="5"/>
      <c r="G85" s="10">
        <f>G86+G90+G168</f>
        <v>299733.63699999993</v>
      </c>
      <c r="H85" s="10">
        <v>277080.7</v>
      </c>
      <c r="I85" s="10">
        <v>277201.2</v>
      </c>
    </row>
    <row r="86" spans="1:9" ht="21" customHeight="1">
      <c r="A86" s="9" t="s">
        <v>35</v>
      </c>
      <c r="B86" s="5" t="s">
        <v>31</v>
      </c>
      <c r="C86" s="5" t="s">
        <v>18</v>
      </c>
      <c r="D86" s="5"/>
      <c r="E86" s="8"/>
      <c r="F86" s="5"/>
      <c r="G86" s="10">
        <f>G87</f>
        <v>55.17</v>
      </c>
      <c r="H86" s="10"/>
      <c r="I86" s="10"/>
    </row>
    <row r="87" spans="1:9" ht="23.25" customHeight="1">
      <c r="A87" s="9" t="s">
        <v>240</v>
      </c>
      <c r="B87" s="5" t="s">
        <v>31</v>
      </c>
      <c r="C87" s="5" t="s">
        <v>18</v>
      </c>
      <c r="D87" s="5" t="s">
        <v>15</v>
      </c>
      <c r="E87" s="8"/>
      <c r="F87" s="5"/>
      <c r="G87" s="10">
        <f>G88</f>
        <v>55.17</v>
      </c>
      <c r="H87" s="10"/>
      <c r="I87" s="10"/>
    </row>
    <row r="88" spans="1:9" ht="17.25" customHeight="1">
      <c r="A88" s="9" t="s">
        <v>241</v>
      </c>
      <c r="B88" s="5" t="s">
        <v>31</v>
      </c>
      <c r="C88" s="5" t="s">
        <v>18</v>
      </c>
      <c r="D88" s="5" t="s">
        <v>15</v>
      </c>
      <c r="E88" s="8" t="s">
        <v>242</v>
      </c>
      <c r="F88" s="5"/>
      <c r="G88" s="10">
        <f>G89</f>
        <v>55.17</v>
      </c>
      <c r="H88" s="10"/>
      <c r="I88" s="10"/>
    </row>
    <row r="89" spans="1:9" ht="37.5" customHeight="1">
      <c r="A89" s="9" t="s">
        <v>243</v>
      </c>
      <c r="B89" s="5" t="s">
        <v>31</v>
      </c>
      <c r="C89" s="5" t="s">
        <v>18</v>
      </c>
      <c r="D89" s="5" t="s">
        <v>15</v>
      </c>
      <c r="E89" s="8" t="s">
        <v>242</v>
      </c>
      <c r="F89" s="5">
        <v>200</v>
      </c>
      <c r="G89" s="10">
        <v>55.17</v>
      </c>
      <c r="H89" s="10"/>
      <c r="I89" s="10"/>
    </row>
    <row r="90" spans="1:9" ht="22.5" customHeight="1">
      <c r="A90" s="9" t="s">
        <v>36</v>
      </c>
      <c r="B90" s="5" t="s">
        <v>31</v>
      </c>
      <c r="C90" s="5" t="s">
        <v>23</v>
      </c>
      <c r="D90" s="5"/>
      <c r="E90" s="7"/>
      <c r="F90" s="5"/>
      <c r="G90" s="10">
        <f>G91+G107+G138+G148+G133</f>
        <v>284786.96699999995</v>
      </c>
      <c r="H90" s="41"/>
      <c r="I90" s="41"/>
    </row>
    <row r="91" spans="1:9" ht="18" customHeight="1">
      <c r="A91" s="9" t="s">
        <v>6</v>
      </c>
      <c r="B91" s="5" t="s">
        <v>31</v>
      </c>
      <c r="C91" s="5" t="s">
        <v>23</v>
      </c>
      <c r="D91" s="5" t="s">
        <v>15</v>
      </c>
      <c r="E91" s="7"/>
      <c r="F91" s="5"/>
      <c r="G91" s="10">
        <f>G92+G99+G103+G105</f>
        <v>55426.686999999998</v>
      </c>
      <c r="H91" s="41"/>
      <c r="I91" s="41"/>
    </row>
    <row r="92" spans="1:9" ht="55.5" customHeight="1">
      <c r="A92" s="9" t="s">
        <v>78</v>
      </c>
      <c r="B92" s="5" t="s">
        <v>31</v>
      </c>
      <c r="C92" s="5" t="s">
        <v>23</v>
      </c>
      <c r="D92" s="5" t="s">
        <v>15</v>
      </c>
      <c r="E92" s="7" t="s">
        <v>104</v>
      </c>
      <c r="F92" s="5"/>
      <c r="G92" s="10">
        <f>G93+G97</f>
        <v>20625.987999999998</v>
      </c>
      <c r="H92" s="41"/>
      <c r="I92" s="41"/>
    </row>
    <row r="93" spans="1:9" ht="31.5" customHeight="1">
      <c r="A93" s="9" t="s">
        <v>143</v>
      </c>
      <c r="B93" s="5" t="s">
        <v>31</v>
      </c>
      <c r="C93" s="5" t="s">
        <v>23</v>
      </c>
      <c r="D93" s="5" t="s">
        <v>15</v>
      </c>
      <c r="E93" s="7" t="s">
        <v>112</v>
      </c>
      <c r="F93" s="5"/>
      <c r="G93" s="10">
        <f>G94+G95+G96</f>
        <v>19225.987999999998</v>
      </c>
      <c r="H93" s="41"/>
      <c r="I93" s="41"/>
    </row>
    <row r="94" spans="1:9" ht="78.75">
      <c r="A94" s="31" t="s">
        <v>71</v>
      </c>
      <c r="B94" s="5" t="s">
        <v>31</v>
      </c>
      <c r="C94" s="5" t="s">
        <v>23</v>
      </c>
      <c r="D94" s="5" t="s">
        <v>15</v>
      </c>
      <c r="E94" s="7" t="s">
        <v>112</v>
      </c>
      <c r="F94" s="5">
        <v>100</v>
      </c>
      <c r="G94" s="10">
        <v>8650.9889999999996</v>
      </c>
      <c r="H94" s="41"/>
      <c r="I94" s="41"/>
    </row>
    <row r="95" spans="1:9" ht="43.5" customHeight="1">
      <c r="A95" s="31" t="s">
        <v>105</v>
      </c>
      <c r="B95" s="5" t="s">
        <v>31</v>
      </c>
      <c r="C95" s="5" t="s">
        <v>23</v>
      </c>
      <c r="D95" s="5" t="s">
        <v>15</v>
      </c>
      <c r="E95" s="7" t="s">
        <v>112</v>
      </c>
      <c r="F95" s="5">
        <v>200</v>
      </c>
      <c r="G95" s="10">
        <v>9354.9989999999998</v>
      </c>
      <c r="H95" s="41"/>
      <c r="I95" s="41"/>
    </row>
    <row r="96" spans="1:9" ht="21.75" customHeight="1">
      <c r="A96" s="32" t="s">
        <v>63</v>
      </c>
      <c r="B96" s="5" t="s">
        <v>31</v>
      </c>
      <c r="C96" s="5" t="s">
        <v>23</v>
      </c>
      <c r="D96" s="5" t="s">
        <v>15</v>
      </c>
      <c r="E96" s="7" t="s">
        <v>112</v>
      </c>
      <c r="F96" s="5">
        <v>850</v>
      </c>
      <c r="G96" s="10">
        <v>1220</v>
      </c>
      <c r="H96" s="41"/>
      <c r="I96" s="41"/>
    </row>
    <row r="97" spans="1:9" ht="58.5" customHeight="1">
      <c r="A97" s="32" t="s">
        <v>162</v>
      </c>
      <c r="B97" s="5" t="s">
        <v>31</v>
      </c>
      <c r="C97" s="5" t="s">
        <v>23</v>
      </c>
      <c r="D97" s="5" t="s">
        <v>15</v>
      </c>
      <c r="E97" s="7" t="s">
        <v>163</v>
      </c>
      <c r="F97" s="5"/>
      <c r="G97" s="10">
        <f>G98</f>
        <v>1400</v>
      </c>
      <c r="H97" s="41"/>
      <c r="I97" s="41"/>
    </row>
    <row r="98" spans="1:9" ht="93" customHeight="1">
      <c r="A98" s="30" t="s">
        <v>71</v>
      </c>
      <c r="B98" s="5" t="s">
        <v>31</v>
      </c>
      <c r="C98" s="5" t="s">
        <v>23</v>
      </c>
      <c r="D98" s="5" t="s">
        <v>15</v>
      </c>
      <c r="E98" s="7" t="s">
        <v>163</v>
      </c>
      <c r="F98" s="5">
        <v>100</v>
      </c>
      <c r="G98" s="10">
        <v>1400</v>
      </c>
      <c r="H98" s="41"/>
      <c r="I98" s="41"/>
    </row>
    <row r="99" spans="1:9" ht="69.75" customHeight="1">
      <c r="A99" s="9" t="s">
        <v>72</v>
      </c>
      <c r="B99" s="5" t="s">
        <v>31</v>
      </c>
      <c r="C99" s="5" t="s">
        <v>23</v>
      </c>
      <c r="D99" s="5" t="s">
        <v>15</v>
      </c>
      <c r="E99" s="7" t="s">
        <v>113</v>
      </c>
      <c r="F99" s="5"/>
      <c r="G99" s="10">
        <f>G100+G101+G102</f>
        <v>33546</v>
      </c>
      <c r="H99" s="41"/>
      <c r="I99" s="41"/>
    </row>
    <row r="100" spans="1:9" ht="87" customHeight="1">
      <c r="A100" s="45" t="s">
        <v>71</v>
      </c>
      <c r="B100" s="46" t="s">
        <v>31</v>
      </c>
      <c r="C100" s="46" t="s">
        <v>23</v>
      </c>
      <c r="D100" s="46" t="s">
        <v>15</v>
      </c>
      <c r="E100" s="47" t="s">
        <v>113</v>
      </c>
      <c r="F100" s="46">
        <v>100</v>
      </c>
      <c r="G100" s="29">
        <v>32933</v>
      </c>
      <c r="H100" s="41"/>
      <c r="I100" s="10"/>
    </row>
    <row r="101" spans="1:9" ht="40.5" customHeight="1">
      <c r="A101" s="45" t="s">
        <v>105</v>
      </c>
      <c r="B101" s="46" t="s">
        <v>31</v>
      </c>
      <c r="C101" s="46" t="s">
        <v>23</v>
      </c>
      <c r="D101" s="46" t="s">
        <v>15</v>
      </c>
      <c r="E101" s="47" t="s">
        <v>113</v>
      </c>
      <c r="F101" s="46">
        <v>200</v>
      </c>
      <c r="G101" s="29">
        <v>520</v>
      </c>
      <c r="H101" s="41"/>
      <c r="I101" s="10"/>
    </row>
    <row r="102" spans="1:9" ht="35.25" customHeight="1">
      <c r="A102" s="28" t="s">
        <v>57</v>
      </c>
      <c r="B102" s="46" t="s">
        <v>31</v>
      </c>
      <c r="C102" s="46" t="s">
        <v>23</v>
      </c>
      <c r="D102" s="46" t="s">
        <v>15</v>
      </c>
      <c r="E102" s="47" t="s">
        <v>113</v>
      </c>
      <c r="F102" s="46">
        <v>300</v>
      </c>
      <c r="G102" s="29">
        <v>93</v>
      </c>
      <c r="H102" s="41"/>
      <c r="I102" s="10"/>
    </row>
    <row r="103" spans="1:9" ht="35.25" customHeight="1">
      <c r="A103" s="45" t="s">
        <v>244</v>
      </c>
      <c r="B103" s="46" t="s">
        <v>31</v>
      </c>
      <c r="C103" s="46" t="s">
        <v>23</v>
      </c>
      <c r="D103" s="46" t="s">
        <v>15</v>
      </c>
      <c r="E103" s="47" t="s">
        <v>224</v>
      </c>
      <c r="F103" s="46"/>
      <c r="G103" s="29">
        <f>G104</f>
        <v>470</v>
      </c>
      <c r="H103" s="41"/>
      <c r="I103" s="10"/>
    </row>
    <row r="104" spans="1:9" ht="35.25" customHeight="1">
      <c r="A104" s="45" t="s">
        <v>105</v>
      </c>
      <c r="B104" s="46" t="s">
        <v>31</v>
      </c>
      <c r="C104" s="46" t="s">
        <v>23</v>
      </c>
      <c r="D104" s="46" t="s">
        <v>15</v>
      </c>
      <c r="E104" s="47" t="s">
        <v>224</v>
      </c>
      <c r="F104" s="46">
        <v>200</v>
      </c>
      <c r="G104" s="29">
        <v>470</v>
      </c>
      <c r="H104" s="41"/>
      <c r="I104" s="10"/>
    </row>
    <row r="105" spans="1:9" ht="50.25" customHeight="1">
      <c r="A105" s="31" t="s">
        <v>170</v>
      </c>
      <c r="B105" s="46" t="s">
        <v>31</v>
      </c>
      <c r="C105" s="46" t="s">
        <v>23</v>
      </c>
      <c r="D105" s="46" t="s">
        <v>15</v>
      </c>
      <c r="E105" s="7" t="s">
        <v>169</v>
      </c>
      <c r="F105" s="5"/>
      <c r="G105" s="10">
        <f>G106</f>
        <v>784.69899999999996</v>
      </c>
      <c r="H105" s="41"/>
      <c r="I105" s="10"/>
    </row>
    <row r="106" spans="1:9" ht="35.25" customHeight="1">
      <c r="A106" s="31" t="s">
        <v>105</v>
      </c>
      <c r="B106" s="46" t="s">
        <v>31</v>
      </c>
      <c r="C106" s="46" t="s">
        <v>23</v>
      </c>
      <c r="D106" s="46" t="s">
        <v>15</v>
      </c>
      <c r="E106" s="7" t="s">
        <v>169</v>
      </c>
      <c r="F106" s="5">
        <v>200</v>
      </c>
      <c r="G106" s="10">
        <v>784.69899999999996</v>
      </c>
      <c r="H106" s="41"/>
      <c r="I106" s="10"/>
    </row>
    <row r="107" spans="1:9" ht="19.5" customHeight="1">
      <c r="A107" s="9" t="s">
        <v>7</v>
      </c>
      <c r="B107" s="5" t="s">
        <v>31</v>
      </c>
      <c r="C107" s="5" t="s">
        <v>23</v>
      </c>
      <c r="D107" s="5" t="s">
        <v>16</v>
      </c>
      <c r="E107" s="7"/>
      <c r="F107" s="5"/>
      <c r="G107" s="10">
        <f>G108+G120+G125+G131+G117+G128</f>
        <v>215965.81900000002</v>
      </c>
      <c r="H107" s="41"/>
      <c r="I107" s="41"/>
    </row>
    <row r="108" spans="1:9" ht="45" customHeight="1">
      <c r="A108" s="9" t="s">
        <v>78</v>
      </c>
      <c r="B108" s="5" t="s">
        <v>31</v>
      </c>
      <c r="C108" s="5" t="s">
        <v>23</v>
      </c>
      <c r="D108" s="5" t="s">
        <v>16</v>
      </c>
      <c r="E108" s="7" t="s">
        <v>104</v>
      </c>
      <c r="F108" s="5"/>
      <c r="G108" s="10">
        <f>G109+G115</f>
        <v>27716.368999999999</v>
      </c>
      <c r="H108" s="41"/>
      <c r="I108" s="41"/>
    </row>
    <row r="109" spans="1:9" ht="47.25" customHeight="1">
      <c r="A109" s="9" t="s">
        <v>144</v>
      </c>
      <c r="B109" s="5" t="s">
        <v>31</v>
      </c>
      <c r="C109" s="5" t="s">
        <v>23</v>
      </c>
      <c r="D109" s="5" t="s">
        <v>16</v>
      </c>
      <c r="E109" s="7" t="s">
        <v>114</v>
      </c>
      <c r="F109" s="5"/>
      <c r="G109" s="10">
        <f>G110+G111+G114+G112+G113</f>
        <v>27116.368999999999</v>
      </c>
      <c r="H109" s="41"/>
      <c r="I109" s="41"/>
    </row>
    <row r="110" spans="1:9" ht="78.75" customHeight="1">
      <c r="A110" s="31" t="s">
        <v>71</v>
      </c>
      <c r="B110" s="5" t="s">
        <v>31</v>
      </c>
      <c r="C110" s="5" t="s">
        <v>23</v>
      </c>
      <c r="D110" s="5" t="s">
        <v>16</v>
      </c>
      <c r="E110" s="7" t="s">
        <v>114</v>
      </c>
      <c r="F110" s="5">
        <v>100</v>
      </c>
      <c r="G110" s="10">
        <v>3036.35</v>
      </c>
      <c r="H110" s="41"/>
      <c r="I110" s="41"/>
    </row>
    <row r="111" spans="1:9" ht="30.75" customHeight="1">
      <c r="A111" s="31" t="s">
        <v>105</v>
      </c>
      <c r="B111" s="5" t="s">
        <v>31</v>
      </c>
      <c r="C111" s="5" t="s">
        <v>23</v>
      </c>
      <c r="D111" s="5" t="s">
        <v>16</v>
      </c>
      <c r="E111" s="7" t="s">
        <v>114</v>
      </c>
      <c r="F111" s="5">
        <v>200</v>
      </c>
      <c r="G111" s="10">
        <v>19675.016</v>
      </c>
      <c r="H111" s="41"/>
      <c r="I111" s="41"/>
    </row>
    <row r="112" spans="1:9" ht="86.25" customHeight="1">
      <c r="A112" s="31" t="s">
        <v>214</v>
      </c>
      <c r="B112" s="5" t="s">
        <v>31</v>
      </c>
      <c r="C112" s="5" t="s">
        <v>23</v>
      </c>
      <c r="D112" s="5" t="s">
        <v>16</v>
      </c>
      <c r="E112" s="7" t="s">
        <v>114</v>
      </c>
      <c r="F112" s="5">
        <v>611</v>
      </c>
      <c r="G112" s="10">
        <v>2087.2539999999999</v>
      </c>
      <c r="H112" s="41"/>
      <c r="I112" s="41"/>
    </row>
    <row r="113" spans="1:9" ht="27" customHeight="1">
      <c r="A113" s="31" t="s">
        <v>223</v>
      </c>
      <c r="B113" s="5" t="s">
        <v>31</v>
      </c>
      <c r="C113" s="5" t="s">
        <v>23</v>
      </c>
      <c r="D113" s="5" t="s">
        <v>16</v>
      </c>
      <c r="E113" s="7" t="s">
        <v>114</v>
      </c>
      <c r="F113" s="5">
        <v>830</v>
      </c>
      <c r="G113" s="10">
        <v>1072.4290000000001</v>
      </c>
      <c r="H113" s="41"/>
      <c r="I113" s="41"/>
    </row>
    <row r="114" spans="1:9" ht="24" customHeight="1">
      <c r="A114" s="32" t="s">
        <v>63</v>
      </c>
      <c r="B114" s="5" t="s">
        <v>31</v>
      </c>
      <c r="C114" s="5" t="s">
        <v>23</v>
      </c>
      <c r="D114" s="5" t="s">
        <v>16</v>
      </c>
      <c r="E114" s="7" t="s">
        <v>114</v>
      </c>
      <c r="F114" s="5">
        <v>850</v>
      </c>
      <c r="G114" s="10">
        <v>1245.32</v>
      </c>
      <c r="H114" s="41"/>
      <c r="I114" s="41"/>
    </row>
    <row r="115" spans="1:9" ht="51" customHeight="1">
      <c r="A115" s="32" t="s">
        <v>162</v>
      </c>
      <c r="B115" s="5" t="s">
        <v>31</v>
      </c>
      <c r="C115" s="5" t="s">
        <v>23</v>
      </c>
      <c r="D115" s="5" t="s">
        <v>16</v>
      </c>
      <c r="E115" s="7" t="s">
        <v>163</v>
      </c>
      <c r="F115" s="5"/>
      <c r="G115" s="10">
        <f>G116</f>
        <v>600</v>
      </c>
      <c r="H115" s="41"/>
      <c r="I115" s="41"/>
    </row>
    <row r="116" spans="1:9" ht="86.25" customHeight="1">
      <c r="A116" s="30" t="s">
        <v>71</v>
      </c>
      <c r="B116" s="5" t="s">
        <v>31</v>
      </c>
      <c r="C116" s="5" t="s">
        <v>23</v>
      </c>
      <c r="D116" s="5" t="s">
        <v>16</v>
      </c>
      <c r="E116" s="7" t="s">
        <v>163</v>
      </c>
      <c r="F116" s="5">
        <v>100</v>
      </c>
      <c r="G116" s="10">
        <v>600</v>
      </c>
      <c r="H116" s="41"/>
      <c r="I116" s="41"/>
    </row>
    <row r="117" spans="1:9" ht="97.5" customHeight="1">
      <c r="A117" s="32" t="s">
        <v>205</v>
      </c>
      <c r="B117" s="5" t="s">
        <v>31</v>
      </c>
      <c r="C117" s="5" t="s">
        <v>23</v>
      </c>
      <c r="D117" s="5" t="s">
        <v>16</v>
      </c>
      <c r="E117" s="7" t="s">
        <v>206</v>
      </c>
      <c r="F117" s="5"/>
      <c r="G117" s="10">
        <f>G118+G119</f>
        <v>16015</v>
      </c>
      <c r="H117" s="41"/>
      <c r="I117" s="41"/>
    </row>
    <row r="118" spans="1:9" ht="90.75" customHeight="1">
      <c r="A118" s="32" t="s">
        <v>131</v>
      </c>
      <c r="B118" s="5" t="s">
        <v>31</v>
      </c>
      <c r="C118" s="5" t="s">
        <v>23</v>
      </c>
      <c r="D118" s="5" t="s">
        <v>16</v>
      </c>
      <c r="E118" s="7" t="s">
        <v>206</v>
      </c>
      <c r="F118" s="5">
        <v>100</v>
      </c>
      <c r="G118" s="10">
        <v>14948</v>
      </c>
      <c r="H118" s="41"/>
      <c r="I118" s="41"/>
    </row>
    <row r="119" spans="1:9" ht="24" customHeight="1">
      <c r="A119" s="32" t="s">
        <v>207</v>
      </c>
      <c r="B119" s="5" t="s">
        <v>31</v>
      </c>
      <c r="C119" s="5" t="s">
        <v>23</v>
      </c>
      <c r="D119" s="5" t="s">
        <v>16</v>
      </c>
      <c r="E119" s="7" t="s">
        <v>206</v>
      </c>
      <c r="F119" s="5">
        <v>612</v>
      </c>
      <c r="G119" s="10">
        <v>1067</v>
      </c>
      <c r="H119" s="41"/>
      <c r="I119" s="41"/>
    </row>
    <row r="120" spans="1:9" ht="119.25" customHeight="1">
      <c r="A120" s="9" t="s">
        <v>73</v>
      </c>
      <c r="B120" s="5" t="s">
        <v>31</v>
      </c>
      <c r="C120" s="5" t="s">
        <v>23</v>
      </c>
      <c r="D120" s="5" t="s">
        <v>16</v>
      </c>
      <c r="E120" s="7" t="s">
        <v>115</v>
      </c>
      <c r="F120" s="3"/>
      <c r="G120" s="10">
        <f>G121+G122+G123+G124</f>
        <v>154196.02499999999</v>
      </c>
      <c r="H120" s="41"/>
      <c r="I120" s="41"/>
    </row>
    <row r="121" spans="1:9" ht="83.25" customHeight="1">
      <c r="A121" s="31" t="s">
        <v>71</v>
      </c>
      <c r="B121" s="5" t="s">
        <v>31</v>
      </c>
      <c r="C121" s="5" t="s">
        <v>23</v>
      </c>
      <c r="D121" s="5" t="s">
        <v>16</v>
      </c>
      <c r="E121" s="7" t="s">
        <v>115</v>
      </c>
      <c r="F121" s="3">
        <v>100</v>
      </c>
      <c r="G121" s="10">
        <v>145256.20000000001</v>
      </c>
      <c r="H121" s="41"/>
      <c r="I121" s="41"/>
    </row>
    <row r="122" spans="1:9" ht="29.25" customHeight="1">
      <c r="A122" s="31" t="s">
        <v>105</v>
      </c>
      <c r="B122" s="5" t="s">
        <v>31</v>
      </c>
      <c r="C122" s="5" t="s">
        <v>23</v>
      </c>
      <c r="D122" s="5" t="s">
        <v>16</v>
      </c>
      <c r="E122" s="7" t="s">
        <v>115</v>
      </c>
      <c r="F122" s="5">
        <v>200</v>
      </c>
      <c r="G122" s="10">
        <v>3221</v>
      </c>
      <c r="H122" s="41"/>
      <c r="I122" s="41"/>
    </row>
    <row r="123" spans="1:9" ht="33" customHeight="1">
      <c r="A123" s="28" t="s">
        <v>57</v>
      </c>
      <c r="B123" s="5" t="s">
        <v>31</v>
      </c>
      <c r="C123" s="5" t="s">
        <v>23</v>
      </c>
      <c r="D123" s="5" t="s">
        <v>16</v>
      </c>
      <c r="E123" s="7" t="s">
        <v>115</v>
      </c>
      <c r="F123" s="5">
        <v>300</v>
      </c>
      <c r="G123" s="10">
        <v>94.424999999999997</v>
      </c>
      <c r="H123" s="41"/>
      <c r="I123" s="41"/>
    </row>
    <row r="124" spans="1:9" ht="87" customHeight="1">
      <c r="A124" s="31" t="s">
        <v>214</v>
      </c>
      <c r="B124" s="5" t="s">
        <v>31</v>
      </c>
      <c r="C124" s="5" t="s">
        <v>23</v>
      </c>
      <c r="D124" s="5" t="s">
        <v>16</v>
      </c>
      <c r="E124" s="7" t="s">
        <v>115</v>
      </c>
      <c r="F124" s="5">
        <v>611</v>
      </c>
      <c r="G124" s="10">
        <v>5624.4</v>
      </c>
      <c r="H124" s="41"/>
      <c r="I124" s="41"/>
    </row>
    <row r="125" spans="1:9" ht="79.5" customHeight="1">
      <c r="A125" s="9" t="s">
        <v>198</v>
      </c>
      <c r="B125" s="5" t="s">
        <v>31</v>
      </c>
      <c r="C125" s="5" t="s">
        <v>23</v>
      </c>
      <c r="D125" s="5" t="s">
        <v>16</v>
      </c>
      <c r="E125" s="7" t="s">
        <v>137</v>
      </c>
      <c r="F125" s="5"/>
      <c r="G125" s="10">
        <f>G126+G127</f>
        <v>1199</v>
      </c>
      <c r="H125" s="41"/>
      <c r="I125" s="41"/>
    </row>
    <row r="126" spans="1:9" ht="33" customHeight="1">
      <c r="A126" s="31" t="s">
        <v>105</v>
      </c>
      <c r="B126" s="5" t="s">
        <v>31</v>
      </c>
      <c r="C126" s="5" t="s">
        <v>23</v>
      </c>
      <c r="D126" s="5" t="s">
        <v>16</v>
      </c>
      <c r="E126" s="7" t="s">
        <v>137</v>
      </c>
      <c r="F126" s="5">
        <v>200</v>
      </c>
      <c r="G126" s="10">
        <v>1140</v>
      </c>
      <c r="H126" s="41"/>
      <c r="I126" s="41"/>
    </row>
    <row r="127" spans="1:9" ht="33" customHeight="1">
      <c r="A127" s="32" t="s">
        <v>207</v>
      </c>
      <c r="B127" s="5" t="s">
        <v>31</v>
      </c>
      <c r="C127" s="5" t="s">
        <v>23</v>
      </c>
      <c r="D127" s="5" t="s">
        <v>16</v>
      </c>
      <c r="E127" s="7" t="s">
        <v>208</v>
      </c>
      <c r="F127" s="5">
        <v>612</v>
      </c>
      <c r="G127" s="10">
        <v>59</v>
      </c>
      <c r="H127" s="41"/>
      <c r="I127" s="41"/>
    </row>
    <row r="128" spans="1:9" ht="81" customHeight="1">
      <c r="A128" s="31" t="s">
        <v>210</v>
      </c>
      <c r="B128" s="5" t="s">
        <v>31</v>
      </c>
      <c r="C128" s="5" t="s">
        <v>23</v>
      </c>
      <c r="D128" s="5" t="s">
        <v>16</v>
      </c>
      <c r="E128" s="7" t="s">
        <v>209</v>
      </c>
      <c r="F128" s="5"/>
      <c r="G128" s="10">
        <f>G129+G130</f>
        <v>9364.1</v>
      </c>
      <c r="H128" s="41"/>
      <c r="I128" s="41"/>
    </row>
    <row r="129" spans="1:9" ht="33" customHeight="1">
      <c r="A129" s="31" t="s">
        <v>105</v>
      </c>
      <c r="B129" s="5" t="s">
        <v>31</v>
      </c>
      <c r="C129" s="5" t="s">
        <v>23</v>
      </c>
      <c r="D129" s="5" t="s">
        <v>16</v>
      </c>
      <c r="E129" s="7" t="s">
        <v>209</v>
      </c>
      <c r="F129" s="5">
        <v>200</v>
      </c>
      <c r="G129" s="10">
        <v>8851.1</v>
      </c>
      <c r="H129" s="41"/>
      <c r="I129" s="41"/>
    </row>
    <row r="130" spans="1:9" ht="28.5" customHeight="1">
      <c r="A130" s="32" t="s">
        <v>207</v>
      </c>
      <c r="B130" s="5" t="s">
        <v>31</v>
      </c>
      <c r="C130" s="5" t="s">
        <v>23</v>
      </c>
      <c r="D130" s="5" t="s">
        <v>16</v>
      </c>
      <c r="E130" s="7" t="s">
        <v>209</v>
      </c>
      <c r="F130" s="5">
        <v>612</v>
      </c>
      <c r="G130" s="10">
        <v>513</v>
      </c>
      <c r="H130" s="41"/>
      <c r="I130" s="41"/>
    </row>
    <row r="131" spans="1:9" ht="53.25" customHeight="1">
      <c r="A131" s="31" t="s">
        <v>170</v>
      </c>
      <c r="B131" s="5" t="s">
        <v>31</v>
      </c>
      <c r="C131" s="5" t="s">
        <v>23</v>
      </c>
      <c r="D131" s="5" t="s">
        <v>16</v>
      </c>
      <c r="E131" s="7" t="s">
        <v>169</v>
      </c>
      <c r="F131" s="5"/>
      <c r="G131" s="10">
        <f>G132</f>
        <v>7475.3249999999998</v>
      </c>
      <c r="H131" s="41"/>
      <c r="I131" s="41"/>
    </row>
    <row r="132" spans="1:9" ht="33" customHeight="1">
      <c r="A132" s="31" t="s">
        <v>105</v>
      </c>
      <c r="B132" s="5" t="s">
        <v>31</v>
      </c>
      <c r="C132" s="5" t="s">
        <v>23</v>
      </c>
      <c r="D132" s="5" t="s">
        <v>16</v>
      </c>
      <c r="E132" s="7" t="s">
        <v>169</v>
      </c>
      <c r="F132" s="5">
        <v>200</v>
      </c>
      <c r="G132" s="10">
        <v>7475.3249999999998</v>
      </c>
      <c r="H132" s="41"/>
      <c r="I132" s="41"/>
    </row>
    <row r="133" spans="1:9" ht="24" customHeight="1">
      <c r="A133" s="31" t="str">
        <f>Лист1!A35</f>
        <v>Дополнительное образование детей</v>
      </c>
      <c r="B133" s="5" t="s">
        <v>31</v>
      </c>
      <c r="C133" s="5" t="s">
        <v>23</v>
      </c>
      <c r="D133" s="5" t="s">
        <v>17</v>
      </c>
      <c r="E133" s="7"/>
      <c r="F133" s="5"/>
      <c r="G133" s="10">
        <f>G134</f>
        <v>1880</v>
      </c>
      <c r="H133" s="41"/>
      <c r="I133" s="41"/>
    </row>
    <row r="134" spans="1:9" ht="41.25" customHeight="1">
      <c r="A134" s="9" t="s">
        <v>92</v>
      </c>
      <c r="B134" s="5" t="s">
        <v>31</v>
      </c>
      <c r="C134" s="5" t="s">
        <v>23</v>
      </c>
      <c r="D134" s="5" t="s">
        <v>17</v>
      </c>
      <c r="E134" s="7" t="s">
        <v>102</v>
      </c>
      <c r="F134" s="5"/>
      <c r="G134" s="10">
        <f>G135+G136+G137</f>
        <v>1880</v>
      </c>
      <c r="H134" s="41"/>
      <c r="I134" s="41"/>
    </row>
    <row r="135" spans="1:9" ht="89.25" customHeight="1">
      <c r="A135" s="31" t="s">
        <v>71</v>
      </c>
      <c r="B135" s="5" t="s">
        <v>31</v>
      </c>
      <c r="C135" s="5" t="s">
        <v>23</v>
      </c>
      <c r="D135" s="5" t="s">
        <v>17</v>
      </c>
      <c r="E135" s="7" t="s">
        <v>102</v>
      </c>
      <c r="F135" s="5">
        <v>100</v>
      </c>
      <c r="G135" s="10">
        <v>1830</v>
      </c>
      <c r="H135" s="41"/>
      <c r="I135" s="41"/>
    </row>
    <row r="136" spans="1:9" ht="50.25" customHeight="1">
      <c r="A136" s="31" t="s">
        <v>105</v>
      </c>
      <c r="B136" s="5" t="s">
        <v>31</v>
      </c>
      <c r="C136" s="5" t="s">
        <v>23</v>
      </c>
      <c r="D136" s="5" t="s">
        <v>17</v>
      </c>
      <c r="E136" s="7" t="s">
        <v>102</v>
      </c>
      <c r="F136" s="5">
        <v>200</v>
      </c>
      <c r="G136" s="10">
        <v>50</v>
      </c>
      <c r="H136" s="41"/>
      <c r="I136" s="41"/>
    </row>
    <row r="137" spans="1:9" ht="25.5" customHeight="1">
      <c r="A137" s="32" t="s">
        <v>63</v>
      </c>
      <c r="B137" s="5" t="s">
        <v>31</v>
      </c>
      <c r="C137" s="5" t="s">
        <v>23</v>
      </c>
      <c r="D137" s="5" t="s">
        <v>17</v>
      </c>
      <c r="E137" s="7" t="s">
        <v>102</v>
      </c>
      <c r="F137" s="5">
        <v>850</v>
      </c>
      <c r="G137" s="10">
        <v>0</v>
      </c>
      <c r="H137" s="41"/>
      <c r="I137" s="41"/>
    </row>
    <row r="138" spans="1:9" ht="24.75" customHeight="1">
      <c r="A138" s="9" t="s">
        <v>50</v>
      </c>
      <c r="B138" s="5" t="s">
        <v>31</v>
      </c>
      <c r="C138" s="5" t="s">
        <v>23</v>
      </c>
      <c r="D138" s="5" t="s">
        <v>23</v>
      </c>
      <c r="E138" s="7"/>
      <c r="F138" s="3"/>
      <c r="G138" s="10">
        <f>G139+G144+G146</f>
        <v>2728.1979999999999</v>
      </c>
      <c r="H138" s="41"/>
      <c r="I138" s="41"/>
    </row>
    <row r="139" spans="1:9" ht="48" customHeight="1">
      <c r="A139" s="9" t="s">
        <v>78</v>
      </c>
      <c r="B139" s="7" t="s">
        <v>31</v>
      </c>
      <c r="C139" s="7" t="s">
        <v>23</v>
      </c>
      <c r="D139" s="7" t="s">
        <v>23</v>
      </c>
      <c r="E139" s="7" t="s">
        <v>104</v>
      </c>
      <c r="F139" s="3"/>
      <c r="G139" s="10">
        <f>G140</f>
        <v>1627.4179999999999</v>
      </c>
      <c r="H139" s="41"/>
      <c r="I139" s="41"/>
    </row>
    <row r="140" spans="1:9" ht="29.25" customHeight="1">
      <c r="A140" s="9" t="s">
        <v>64</v>
      </c>
      <c r="B140" s="5" t="s">
        <v>31</v>
      </c>
      <c r="C140" s="5" t="s">
        <v>23</v>
      </c>
      <c r="D140" s="5" t="s">
        <v>23</v>
      </c>
      <c r="E140" s="7" t="s">
        <v>116</v>
      </c>
      <c r="F140" s="3"/>
      <c r="G140" s="10">
        <f>G141+G142</f>
        <v>1627.4179999999999</v>
      </c>
      <c r="H140" s="41"/>
      <c r="I140" s="41"/>
    </row>
    <row r="141" spans="1:9" ht="82.5" customHeight="1">
      <c r="A141" s="31" t="s">
        <v>71</v>
      </c>
      <c r="B141" s="5" t="s">
        <v>31</v>
      </c>
      <c r="C141" s="5" t="s">
        <v>23</v>
      </c>
      <c r="D141" s="5" t="s">
        <v>23</v>
      </c>
      <c r="E141" s="7" t="s">
        <v>116</v>
      </c>
      <c r="F141" s="3">
        <v>100</v>
      </c>
      <c r="G141" s="10">
        <v>1083.4179999999999</v>
      </c>
      <c r="H141" s="41"/>
      <c r="I141" s="41"/>
    </row>
    <row r="142" spans="1:9" ht="41.25" customHeight="1">
      <c r="A142" s="31" t="s">
        <v>105</v>
      </c>
      <c r="B142" s="5" t="s">
        <v>31</v>
      </c>
      <c r="C142" s="5" t="s">
        <v>23</v>
      </c>
      <c r="D142" s="5" t="s">
        <v>23</v>
      </c>
      <c r="E142" s="7" t="s">
        <v>116</v>
      </c>
      <c r="F142" s="3">
        <v>200</v>
      </c>
      <c r="G142" s="10">
        <v>544</v>
      </c>
      <c r="H142" s="41"/>
      <c r="I142" s="41"/>
    </row>
    <row r="143" spans="1:9" ht="23.25" customHeight="1">
      <c r="A143" s="32" t="s">
        <v>63</v>
      </c>
      <c r="B143" s="5" t="s">
        <v>31</v>
      </c>
      <c r="C143" s="5" t="s">
        <v>23</v>
      </c>
      <c r="D143" s="5" t="s">
        <v>23</v>
      </c>
      <c r="E143" s="7" t="s">
        <v>116</v>
      </c>
      <c r="F143" s="3">
        <v>850</v>
      </c>
      <c r="G143" s="10">
        <v>0</v>
      </c>
      <c r="H143" s="41"/>
      <c r="I143" s="41"/>
    </row>
    <row r="144" spans="1:9" ht="36.75" customHeight="1">
      <c r="A144" s="32" t="s">
        <v>165</v>
      </c>
      <c r="B144" s="5" t="s">
        <v>31</v>
      </c>
      <c r="C144" s="5" t="s">
        <v>23</v>
      </c>
      <c r="D144" s="5" t="s">
        <v>23</v>
      </c>
      <c r="E144" s="7" t="s">
        <v>166</v>
      </c>
      <c r="F144" s="3"/>
      <c r="G144" s="10">
        <f>G145</f>
        <v>854.2</v>
      </c>
      <c r="H144" s="41"/>
      <c r="I144" s="41"/>
    </row>
    <row r="145" spans="1:9" ht="36.75" customHeight="1">
      <c r="A145" s="31" t="s">
        <v>105</v>
      </c>
      <c r="B145" s="5" t="s">
        <v>31</v>
      </c>
      <c r="C145" s="5" t="s">
        <v>23</v>
      </c>
      <c r="D145" s="5" t="s">
        <v>23</v>
      </c>
      <c r="E145" s="7" t="s">
        <v>166</v>
      </c>
      <c r="F145" s="3">
        <v>200</v>
      </c>
      <c r="G145" s="10">
        <v>854.2</v>
      </c>
      <c r="H145" s="41"/>
      <c r="I145" s="41"/>
    </row>
    <row r="146" spans="1:9" ht="36.75" customHeight="1">
      <c r="A146" s="31" t="s">
        <v>245</v>
      </c>
      <c r="B146" s="5" t="s">
        <v>31</v>
      </c>
      <c r="C146" s="5" t="s">
        <v>23</v>
      </c>
      <c r="D146" s="5" t="s">
        <v>23</v>
      </c>
      <c r="E146" s="7" t="s">
        <v>166</v>
      </c>
      <c r="F146" s="3"/>
      <c r="G146" s="10">
        <f>G147</f>
        <v>246.58</v>
      </c>
      <c r="H146" s="41"/>
      <c r="I146" s="41"/>
    </row>
    <row r="147" spans="1:9" ht="84" customHeight="1">
      <c r="A147" s="31" t="s">
        <v>131</v>
      </c>
      <c r="B147" s="5" t="s">
        <v>31</v>
      </c>
      <c r="C147" s="5" t="s">
        <v>23</v>
      </c>
      <c r="D147" s="5" t="s">
        <v>23</v>
      </c>
      <c r="E147" s="7" t="s">
        <v>166</v>
      </c>
      <c r="F147" s="3">
        <v>100</v>
      </c>
      <c r="G147" s="10">
        <v>246.58</v>
      </c>
      <c r="H147" s="41"/>
      <c r="I147" s="41"/>
    </row>
    <row r="148" spans="1:9" ht="27" customHeight="1">
      <c r="A148" s="28" t="s">
        <v>9</v>
      </c>
      <c r="B148" s="5" t="s">
        <v>31</v>
      </c>
      <c r="C148" s="5" t="s">
        <v>23</v>
      </c>
      <c r="D148" s="5" t="s">
        <v>20</v>
      </c>
      <c r="E148" s="8"/>
      <c r="F148" s="3"/>
      <c r="G148" s="10">
        <f>G149+G157+G154+G162+G166+G164</f>
        <v>8786.262999999999</v>
      </c>
      <c r="H148" s="41"/>
      <c r="I148" s="41"/>
    </row>
    <row r="149" spans="1:9" ht="39.75" customHeight="1">
      <c r="A149" s="9" t="s">
        <v>61</v>
      </c>
      <c r="B149" s="5" t="s">
        <v>31</v>
      </c>
      <c r="C149" s="5" t="s">
        <v>23</v>
      </c>
      <c r="D149" s="5" t="s">
        <v>20</v>
      </c>
      <c r="E149" s="7" t="s">
        <v>106</v>
      </c>
      <c r="F149" s="5"/>
      <c r="G149" s="10">
        <f>G150</f>
        <v>2875.4520000000002</v>
      </c>
      <c r="H149" s="41"/>
      <c r="I149" s="41"/>
    </row>
    <row r="150" spans="1:9" ht="33.75" customHeight="1">
      <c r="A150" s="9" t="s">
        <v>62</v>
      </c>
      <c r="B150" s="5" t="s">
        <v>31</v>
      </c>
      <c r="C150" s="5" t="s">
        <v>23</v>
      </c>
      <c r="D150" s="5" t="s">
        <v>20</v>
      </c>
      <c r="E150" s="7" t="s">
        <v>107</v>
      </c>
      <c r="F150" s="5"/>
      <c r="G150" s="10">
        <f>G151+G152+G153</f>
        <v>2875.4520000000002</v>
      </c>
      <c r="H150" s="41"/>
      <c r="I150" s="41"/>
    </row>
    <row r="151" spans="1:9" ht="87" customHeight="1">
      <c r="A151" s="31" t="s">
        <v>71</v>
      </c>
      <c r="B151" s="5" t="s">
        <v>31</v>
      </c>
      <c r="C151" s="5" t="s">
        <v>23</v>
      </c>
      <c r="D151" s="5" t="s">
        <v>20</v>
      </c>
      <c r="E151" s="7" t="s">
        <v>107</v>
      </c>
      <c r="F151" s="5">
        <v>100</v>
      </c>
      <c r="G151" s="10">
        <v>2465.4459999999999</v>
      </c>
      <c r="H151" s="41"/>
      <c r="I151" s="41"/>
    </row>
    <row r="152" spans="1:9" ht="42" customHeight="1">
      <c r="A152" s="31" t="s">
        <v>105</v>
      </c>
      <c r="B152" s="5" t="s">
        <v>31</v>
      </c>
      <c r="C152" s="5" t="s">
        <v>23</v>
      </c>
      <c r="D152" s="5" t="s">
        <v>20</v>
      </c>
      <c r="E152" s="7" t="s">
        <v>107</v>
      </c>
      <c r="F152" s="5">
        <v>200</v>
      </c>
      <c r="G152" s="10">
        <v>409.9</v>
      </c>
      <c r="H152" s="41"/>
      <c r="I152" s="41"/>
    </row>
    <row r="153" spans="1:9" ht="25.5" customHeight="1">
      <c r="A153" s="32" t="s">
        <v>63</v>
      </c>
      <c r="B153" s="5" t="s">
        <v>31</v>
      </c>
      <c r="C153" s="5" t="s">
        <v>23</v>
      </c>
      <c r="D153" s="5" t="s">
        <v>20</v>
      </c>
      <c r="E153" s="7" t="s">
        <v>107</v>
      </c>
      <c r="F153" s="5">
        <v>850</v>
      </c>
      <c r="G153" s="10">
        <v>0.106</v>
      </c>
      <c r="H153" s="41"/>
      <c r="I153" s="41"/>
    </row>
    <row r="154" spans="1:9" ht="54.75" customHeight="1">
      <c r="A154" s="9" t="s">
        <v>90</v>
      </c>
      <c r="B154" s="5" t="s">
        <v>31</v>
      </c>
      <c r="C154" s="5" t="s">
        <v>23</v>
      </c>
      <c r="D154" s="5" t="s">
        <v>20</v>
      </c>
      <c r="E154" s="7" t="s">
        <v>126</v>
      </c>
      <c r="F154" s="5"/>
      <c r="G154" s="10">
        <f>G155+G156</f>
        <v>606</v>
      </c>
      <c r="H154" s="41"/>
      <c r="I154" s="41"/>
    </row>
    <row r="155" spans="1:9" ht="84.75" customHeight="1">
      <c r="A155" s="31" t="s">
        <v>71</v>
      </c>
      <c r="B155" s="5" t="s">
        <v>31</v>
      </c>
      <c r="C155" s="24" t="s">
        <v>23</v>
      </c>
      <c r="D155" s="24" t="s">
        <v>20</v>
      </c>
      <c r="E155" s="7" t="s">
        <v>126</v>
      </c>
      <c r="F155" s="24">
        <v>100</v>
      </c>
      <c r="G155" s="39">
        <v>586</v>
      </c>
      <c r="H155" s="41"/>
      <c r="I155" s="41"/>
    </row>
    <row r="156" spans="1:9" ht="33.75" customHeight="1">
      <c r="A156" s="31" t="s">
        <v>105</v>
      </c>
      <c r="B156" s="5" t="s">
        <v>31</v>
      </c>
      <c r="C156" s="24" t="s">
        <v>23</v>
      </c>
      <c r="D156" s="24" t="s">
        <v>20</v>
      </c>
      <c r="E156" s="7" t="s">
        <v>126</v>
      </c>
      <c r="F156" s="24">
        <v>200</v>
      </c>
      <c r="G156" s="39">
        <v>20</v>
      </c>
      <c r="H156" s="41"/>
      <c r="I156" s="41"/>
    </row>
    <row r="157" spans="1:9" ht="43.5" customHeight="1">
      <c r="A157" s="32" t="s">
        <v>82</v>
      </c>
      <c r="B157" s="5" t="s">
        <v>31</v>
      </c>
      <c r="C157" s="5" t="s">
        <v>23</v>
      </c>
      <c r="D157" s="5" t="s">
        <v>20</v>
      </c>
      <c r="E157" s="7" t="s">
        <v>110</v>
      </c>
      <c r="F157" s="5"/>
      <c r="G157" s="10">
        <f>G158</f>
        <v>2807.1039999999998</v>
      </c>
      <c r="H157" s="41"/>
      <c r="I157" s="41"/>
    </row>
    <row r="158" spans="1:9" ht="93.75" customHeight="1">
      <c r="A158" s="20" t="s">
        <v>60</v>
      </c>
      <c r="B158" s="5" t="s">
        <v>31</v>
      </c>
      <c r="C158" s="5" t="s">
        <v>23</v>
      </c>
      <c r="D158" s="5" t="s">
        <v>20</v>
      </c>
      <c r="E158" s="7" t="s">
        <v>111</v>
      </c>
      <c r="F158" s="5"/>
      <c r="G158" s="10">
        <f>G159+G160+G161</f>
        <v>2807.1039999999998</v>
      </c>
      <c r="H158" s="41"/>
      <c r="I158" s="41"/>
    </row>
    <row r="159" spans="1:9" ht="85.5" customHeight="1">
      <c r="A159" s="31" t="s">
        <v>71</v>
      </c>
      <c r="B159" s="5" t="s">
        <v>31</v>
      </c>
      <c r="C159" s="5" t="s">
        <v>23</v>
      </c>
      <c r="D159" s="5" t="s">
        <v>20</v>
      </c>
      <c r="E159" s="7" t="s">
        <v>111</v>
      </c>
      <c r="F159" s="5">
        <v>100</v>
      </c>
      <c r="G159" s="10">
        <v>2466.5</v>
      </c>
      <c r="H159" s="41"/>
      <c r="I159" s="41"/>
    </row>
    <row r="160" spans="1:9" ht="42.75" customHeight="1">
      <c r="A160" s="31" t="s">
        <v>105</v>
      </c>
      <c r="B160" s="5" t="s">
        <v>31</v>
      </c>
      <c r="C160" s="5" t="s">
        <v>23</v>
      </c>
      <c r="D160" s="5" t="s">
        <v>20</v>
      </c>
      <c r="E160" s="7" t="s">
        <v>111</v>
      </c>
      <c r="F160" s="5">
        <v>200</v>
      </c>
      <c r="G160" s="10">
        <v>340.60399999999998</v>
      </c>
      <c r="H160" s="41"/>
      <c r="I160" s="41"/>
    </row>
    <row r="161" spans="1:9" ht="24" customHeight="1">
      <c r="A161" s="32" t="s">
        <v>63</v>
      </c>
      <c r="B161" s="5" t="s">
        <v>31</v>
      </c>
      <c r="C161" s="5" t="s">
        <v>23</v>
      </c>
      <c r="D161" s="5" t="s">
        <v>20</v>
      </c>
      <c r="E161" s="7" t="s">
        <v>111</v>
      </c>
      <c r="F161" s="5">
        <v>850</v>
      </c>
      <c r="G161" s="10">
        <v>0</v>
      </c>
      <c r="H161" s="41"/>
      <c r="I161" s="41"/>
    </row>
    <row r="162" spans="1:9" ht="111.75" customHeight="1">
      <c r="A162" s="31" t="s">
        <v>211</v>
      </c>
      <c r="B162" s="5" t="s">
        <v>31</v>
      </c>
      <c r="C162" s="5" t="s">
        <v>23</v>
      </c>
      <c r="D162" s="5" t="s">
        <v>20</v>
      </c>
      <c r="E162" s="7" t="s">
        <v>225</v>
      </c>
      <c r="F162" s="5"/>
      <c r="G162" s="10">
        <f>G163</f>
        <v>48.432000000000002</v>
      </c>
      <c r="H162" s="41"/>
      <c r="I162" s="41"/>
    </row>
    <row r="163" spans="1:9" ht="38.25" customHeight="1">
      <c r="A163" s="9" t="s">
        <v>57</v>
      </c>
      <c r="B163" s="5" t="s">
        <v>31</v>
      </c>
      <c r="C163" s="5" t="s">
        <v>23</v>
      </c>
      <c r="D163" s="5" t="s">
        <v>20</v>
      </c>
      <c r="E163" s="7" t="s">
        <v>226</v>
      </c>
      <c r="F163" s="5">
        <v>300</v>
      </c>
      <c r="G163" s="10">
        <v>48.432000000000002</v>
      </c>
      <c r="H163" s="41"/>
      <c r="I163" s="41"/>
    </row>
    <row r="164" spans="1:9" ht="48" customHeight="1">
      <c r="A164" s="31" t="s">
        <v>170</v>
      </c>
      <c r="B164" s="5" t="s">
        <v>31</v>
      </c>
      <c r="C164" s="5" t="s">
        <v>23</v>
      </c>
      <c r="D164" s="5" t="s">
        <v>20</v>
      </c>
      <c r="E164" s="7" t="s">
        <v>169</v>
      </c>
      <c r="F164" s="5"/>
      <c r="G164" s="10">
        <f>G165</f>
        <v>1889.4549999999999</v>
      </c>
      <c r="H164" s="41"/>
      <c r="I164" s="41"/>
    </row>
    <row r="165" spans="1:9" ht="38.25" customHeight="1">
      <c r="A165" s="31" t="s">
        <v>105</v>
      </c>
      <c r="B165" s="5" t="s">
        <v>31</v>
      </c>
      <c r="C165" s="5" t="s">
        <v>23</v>
      </c>
      <c r="D165" s="5" t="s">
        <v>20</v>
      </c>
      <c r="E165" s="7" t="s">
        <v>169</v>
      </c>
      <c r="F165" s="5">
        <v>200</v>
      </c>
      <c r="G165" s="10">
        <v>1889.4549999999999</v>
      </c>
      <c r="H165" s="41"/>
      <c r="I165" s="41"/>
    </row>
    <row r="166" spans="1:9" ht="24" customHeight="1">
      <c r="A166" s="31" t="s">
        <v>141</v>
      </c>
      <c r="B166" s="5" t="s">
        <v>31</v>
      </c>
      <c r="C166" s="5" t="s">
        <v>23</v>
      </c>
      <c r="D166" s="5" t="s">
        <v>20</v>
      </c>
      <c r="E166" s="27" t="s">
        <v>142</v>
      </c>
      <c r="F166" s="24"/>
      <c r="G166" s="39">
        <f>G167</f>
        <v>559.82000000000005</v>
      </c>
      <c r="H166" s="41"/>
      <c r="I166" s="41"/>
    </row>
    <row r="167" spans="1:9" ht="38.25" customHeight="1">
      <c r="A167" s="31" t="s">
        <v>105</v>
      </c>
      <c r="B167" s="5" t="s">
        <v>31</v>
      </c>
      <c r="C167" s="5" t="s">
        <v>23</v>
      </c>
      <c r="D167" s="5" t="s">
        <v>20</v>
      </c>
      <c r="E167" s="27" t="s">
        <v>142</v>
      </c>
      <c r="F167" s="24">
        <v>200</v>
      </c>
      <c r="G167" s="39">
        <v>559.82000000000005</v>
      </c>
      <c r="H167" s="41"/>
      <c r="I167" s="41"/>
    </row>
    <row r="168" spans="1:9" ht="26.25" customHeight="1">
      <c r="A168" s="31" t="s">
        <v>37</v>
      </c>
      <c r="B168" s="5" t="s">
        <v>31</v>
      </c>
      <c r="C168" s="5">
        <v>10</v>
      </c>
      <c r="D168" s="5"/>
      <c r="E168" s="7"/>
      <c r="F168" s="5"/>
      <c r="G168" s="10">
        <f>G174+G169</f>
        <v>14891.5</v>
      </c>
      <c r="H168" s="41"/>
      <c r="I168" s="41"/>
    </row>
    <row r="169" spans="1:9" ht="26.25" customHeight="1">
      <c r="A169" s="9" t="s">
        <v>41</v>
      </c>
      <c r="B169" s="5" t="s">
        <v>31</v>
      </c>
      <c r="C169" s="5">
        <v>10</v>
      </c>
      <c r="D169" s="5" t="s">
        <v>17</v>
      </c>
      <c r="E169" s="7"/>
      <c r="F169" s="5"/>
      <c r="G169" s="10">
        <f>G170+G172</f>
        <v>1102.5</v>
      </c>
      <c r="H169" s="41"/>
      <c r="I169" s="41"/>
    </row>
    <row r="170" spans="1:9" ht="35.25" customHeight="1">
      <c r="A170" s="9" t="s">
        <v>212</v>
      </c>
      <c r="B170" s="5" t="s">
        <v>31</v>
      </c>
      <c r="C170" s="5">
        <v>10</v>
      </c>
      <c r="D170" s="5" t="s">
        <v>17</v>
      </c>
      <c r="E170" s="7" t="s">
        <v>213</v>
      </c>
      <c r="F170" s="5"/>
      <c r="G170" s="10">
        <f>G171</f>
        <v>905.6</v>
      </c>
      <c r="H170" s="41"/>
      <c r="I170" s="41"/>
    </row>
    <row r="171" spans="1:9" ht="34.5" customHeight="1">
      <c r="A171" s="9" t="s">
        <v>57</v>
      </c>
      <c r="B171" s="5" t="s">
        <v>31</v>
      </c>
      <c r="C171" s="5">
        <v>10</v>
      </c>
      <c r="D171" s="5" t="s">
        <v>17</v>
      </c>
      <c r="E171" s="7" t="s">
        <v>213</v>
      </c>
      <c r="F171" s="5">
        <v>300</v>
      </c>
      <c r="G171" s="10">
        <v>905.6</v>
      </c>
      <c r="H171" s="41"/>
      <c r="I171" s="41"/>
    </row>
    <row r="172" spans="1:9" ht="34.5" customHeight="1">
      <c r="A172" s="31" t="s">
        <v>246</v>
      </c>
      <c r="B172" s="5" t="s">
        <v>31</v>
      </c>
      <c r="C172" s="5">
        <v>10</v>
      </c>
      <c r="D172" s="5" t="s">
        <v>17</v>
      </c>
      <c r="E172" s="7" t="s">
        <v>213</v>
      </c>
      <c r="F172" s="5"/>
      <c r="G172" s="10">
        <f>G173</f>
        <v>196.9</v>
      </c>
      <c r="H172" s="41"/>
      <c r="I172" s="41"/>
    </row>
    <row r="173" spans="1:9" ht="34.5" customHeight="1">
      <c r="A173" s="9" t="s">
        <v>57</v>
      </c>
      <c r="B173" s="5" t="s">
        <v>31</v>
      </c>
      <c r="C173" s="5">
        <v>10</v>
      </c>
      <c r="D173" s="5" t="s">
        <v>17</v>
      </c>
      <c r="E173" s="7" t="s">
        <v>213</v>
      </c>
      <c r="F173" s="5">
        <v>300</v>
      </c>
      <c r="G173" s="10">
        <v>196.9</v>
      </c>
      <c r="H173" s="41"/>
      <c r="I173" s="41"/>
    </row>
    <row r="174" spans="1:9" ht="21" customHeight="1">
      <c r="A174" s="9" t="s">
        <v>13</v>
      </c>
      <c r="B174" s="5" t="s">
        <v>31</v>
      </c>
      <c r="C174" s="5">
        <v>10</v>
      </c>
      <c r="D174" s="5" t="s">
        <v>18</v>
      </c>
      <c r="E174" s="8"/>
      <c r="F174" s="5"/>
      <c r="G174" s="10">
        <f>G175+G177</f>
        <v>13789</v>
      </c>
      <c r="H174" s="41"/>
      <c r="I174" s="41"/>
    </row>
    <row r="175" spans="1:9" ht="82.5" customHeight="1">
      <c r="A175" s="9" t="s">
        <v>74</v>
      </c>
      <c r="B175" s="5" t="s">
        <v>31</v>
      </c>
      <c r="C175" s="5">
        <v>10</v>
      </c>
      <c r="D175" s="5" t="s">
        <v>18</v>
      </c>
      <c r="E175" s="7" t="s">
        <v>117</v>
      </c>
      <c r="F175" s="5"/>
      <c r="G175" s="10">
        <f>G176</f>
        <v>1850</v>
      </c>
      <c r="H175" s="41"/>
      <c r="I175" s="41"/>
    </row>
    <row r="176" spans="1:9" ht="30" customHeight="1">
      <c r="A176" s="9" t="s">
        <v>57</v>
      </c>
      <c r="B176" s="5" t="s">
        <v>31</v>
      </c>
      <c r="C176" s="5">
        <v>10</v>
      </c>
      <c r="D176" s="5" t="s">
        <v>18</v>
      </c>
      <c r="E176" s="7" t="s">
        <v>117</v>
      </c>
      <c r="F176" s="3">
        <v>300</v>
      </c>
      <c r="G176" s="10">
        <v>1850</v>
      </c>
      <c r="H176" s="41"/>
      <c r="I176" s="41"/>
    </row>
    <row r="177" spans="1:9" ht="54" customHeight="1">
      <c r="A177" s="16" t="s">
        <v>77</v>
      </c>
      <c r="B177" s="5" t="s">
        <v>31</v>
      </c>
      <c r="C177" s="17" t="s">
        <v>54</v>
      </c>
      <c r="D177" s="17" t="s">
        <v>18</v>
      </c>
      <c r="E177" s="27" t="s">
        <v>128</v>
      </c>
      <c r="F177" s="17"/>
      <c r="G177" s="19">
        <f>G178</f>
        <v>11939</v>
      </c>
      <c r="H177" s="41"/>
      <c r="I177" s="41"/>
    </row>
    <row r="178" spans="1:9" ht="36" customHeight="1">
      <c r="A178" s="16" t="s">
        <v>57</v>
      </c>
      <c r="B178" s="5" t="s">
        <v>31</v>
      </c>
      <c r="C178" s="17" t="s">
        <v>54</v>
      </c>
      <c r="D178" s="17" t="s">
        <v>18</v>
      </c>
      <c r="E178" s="27" t="s">
        <v>128</v>
      </c>
      <c r="F178" s="17">
        <v>300</v>
      </c>
      <c r="G178" s="19">
        <v>11939</v>
      </c>
      <c r="H178" s="41"/>
      <c r="I178" s="41"/>
    </row>
    <row r="179" spans="1:9" ht="48.75" customHeight="1">
      <c r="A179" s="9" t="s">
        <v>53</v>
      </c>
      <c r="B179" s="5" t="s">
        <v>32</v>
      </c>
      <c r="C179" s="5"/>
      <c r="D179" s="5"/>
      <c r="E179" s="7"/>
      <c r="F179" s="3"/>
      <c r="G179" s="10">
        <f>G180+G196+G229+G225+G218+G204+G200+G211</f>
        <v>27267.979999999996</v>
      </c>
      <c r="H179" s="10">
        <v>24671.5</v>
      </c>
      <c r="I179" s="10">
        <v>20700</v>
      </c>
    </row>
    <row r="180" spans="1:9" ht="19.5" customHeight="1">
      <c r="A180" s="9" t="s">
        <v>33</v>
      </c>
      <c r="B180" s="5" t="s">
        <v>32</v>
      </c>
      <c r="C180" s="5" t="s">
        <v>15</v>
      </c>
      <c r="D180" s="5"/>
      <c r="E180" s="8"/>
      <c r="F180" s="3"/>
      <c r="G180" s="10">
        <f>G181+G190+G187</f>
        <v>10784.4</v>
      </c>
      <c r="H180" s="41"/>
      <c r="I180" s="41"/>
    </row>
    <row r="181" spans="1:9" ht="25.5" customHeight="1">
      <c r="A181" s="9" t="s">
        <v>4</v>
      </c>
      <c r="B181" s="5" t="s">
        <v>32</v>
      </c>
      <c r="C181" s="5" t="s">
        <v>15</v>
      </c>
      <c r="D181" s="5" t="s">
        <v>19</v>
      </c>
      <c r="E181" s="8"/>
      <c r="F181" s="3"/>
      <c r="G181" s="10">
        <f>G182</f>
        <v>7064</v>
      </c>
      <c r="H181" s="41"/>
      <c r="I181" s="41"/>
    </row>
    <row r="182" spans="1:9" ht="41.25" customHeight="1">
      <c r="A182" s="9" t="s">
        <v>61</v>
      </c>
      <c r="B182" s="5" t="s">
        <v>32</v>
      </c>
      <c r="C182" s="5" t="s">
        <v>15</v>
      </c>
      <c r="D182" s="5" t="s">
        <v>19</v>
      </c>
      <c r="E182" s="7" t="s">
        <v>106</v>
      </c>
      <c r="F182" s="3"/>
      <c r="G182" s="10">
        <f>G183</f>
        <v>7064</v>
      </c>
      <c r="H182" s="41"/>
      <c r="I182" s="41"/>
    </row>
    <row r="183" spans="1:9" ht="36" customHeight="1">
      <c r="A183" s="9" t="s">
        <v>62</v>
      </c>
      <c r="B183" s="5" t="s">
        <v>32</v>
      </c>
      <c r="C183" s="5" t="s">
        <v>15</v>
      </c>
      <c r="D183" s="5" t="s">
        <v>19</v>
      </c>
      <c r="E183" s="7" t="s">
        <v>107</v>
      </c>
      <c r="F183" s="3"/>
      <c r="G183" s="10">
        <f>G184+G185+G186</f>
        <v>7064</v>
      </c>
      <c r="H183" s="41"/>
      <c r="I183" s="41"/>
    </row>
    <row r="184" spans="1:9" ht="86.25" customHeight="1">
      <c r="A184" s="31" t="s">
        <v>71</v>
      </c>
      <c r="B184" s="5" t="s">
        <v>32</v>
      </c>
      <c r="C184" s="5" t="s">
        <v>15</v>
      </c>
      <c r="D184" s="5" t="s">
        <v>19</v>
      </c>
      <c r="E184" s="7" t="s">
        <v>107</v>
      </c>
      <c r="F184" s="3">
        <v>100</v>
      </c>
      <c r="G184" s="10">
        <v>6204</v>
      </c>
      <c r="H184" s="41"/>
      <c r="I184" s="41"/>
    </row>
    <row r="185" spans="1:9" ht="38.25" customHeight="1">
      <c r="A185" s="31" t="s">
        <v>105</v>
      </c>
      <c r="B185" s="5" t="s">
        <v>32</v>
      </c>
      <c r="C185" s="5" t="s">
        <v>15</v>
      </c>
      <c r="D185" s="5" t="s">
        <v>19</v>
      </c>
      <c r="E185" s="7" t="s">
        <v>107</v>
      </c>
      <c r="F185" s="3">
        <v>200</v>
      </c>
      <c r="G185" s="10">
        <v>860</v>
      </c>
      <c r="H185" s="41"/>
      <c r="I185" s="41"/>
    </row>
    <row r="186" spans="1:9" ht="19.5" customHeight="1">
      <c r="A186" s="32" t="s">
        <v>63</v>
      </c>
      <c r="B186" s="5" t="s">
        <v>32</v>
      </c>
      <c r="C186" s="5" t="s">
        <v>15</v>
      </c>
      <c r="D186" s="5" t="s">
        <v>19</v>
      </c>
      <c r="E186" s="7" t="s">
        <v>107</v>
      </c>
      <c r="F186" s="3">
        <v>850</v>
      </c>
      <c r="G186" s="10">
        <v>0</v>
      </c>
      <c r="H186" s="41"/>
      <c r="I186" s="41"/>
    </row>
    <row r="187" spans="1:9" ht="25.5" customHeight="1">
      <c r="A187" s="32" t="s">
        <v>132</v>
      </c>
      <c r="B187" s="5" t="s">
        <v>32</v>
      </c>
      <c r="C187" s="5" t="s">
        <v>15</v>
      </c>
      <c r="D187" s="5">
        <v>11</v>
      </c>
      <c r="E187" s="7"/>
      <c r="F187" s="3"/>
      <c r="G187" s="10">
        <f>G188</f>
        <v>120.4</v>
      </c>
      <c r="H187" s="41"/>
      <c r="I187" s="41"/>
    </row>
    <row r="188" spans="1:9" ht="22.5" customHeight="1">
      <c r="A188" s="32" t="s">
        <v>133</v>
      </c>
      <c r="B188" s="5" t="s">
        <v>32</v>
      </c>
      <c r="C188" s="5" t="s">
        <v>15</v>
      </c>
      <c r="D188" s="5">
        <v>11</v>
      </c>
      <c r="E188" s="7" t="s">
        <v>135</v>
      </c>
      <c r="F188" s="3"/>
      <c r="G188" s="10">
        <f>G189</f>
        <v>120.4</v>
      </c>
      <c r="H188" s="41"/>
      <c r="I188" s="41"/>
    </row>
    <row r="189" spans="1:9" ht="21.75" customHeight="1">
      <c r="A189" s="32" t="s">
        <v>134</v>
      </c>
      <c r="B189" s="5" t="s">
        <v>32</v>
      </c>
      <c r="C189" s="5" t="s">
        <v>15</v>
      </c>
      <c r="D189" s="5">
        <v>11</v>
      </c>
      <c r="E189" s="7" t="s">
        <v>135</v>
      </c>
      <c r="F189" s="3">
        <v>870</v>
      </c>
      <c r="G189" s="10">
        <v>120.4</v>
      </c>
      <c r="H189" s="41"/>
      <c r="I189" s="41"/>
    </row>
    <row r="190" spans="1:9" ht="31.5" customHeight="1">
      <c r="A190" s="32" t="s">
        <v>5</v>
      </c>
      <c r="B190" s="5" t="s">
        <v>32</v>
      </c>
      <c r="C190" s="5" t="s">
        <v>15</v>
      </c>
      <c r="D190" s="5">
        <v>13</v>
      </c>
      <c r="E190" s="7"/>
      <c r="F190" s="3"/>
      <c r="G190" s="10">
        <f>G191+G194</f>
        <v>3600</v>
      </c>
      <c r="H190" s="41"/>
      <c r="I190" s="41"/>
    </row>
    <row r="191" spans="1:9" ht="94.5" customHeight="1">
      <c r="A191" s="32" t="s">
        <v>60</v>
      </c>
      <c r="B191" s="5" t="s">
        <v>32</v>
      </c>
      <c r="C191" s="5" t="s">
        <v>15</v>
      </c>
      <c r="D191" s="5">
        <v>13</v>
      </c>
      <c r="E191" s="7" t="s">
        <v>111</v>
      </c>
      <c r="F191" s="3"/>
      <c r="G191" s="10">
        <f>G192+G193</f>
        <v>2600</v>
      </c>
      <c r="H191" s="41"/>
      <c r="I191" s="41"/>
    </row>
    <row r="192" spans="1:9" ht="81" customHeight="1">
      <c r="A192" s="32" t="s">
        <v>131</v>
      </c>
      <c r="B192" s="5" t="s">
        <v>32</v>
      </c>
      <c r="C192" s="5" t="s">
        <v>15</v>
      </c>
      <c r="D192" s="5">
        <v>13</v>
      </c>
      <c r="E192" s="7" t="s">
        <v>111</v>
      </c>
      <c r="F192" s="3">
        <v>100</v>
      </c>
      <c r="G192" s="10">
        <v>2450</v>
      </c>
      <c r="H192" s="41"/>
      <c r="I192" s="41"/>
    </row>
    <row r="193" spans="1:9" ht="41.25" customHeight="1">
      <c r="A193" s="31" t="s">
        <v>105</v>
      </c>
      <c r="B193" s="5" t="s">
        <v>32</v>
      </c>
      <c r="C193" s="5" t="s">
        <v>15</v>
      </c>
      <c r="D193" s="5">
        <v>13</v>
      </c>
      <c r="E193" s="7" t="s">
        <v>111</v>
      </c>
      <c r="F193" s="3">
        <v>200</v>
      </c>
      <c r="G193" s="10">
        <v>150</v>
      </c>
      <c r="H193" s="41"/>
      <c r="I193" s="41"/>
    </row>
    <row r="194" spans="1:9" ht="22.5" customHeight="1">
      <c r="A194" s="31" t="s">
        <v>141</v>
      </c>
      <c r="B194" s="5" t="s">
        <v>32</v>
      </c>
      <c r="C194" s="5" t="s">
        <v>15</v>
      </c>
      <c r="D194" s="5" t="s">
        <v>45</v>
      </c>
      <c r="E194" s="27" t="s">
        <v>142</v>
      </c>
      <c r="F194" s="24"/>
      <c r="G194" s="39">
        <f>G195</f>
        <v>1000</v>
      </c>
      <c r="H194" s="41"/>
      <c r="I194" s="41"/>
    </row>
    <row r="195" spans="1:9" ht="41.25" customHeight="1">
      <c r="A195" s="31" t="s">
        <v>105</v>
      </c>
      <c r="B195" s="5" t="s">
        <v>32</v>
      </c>
      <c r="C195" s="5" t="s">
        <v>15</v>
      </c>
      <c r="D195" s="5" t="s">
        <v>45</v>
      </c>
      <c r="E195" s="27" t="s">
        <v>142</v>
      </c>
      <c r="F195" s="24">
        <v>200</v>
      </c>
      <c r="G195" s="39">
        <v>1000</v>
      </c>
      <c r="H195" s="41"/>
      <c r="I195" s="41"/>
    </row>
    <row r="196" spans="1:9" ht="27.75" customHeight="1">
      <c r="A196" s="9" t="s">
        <v>46</v>
      </c>
      <c r="B196" s="5" t="s">
        <v>32</v>
      </c>
      <c r="C196" s="5" t="s">
        <v>16</v>
      </c>
      <c r="D196" s="5"/>
      <c r="E196" s="8"/>
      <c r="F196" s="3"/>
      <c r="G196" s="10">
        <f>G197</f>
        <v>843.3</v>
      </c>
      <c r="H196" s="41"/>
      <c r="I196" s="41"/>
    </row>
    <row r="197" spans="1:9" ht="27.75" customHeight="1">
      <c r="A197" s="9" t="s">
        <v>42</v>
      </c>
      <c r="B197" s="5" t="s">
        <v>32</v>
      </c>
      <c r="C197" s="5" t="s">
        <v>16</v>
      </c>
      <c r="D197" s="5" t="s">
        <v>17</v>
      </c>
      <c r="E197" s="8"/>
      <c r="F197" s="3"/>
      <c r="G197" s="10">
        <f>G198</f>
        <v>843.3</v>
      </c>
      <c r="H197" s="41"/>
      <c r="I197" s="41"/>
    </row>
    <row r="198" spans="1:9" ht="51.75" customHeight="1">
      <c r="A198" s="9" t="s">
        <v>39</v>
      </c>
      <c r="B198" s="5" t="s">
        <v>32</v>
      </c>
      <c r="C198" s="5" t="s">
        <v>16</v>
      </c>
      <c r="D198" s="5" t="s">
        <v>17</v>
      </c>
      <c r="E198" s="7" t="s">
        <v>118</v>
      </c>
      <c r="F198" s="3"/>
      <c r="G198" s="10">
        <f>G199</f>
        <v>843.3</v>
      </c>
      <c r="H198" s="41"/>
      <c r="I198" s="41"/>
    </row>
    <row r="199" spans="1:9" ht="15.75" customHeight="1">
      <c r="A199" s="9" t="s">
        <v>49</v>
      </c>
      <c r="B199" s="5" t="s">
        <v>32</v>
      </c>
      <c r="C199" s="5" t="s">
        <v>16</v>
      </c>
      <c r="D199" s="5" t="s">
        <v>17</v>
      </c>
      <c r="E199" s="7" t="s">
        <v>118</v>
      </c>
      <c r="F199" s="3">
        <v>530</v>
      </c>
      <c r="G199" s="10">
        <v>843.3</v>
      </c>
      <c r="H199" s="41"/>
      <c r="I199" s="41"/>
    </row>
    <row r="200" spans="1:9" ht="36" customHeight="1">
      <c r="A200" s="4" t="s">
        <v>34</v>
      </c>
      <c r="B200" s="5" t="s">
        <v>32</v>
      </c>
      <c r="C200" s="5" t="s">
        <v>17</v>
      </c>
      <c r="D200" s="3"/>
      <c r="E200" s="7"/>
      <c r="F200" s="3"/>
      <c r="G200" s="10">
        <f>G201</f>
        <v>90</v>
      </c>
      <c r="H200" s="41"/>
      <c r="I200" s="41"/>
    </row>
    <row r="201" spans="1:9" ht="53.25" customHeight="1">
      <c r="A201" s="4" t="s">
        <v>43</v>
      </c>
      <c r="B201" s="5" t="s">
        <v>32</v>
      </c>
      <c r="C201" s="5" t="s">
        <v>17</v>
      </c>
      <c r="D201" s="5">
        <v>10</v>
      </c>
      <c r="E201" s="7"/>
      <c r="F201" s="3"/>
      <c r="G201" s="10">
        <f>G202</f>
        <v>90</v>
      </c>
      <c r="H201" s="41"/>
      <c r="I201" s="41"/>
    </row>
    <row r="202" spans="1:9" ht="115.5" customHeight="1">
      <c r="A202" s="9" t="s">
        <v>91</v>
      </c>
      <c r="B202" s="5" t="s">
        <v>32</v>
      </c>
      <c r="C202" s="5" t="s">
        <v>17</v>
      </c>
      <c r="D202" s="5">
        <v>10</v>
      </c>
      <c r="E202" s="7" t="s">
        <v>119</v>
      </c>
      <c r="F202" s="3"/>
      <c r="G202" s="10">
        <f>G203</f>
        <v>90</v>
      </c>
      <c r="H202" s="41"/>
      <c r="I202" s="41"/>
    </row>
    <row r="203" spans="1:9" ht="27" customHeight="1">
      <c r="A203" s="28" t="s">
        <v>70</v>
      </c>
      <c r="B203" s="5" t="s">
        <v>32</v>
      </c>
      <c r="C203" s="5" t="s">
        <v>17</v>
      </c>
      <c r="D203" s="5">
        <v>10</v>
      </c>
      <c r="E203" s="47" t="s">
        <v>119</v>
      </c>
      <c r="F203" s="3">
        <v>540</v>
      </c>
      <c r="G203" s="10">
        <v>90</v>
      </c>
      <c r="H203" s="41"/>
      <c r="I203" s="41"/>
    </row>
    <row r="204" spans="1:9" ht="27" customHeight="1">
      <c r="A204" s="4" t="s">
        <v>35</v>
      </c>
      <c r="B204" s="5" t="s">
        <v>32</v>
      </c>
      <c r="C204" s="5" t="s">
        <v>18</v>
      </c>
      <c r="D204" s="5"/>
      <c r="E204" s="7"/>
      <c r="F204" s="3"/>
      <c r="G204" s="10">
        <f>G205+G208</f>
        <v>2586</v>
      </c>
      <c r="H204" s="41"/>
      <c r="I204" s="41"/>
    </row>
    <row r="205" spans="1:9" ht="23.25" customHeight="1">
      <c r="A205" s="4" t="s">
        <v>68</v>
      </c>
      <c r="B205" s="5" t="s">
        <v>32</v>
      </c>
      <c r="C205" s="5" t="s">
        <v>18</v>
      </c>
      <c r="D205" s="5" t="s">
        <v>20</v>
      </c>
      <c r="E205" s="7"/>
      <c r="F205" s="3"/>
      <c r="G205" s="10">
        <f>G206</f>
        <v>2536</v>
      </c>
      <c r="H205" s="41"/>
      <c r="I205" s="41"/>
    </row>
    <row r="206" spans="1:9" ht="115.5" customHeight="1">
      <c r="A206" s="9" t="s">
        <v>91</v>
      </c>
      <c r="B206" s="5" t="s">
        <v>32</v>
      </c>
      <c r="C206" s="5" t="s">
        <v>18</v>
      </c>
      <c r="D206" s="5" t="s">
        <v>20</v>
      </c>
      <c r="E206" s="7" t="s">
        <v>119</v>
      </c>
      <c r="F206" s="3"/>
      <c r="G206" s="10">
        <f>G207</f>
        <v>2536</v>
      </c>
      <c r="H206" s="41"/>
      <c r="I206" s="41"/>
    </row>
    <row r="207" spans="1:9" ht="26.25" customHeight="1">
      <c r="A207" s="28" t="s">
        <v>70</v>
      </c>
      <c r="B207" s="46" t="s">
        <v>32</v>
      </c>
      <c r="C207" s="46" t="s">
        <v>18</v>
      </c>
      <c r="D207" s="46" t="s">
        <v>20</v>
      </c>
      <c r="E207" s="47" t="s">
        <v>119</v>
      </c>
      <c r="F207" s="55">
        <v>540</v>
      </c>
      <c r="G207" s="29">
        <v>2536</v>
      </c>
      <c r="H207" s="52"/>
      <c r="I207" s="41"/>
    </row>
    <row r="208" spans="1:9" ht="35.25" customHeight="1">
      <c r="A208" s="28" t="s">
        <v>147</v>
      </c>
      <c r="B208" s="5" t="s">
        <v>32</v>
      </c>
      <c r="C208" s="5" t="s">
        <v>18</v>
      </c>
      <c r="D208" s="5">
        <v>12</v>
      </c>
      <c r="E208" s="47"/>
      <c r="F208" s="55"/>
      <c r="G208" s="29">
        <f>G209</f>
        <v>50</v>
      </c>
      <c r="H208" s="52"/>
      <c r="I208" s="41"/>
    </row>
    <row r="209" spans="1:9" ht="113.25" customHeight="1">
      <c r="A209" s="9" t="s">
        <v>91</v>
      </c>
      <c r="B209" s="5" t="s">
        <v>32</v>
      </c>
      <c r="C209" s="5" t="s">
        <v>18</v>
      </c>
      <c r="D209" s="5">
        <v>12</v>
      </c>
      <c r="E209" s="7" t="s">
        <v>119</v>
      </c>
      <c r="F209" s="3"/>
      <c r="G209" s="10">
        <f>G210</f>
        <v>50</v>
      </c>
      <c r="H209" s="52"/>
      <c r="I209" s="41"/>
    </row>
    <row r="210" spans="1:9" ht="26.25" customHeight="1">
      <c r="A210" s="28" t="s">
        <v>70</v>
      </c>
      <c r="B210" s="46" t="s">
        <v>32</v>
      </c>
      <c r="C210" s="46" t="s">
        <v>18</v>
      </c>
      <c r="D210" s="46">
        <v>12</v>
      </c>
      <c r="E210" s="47" t="s">
        <v>119</v>
      </c>
      <c r="F210" s="55">
        <v>540</v>
      </c>
      <c r="G210" s="29">
        <v>50</v>
      </c>
      <c r="H210" s="52"/>
      <c r="I210" s="41"/>
    </row>
    <row r="211" spans="1:9" ht="23.25" customHeight="1">
      <c r="A211" s="4" t="s">
        <v>158</v>
      </c>
      <c r="B211" s="46" t="s">
        <v>32</v>
      </c>
      <c r="C211" s="5" t="s">
        <v>21</v>
      </c>
      <c r="D211" s="5"/>
      <c r="E211" s="47"/>
      <c r="F211" s="55"/>
      <c r="G211" s="29">
        <f>G212+G215</f>
        <v>5232.28</v>
      </c>
      <c r="H211" s="52"/>
      <c r="I211" s="41"/>
    </row>
    <row r="212" spans="1:9" ht="27" customHeight="1">
      <c r="A212" s="4" t="s">
        <v>159</v>
      </c>
      <c r="B212" s="46" t="s">
        <v>32</v>
      </c>
      <c r="C212" s="5" t="s">
        <v>21</v>
      </c>
      <c r="D212" s="5" t="s">
        <v>16</v>
      </c>
      <c r="E212" s="47"/>
      <c r="F212" s="55"/>
      <c r="G212" s="29">
        <f>G213</f>
        <v>1085</v>
      </c>
      <c r="H212" s="52"/>
      <c r="I212" s="41"/>
    </row>
    <row r="213" spans="1:9" ht="119.25" customHeight="1">
      <c r="A213" s="9" t="s">
        <v>91</v>
      </c>
      <c r="B213" s="46" t="s">
        <v>32</v>
      </c>
      <c r="C213" s="5" t="s">
        <v>21</v>
      </c>
      <c r="D213" s="5" t="s">
        <v>16</v>
      </c>
      <c r="E213" s="7" t="s">
        <v>119</v>
      </c>
      <c r="F213" s="3"/>
      <c r="G213" s="29">
        <f>G214</f>
        <v>1085</v>
      </c>
      <c r="H213" s="52"/>
      <c r="I213" s="41"/>
    </row>
    <row r="214" spans="1:9" ht="24.75" customHeight="1">
      <c r="A214" s="9" t="s">
        <v>70</v>
      </c>
      <c r="B214" s="46" t="s">
        <v>32</v>
      </c>
      <c r="C214" s="5" t="s">
        <v>21</v>
      </c>
      <c r="D214" s="5" t="s">
        <v>16</v>
      </c>
      <c r="E214" s="47" t="s">
        <v>119</v>
      </c>
      <c r="F214" s="55">
        <v>540</v>
      </c>
      <c r="G214" s="29">
        <v>1085</v>
      </c>
      <c r="H214" s="52"/>
      <c r="I214" s="41"/>
    </row>
    <row r="215" spans="1:9" ht="24" customHeight="1">
      <c r="A215" s="4" t="s">
        <v>157</v>
      </c>
      <c r="B215" s="46" t="s">
        <v>32</v>
      </c>
      <c r="C215" s="5" t="s">
        <v>21</v>
      </c>
      <c r="D215" s="5" t="s">
        <v>17</v>
      </c>
      <c r="E215" s="47"/>
      <c r="F215" s="55"/>
      <c r="G215" s="29">
        <f>G216</f>
        <v>4147.28</v>
      </c>
      <c r="H215" s="52"/>
      <c r="I215" s="41"/>
    </row>
    <row r="216" spans="1:9" ht="117.75" customHeight="1">
      <c r="A216" s="9" t="s">
        <v>91</v>
      </c>
      <c r="B216" s="46" t="s">
        <v>32</v>
      </c>
      <c r="C216" s="5" t="s">
        <v>21</v>
      </c>
      <c r="D216" s="5" t="s">
        <v>17</v>
      </c>
      <c r="E216" s="7" t="s">
        <v>119</v>
      </c>
      <c r="F216" s="3"/>
      <c r="G216" s="29">
        <f>G217</f>
        <v>4147.28</v>
      </c>
      <c r="H216" s="52"/>
      <c r="I216" s="41"/>
    </row>
    <row r="217" spans="1:9" ht="21" customHeight="1">
      <c r="A217" s="9" t="s">
        <v>70</v>
      </c>
      <c r="B217" s="46" t="s">
        <v>32</v>
      </c>
      <c r="C217" s="5" t="s">
        <v>21</v>
      </c>
      <c r="D217" s="5" t="s">
        <v>17</v>
      </c>
      <c r="E217" s="47" t="s">
        <v>119</v>
      </c>
      <c r="F217" s="55">
        <v>540</v>
      </c>
      <c r="G217" s="29">
        <v>4147.28</v>
      </c>
      <c r="H217" s="52"/>
      <c r="I217" s="41"/>
    </row>
    <row r="218" spans="1:9" ht="21" customHeight="1">
      <c r="A218" s="4" t="s">
        <v>79</v>
      </c>
      <c r="B218" s="46" t="s">
        <v>32</v>
      </c>
      <c r="C218" s="46" t="s">
        <v>22</v>
      </c>
      <c r="D218" s="5"/>
      <c r="E218" s="47"/>
      <c r="F218" s="55"/>
      <c r="G218" s="29">
        <f>G219+G222</f>
        <v>5427</v>
      </c>
      <c r="H218" s="52"/>
      <c r="I218" s="41"/>
    </row>
    <row r="219" spans="1:9" ht="19.5" customHeight="1">
      <c r="A219" s="34" t="s">
        <v>10</v>
      </c>
      <c r="B219" s="46" t="s">
        <v>32</v>
      </c>
      <c r="C219" s="46" t="s">
        <v>22</v>
      </c>
      <c r="D219" s="46" t="s">
        <v>15</v>
      </c>
      <c r="E219" s="47"/>
      <c r="F219" s="55"/>
      <c r="G219" s="29">
        <f>G220</f>
        <v>5397</v>
      </c>
      <c r="H219" s="52"/>
      <c r="I219" s="41"/>
    </row>
    <row r="220" spans="1:9" ht="113.25" customHeight="1">
      <c r="A220" s="9" t="s">
        <v>91</v>
      </c>
      <c r="B220" s="5" t="s">
        <v>32</v>
      </c>
      <c r="C220" s="5" t="s">
        <v>22</v>
      </c>
      <c r="D220" s="5" t="s">
        <v>15</v>
      </c>
      <c r="E220" s="7" t="s">
        <v>119</v>
      </c>
      <c r="F220" s="3"/>
      <c r="G220" s="10">
        <f>G221</f>
        <v>5397</v>
      </c>
      <c r="H220" s="41"/>
      <c r="I220" s="41"/>
    </row>
    <row r="221" spans="1:9" ht="35.25" customHeight="1">
      <c r="A221" s="9" t="s">
        <v>70</v>
      </c>
      <c r="B221" s="5" t="s">
        <v>32</v>
      </c>
      <c r="C221" s="5" t="s">
        <v>22</v>
      </c>
      <c r="D221" s="5" t="s">
        <v>15</v>
      </c>
      <c r="E221" s="7" t="s">
        <v>119</v>
      </c>
      <c r="F221" s="3">
        <v>540</v>
      </c>
      <c r="G221" s="10">
        <v>5397</v>
      </c>
      <c r="H221" s="41"/>
      <c r="I221" s="41"/>
    </row>
    <row r="222" spans="1:9" ht="33.75" customHeight="1">
      <c r="A222" s="4" t="s">
        <v>81</v>
      </c>
      <c r="B222" s="5" t="s">
        <v>32</v>
      </c>
      <c r="C222" s="5" t="s">
        <v>22</v>
      </c>
      <c r="D222" s="5" t="s">
        <v>18</v>
      </c>
      <c r="E222" s="7"/>
      <c r="F222" s="3"/>
      <c r="G222" s="10">
        <f>G223</f>
        <v>30</v>
      </c>
      <c r="H222" s="41"/>
      <c r="I222" s="41"/>
    </row>
    <row r="223" spans="1:9" ht="117" customHeight="1">
      <c r="A223" s="9" t="s">
        <v>91</v>
      </c>
      <c r="B223" s="5" t="s">
        <v>32</v>
      </c>
      <c r="C223" s="5" t="s">
        <v>22</v>
      </c>
      <c r="D223" s="5" t="s">
        <v>18</v>
      </c>
      <c r="E223" s="7" t="s">
        <v>119</v>
      </c>
      <c r="F223" s="3"/>
      <c r="G223" s="10">
        <f>G224</f>
        <v>30</v>
      </c>
      <c r="H223" s="41"/>
      <c r="I223" s="41"/>
    </row>
    <row r="224" spans="1:9" ht="21.75" customHeight="1">
      <c r="A224" s="9" t="s">
        <v>70</v>
      </c>
      <c r="B224" s="5" t="s">
        <v>32</v>
      </c>
      <c r="C224" s="5" t="s">
        <v>22</v>
      </c>
      <c r="D224" s="5" t="s">
        <v>18</v>
      </c>
      <c r="E224" s="7" t="s">
        <v>119</v>
      </c>
      <c r="F224" s="3">
        <v>540</v>
      </c>
      <c r="G224" s="10">
        <v>30</v>
      </c>
      <c r="H224" s="41"/>
      <c r="I224" s="41"/>
    </row>
    <row r="225" spans="1:9" ht="36" customHeight="1">
      <c r="A225" s="20" t="s">
        <v>59</v>
      </c>
      <c r="B225" s="5" t="s">
        <v>32</v>
      </c>
      <c r="C225" s="5">
        <v>13</v>
      </c>
      <c r="D225" s="5"/>
      <c r="E225" s="21"/>
      <c r="F225" s="22"/>
      <c r="G225" s="10">
        <f>G227</f>
        <v>10</v>
      </c>
      <c r="H225" s="41"/>
      <c r="I225" s="41"/>
    </row>
    <row r="226" spans="1:9" ht="39.75" customHeight="1">
      <c r="A226" s="20" t="s">
        <v>83</v>
      </c>
      <c r="B226" s="5" t="s">
        <v>32</v>
      </c>
      <c r="C226" s="5">
        <v>13</v>
      </c>
      <c r="D226" s="5" t="s">
        <v>15</v>
      </c>
      <c r="E226" s="21"/>
      <c r="F226" s="22"/>
      <c r="G226" s="10">
        <f>G227</f>
        <v>10</v>
      </c>
      <c r="H226" s="41"/>
      <c r="I226" s="41"/>
    </row>
    <row r="227" spans="1:9" ht="19.5" customHeight="1">
      <c r="A227" s="20" t="s">
        <v>67</v>
      </c>
      <c r="B227" s="5" t="s">
        <v>32</v>
      </c>
      <c r="C227" s="5">
        <v>13</v>
      </c>
      <c r="D227" s="5" t="s">
        <v>15</v>
      </c>
      <c r="E227" s="3" t="s">
        <v>120</v>
      </c>
      <c r="F227" s="22"/>
      <c r="G227" s="10">
        <f>G228</f>
        <v>10</v>
      </c>
      <c r="H227" s="41"/>
      <c r="I227" s="41"/>
    </row>
    <row r="228" spans="1:9" ht="24" customHeight="1">
      <c r="A228" s="20" t="s">
        <v>75</v>
      </c>
      <c r="B228" s="5" t="s">
        <v>32</v>
      </c>
      <c r="C228" s="5">
        <v>13</v>
      </c>
      <c r="D228" s="5" t="s">
        <v>15</v>
      </c>
      <c r="E228" s="3" t="s">
        <v>120</v>
      </c>
      <c r="F228" s="5">
        <v>730</v>
      </c>
      <c r="G228" s="10">
        <v>10</v>
      </c>
      <c r="H228" s="41"/>
      <c r="I228" s="41"/>
    </row>
    <row r="229" spans="1:9" ht="29.25" customHeight="1">
      <c r="A229" s="9" t="s">
        <v>38</v>
      </c>
      <c r="B229" s="5" t="s">
        <v>32</v>
      </c>
      <c r="C229" s="5">
        <v>14</v>
      </c>
      <c r="D229" s="5"/>
      <c r="E229" s="8"/>
      <c r="F229" s="5"/>
      <c r="G229" s="10">
        <f>G230</f>
        <v>2295</v>
      </c>
      <c r="H229" s="41"/>
      <c r="I229" s="41"/>
    </row>
    <row r="230" spans="1:9" ht="31.5" customHeight="1">
      <c r="A230" s="9" t="s">
        <v>84</v>
      </c>
      <c r="B230" s="5" t="s">
        <v>32</v>
      </c>
      <c r="C230" s="5">
        <v>14</v>
      </c>
      <c r="D230" s="5" t="s">
        <v>15</v>
      </c>
      <c r="E230" s="8"/>
      <c r="F230" s="3"/>
      <c r="G230" s="10">
        <f>G231+G233</f>
        <v>2295</v>
      </c>
      <c r="H230" s="41"/>
      <c r="I230" s="41"/>
    </row>
    <row r="231" spans="1:9" ht="58.5" customHeight="1">
      <c r="A231" s="9" t="s">
        <v>130</v>
      </c>
      <c r="B231" s="7" t="s">
        <v>32</v>
      </c>
      <c r="C231" s="7" t="s">
        <v>56</v>
      </c>
      <c r="D231" s="7" t="s">
        <v>15</v>
      </c>
      <c r="E231" s="7" t="s">
        <v>122</v>
      </c>
      <c r="F231" s="7"/>
      <c r="G231" s="10">
        <f>G232</f>
        <v>1156</v>
      </c>
      <c r="H231" s="41"/>
      <c r="I231" s="41"/>
    </row>
    <row r="232" spans="1:9" ht="22.5" customHeight="1">
      <c r="A232" s="9" t="s">
        <v>14</v>
      </c>
      <c r="B232" s="7" t="s">
        <v>32</v>
      </c>
      <c r="C232" s="7" t="s">
        <v>56</v>
      </c>
      <c r="D232" s="7" t="s">
        <v>15</v>
      </c>
      <c r="E232" s="7" t="s">
        <v>122</v>
      </c>
      <c r="F232" s="7" t="s">
        <v>65</v>
      </c>
      <c r="G232" s="10">
        <v>1156</v>
      </c>
      <c r="H232" s="41"/>
      <c r="I232" s="41"/>
    </row>
    <row r="233" spans="1:9" ht="54" customHeight="1">
      <c r="A233" s="9" t="s">
        <v>121</v>
      </c>
      <c r="B233" s="5" t="s">
        <v>32</v>
      </c>
      <c r="C233" s="5">
        <v>14</v>
      </c>
      <c r="D233" s="5" t="s">
        <v>15</v>
      </c>
      <c r="E233" s="7" t="s">
        <v>122</v>
      </c>
      <c r="F233" s="5"/>
      <c r="G233" s="10">
        <f>G234</f>
        <v>1139</v>
      </c>
      <c r="H233" s="41"/>
      <c r="I233" s="41"/>
    </row>
    <row r="234" spans="1:9" ht="24.75" customHeight="1">
      <c r="A234" s="9" t="s">
        <v>14</v>
      </c>
      <c r="B234" s="5" t="s">
        <v>32</v>
      </c>
      <c r="C234" s="5">
        <v>14</v>
      </c>
      <c r="D234" s="5" t="s">
        <v>15</v>
      </c>
      <c r="E234" s="7" t="s">
        <v>122</v>
      </c>
      <c r="F234" s="5">
        <v>510</v>
      </c>
      <c r="G234" s="10">
        <v>1139</v>
      </c>
      <c r="H234" s="41"/>
      <c r="I234" s="41"/>
    </row>
    <row r="235" spans="1:9" ht="53.25" customHeight="1">
      <c r="A235" s="9" t="s">
        <v>197</v>
      </c>
      <c r="B235" s="5">
        <v>167</v>
      </c>
      <c r="C235" s="5"/>
      <c r="D235" s="5"/>
      <c r="E235" s="7"/>
      <c r="F235" s="5"/>
      <c r="G235" s="10">
        <f>G245+G236+G243</f>
        <v>3088.433</v>
      </c>
      <c r="H235" s="10">
        <v>2600</v>
      </c>
      <c r="I235" s="10">
        <v>2600</v>
      </c>
    </row>
    <row r="236" spans="1:9" ht="39.75" customHeight="1">
      <c r="A236" s="9" t="s">
        <v>3</v>
      </c>
      <c r="B236" s="5">
        <v>167</v>
      </c>
      <c r="C236" s="5" t="s">
        <v>15</v>
      </c>
      <c r="D236" s="5" t="s">
        <v>18</v>
      </c>
      <c r="E236" s="7"/>
      <c r="F236" s="5"/>
      <c r="G236" s="10">
        <f>G237+G241</f>
        <v>1893.8130000000001</v>
      </c>
      <c r="H236" s="10"/>
      <c r="I236" s="10"/>
    </row>
    <row r="237" spans="1:9" ht="39" customHeight="1">
      <c r="A237" s="9" t="s">
        <v>61</v>
      </c>
      <c r="B237" s="5">
        <v>167</v>
      </c>
      <c r="C237" s="5" t="s">
        <v>15</v>
      </c>
      <c r="D237" s="5" t="s">
        <v>18</v>
      </c>
      <c r="E237" s="7" t="s">
        <v>106</v>
      </c>
      <c r="F237" s="5"/>
      <c r="G237" s="10">
        <f>G238</f>
        <v>1630.1000000000001</v>
      </c>
      <c r="H237" s="10"/>
      <c r="I237" s="10"/>
    </row>
    <row r="238" spans="1:9" ht="40.5" customHeight="1">
      <c r="A238" s="9" t="s">
        <v>62</v>
      </c>
      <c r="B238" s="5">
        <v>167</v>
      </c>
      <c r="C238" s="5" t="s">
        <v>15</v>
      </c>
      <c r="D238" s="5" t="s">
        <v>18</v>
      </c>
      <c r="E238" s="7" t="s">
        <v>107</v>
      </c>
      <c r="F238" s="5"/>
      <c r="G238" s="10">
        <f>G239+G240</f>
        <v>1630.1000000000001</v>
      </c>
      <c r="H238" s="10"/>
      <c r="I238" s="10"/>
    </row>
    <row r="239" spans="1:9" ht="35.25" customHeight="1">
      <c r="A239" s="31" t="s">
        <v>105</v>
      </c>
      <c r="B239" s="5">
        <v>167</v>
      </c>
      <c r="C239" s="5" t="s">
        <v>15</v>
      </c>
      <c r="D239" s="5" t="s">
        <v>18</v>
      </c>
      <c r="E239" s="7" t="s">
        <v>107</v>
      </c>
      <c r="F239" s="5">
        <v>200</v>
      </c>
      <c r="G239" s="10">
        <v>1614.8820000000001</v>
      </c>
      <c r="H239" s="10"/>
      <c r="I239" s="10"/>
    </row>
    <row r="240" spans="1:9" ht="19.5" customHeight="1">
      <c r="A240" s="31" t="s">
        <v>63</v>
      </c>
      <c r="B240" s="5">
        <v>167</v>
      </c>
      <c r="C240" s="5" t="s">
        <v>15</v>
      </c>
      <c r="D240" s="5" t="s">
        <v>18</v>
      </c>
      <c r="E240" s="7" t="s">
        <v>107</v>
      </c>
      <c r="F240" s="5">
        <v>850</v>
      </c>
      <c r="G240" s="10">
        <v>15.218</v>
      </c>
      <c r="H240" s="10"/>
      <c r="I240" s="10"/>
    </row>
    <row r="241" spans="1:9" ht="51.75" customHeight="1">
      <c r="A241" s="31" t="s">
        <v>170</v>
      </c>
      <c r="B241" s="5">
        <v>167</v>
      </c>
      <c r="C241" s="5" t="s">
        <v>15</v>
      </c>
      <c r="D241" s="5" t="s">
        <v>18</v>
      </c>
      <c r="E241" s="7" t="s">
        <v>169</v>
      </c>
      <c r="F241" s="5"/>
      <c r="G241" s="10">
        <f>G242</f>
        <v>263.71300000000002</v>
      </c>
      <c r="H241" s="10"/>
      <c r="I241" s="10"/>
    </row>
    <row r="242" spans="1:9" ht="38.25" customHeight="1">
      <c r="A242" s="31" t="s">
        <v>105</v>
      </c>
      <c r="B242" s="5">
        <v>167</v>
      </c>
      <c r="C242" s="5" t="s">
        <v>15</v>
      </c>
      <c r="D242" s="5" t="s">
        <v>18</v>
      </c>
      <c r="E242" s="7" t="s">
        <v>169</v>
      </c>
      <c r="F242" s="5">
        <v>200</v>
      </c>
      <c r="G242" s="10">
        <v>263.71300000000002</v>
      </c>
      <c r="H242" s="10"/>
      <c r="I242" s="10"/>
    </row>
    <row r="243" spans="1:9" ht="53.25" customHeight="1">
      <c r="A243" s="31" t="s">
        <v>192</v>
      </c>
      <c r="B243" s="5">
        <v>167</v>
      </c>
      <c r="C243" s="5" t="s">
        <v>15</v>
      </c>
      <c r="D243" s="5">
        <v>13</v>
      </c>
      <c r="E243" s="27" t="s">
        <v>193</v>
      </c>
      <c r="F243" s="24"/>
      <c r="G243" s="39">
        <f>G244</f>
        <v>500</v>
      </c>
      <c r="H243" s="10"/>
      <c r="I243" s="10"/>
    </row>
    <row r="244" spans="1:9" ht="53.25" customHeight="1">
      <c r="A244" s="31" t="s">
        <v>105</v>
      </c>
      <c r="B244" s="5">
        <v>167</v>
      </c>
      <c r="C244" s="5" t="s">
        <v>15</v>
      </c>
      <c r="D244" s="5">
        <v>13</v>
      </c>
      <c r="E244" s="27" t="s">
        <v>193</v>
      </c>
      <c r="F244" s="24">
        <v>200</v>
      </c>
      <c r="G244" s="39">
        <v>500</v>
      </c>
      <c r="H244" s="10"/>
      <c r="I244" s="10"/>
    </row>
    <row r="245" spans="1:9" ht="24.75" customHeight="1">
      <c r="A245" s="4" t="s">
        <v>35</v>
      </c>
      <c r="B245" s="5">
        <v>167</v>
      </c>
      <c r="C245" s="5" t="s">
        <v>18</v>
      </c>
      <c r="D245" s="5"/>
      <c r="E245" s="7"/>
      <c r="F245" s="5"/>
      <c r="G245" s="10">
        <f>G246</f>
        <v>694.62</v>
      </c>
      <c r="H245" s="41"/>
      <c r="I245" s="41"/>
    </row>
    <row r="246" spans="1:9" ht="49.5" customHeight="1">
      <c r="A246" s="51" t="s">
        <v>151</v>
      </c>
      <c r="B246" s="5">
        <v>167</v>
      </c>
      <c r="C246" s="48" t="s">
        <v>18</v>
      </c>
      <c r="D246" s="48">
        <v>12</v>
      </c>
      <c r="E246" s="49" t="s">
        <v>152</v>
      </c>
      <c r="F246" s="57"/>
      <c r="G246" s="50">
        <f>G247</f>
        <v>694.62</v>
      </c>
      <c r="H246" s="41"/>
      <c r="I246" s="41"/>
    </row>
    <row r="247" spans="1:9" ht="40.5" customHeight="1">
      <c r="A247" s="51" t="s">
        <v>105</v>
      </c>
      <c r="B247" s="5">
        <v>167</v>
      </c>
      <c r="C247" s="48" t="s">
        <v>18</v>
      </c>
      <c r="D247" s="48">
        <v>12</v>
      </c>
      <c r="E247" s="49" t="s">
        <v>152</v>
      </c>
      <c r="F247" s="57">
        <v>200</v>
      </c>
      <c r="G247" s="50">
        <v>694.62</v>
      </c>
      <c r="H247" s="41"/>
      <c r="I247" s="41"/>
    </row>
    <row r="248" spans="1:9" ht="36.75" customHeight="1">
      <c r="A248" s="31" t="s">
        <v>182</v>
      </c>
      <c r="B248" s="5">
        <v>303</v>
      </c>
      <c r="C248" s="17"/>
      <c r="D248" s="17"/>
      <c r="E248" s="27"/>
      <c r="F248" s="17"/>
      <c r="G248" s="19">
        <f>G249+G277+G331+G290+G306+G319</f>
        <v>81347.372000000003</v>
      </c>
      <c r="H248" s="10">
        <v>30544</v>
      </c>
      <c r="I248" s="10">
        <v>30116.799999999999</v>
      </c>
    </row>
    <row r="249" spans="1:9" ht="18" customHeight="1">
      <c r="A249" s="9" t="s">
        <v>33</v>
      </c>
      <c r="B249" s="5">
        <v>303</v>
      </c>
      <c r="C249" s="5" t="s">
        <v>15</v>
      </c>
      <c r="D249" s="5"/>
      <c r="E249" s="7"/>
      <c r="F249" s="5"/>
      <c r="G249" s="10">
        <f>G253+G250+G262+G259</f>
        <v>34717.188999999998</v>
      </c>
      <c r="H249" s="41"/>
      <c r="I249" s="41"/>
    </row>
    <row r="250" spans="1:9" ht="30" customHeight="1">
      <c r="A250" s="36" t="s">
        <v>148</v>
      </c>
      <c r="B250" s="5">
        <v>303</v>
      </c>
      <c r="C250" s="5" t="s">
        <v>15</v>
      </c>
      <c r="D250" s="5" t="s">
        <v>16</v>
      </c>
      <c r="E250" s="7"/>
      <c r="F250" s="5"/>
      <c r="G250" s="10">
        <f>G251</f>
        <v>1647</v>
      </c>
      <c r="H250" s="41"/>
      <c r="I250" s="41"/>
    </row>
    <row r="251" spans="1:9" ht="18" customHeight="1">
      <c r="A251" s="9" t="s">
        <v>149</v>
      </c>
      <c r="B251" s="5">
        <v>303</v>
      </c>
      <c r="C251" s="5" t="s">
        <v>15</v>
      </c>
      <c r="D251" s="5" t="s">
        <v>16</v>
      </c>
      <c r="E251" s="7" t="s">
        <v>150</v>
      </c>
      <c r="F251" s="5"/>
      <c r="G251" s="10">
        <f>G252</f>
        <v>1647</v>
      </c>
      <c r="H251" s="41"/>
      <c r="I251" s="41"/>
    </row>
    <row r="252" spans="1:9" ht="76.5" customHeight="1">
      <c r="A252" s="31" t="s">
        <v>71</v>
      </c>
      <c r="B252" s="5">
        <v>303</v>
      </c>
      <c r="C252" s="5" t="s">
        <v>15</v>
      </c>
      <c r="D252" s="5" t="s">
        <v>16</v>
      </c>
      <c r="E252" s="7" t="s">
        <v>150</v>
      </c>
      <c r="F252" s="5">
        <v>100</v>
      </c>
      <c r="G252" s="10">
        <v>1647</v>
      </c>
      <c r="H252" s="41"/>
      <c r="I252" s="41"/>
    </row>
    <row r="253" spans="1:9" ht="39.75" customHeight="1">
      <c r="A253" s="9" t="s">
        <v>3</v>
      </c>
      <c r="B253" s="5">
        <v>303</v>
      </c>
      <c r="C253" s="5" t="s">
        <v>15</v>
      </c>
      <c r="D253" s="5" t="s">
        <v>18</v>
      </c>
      <c r="E253" s="7"/>
      <c r="F253" s="5"/>
      <c r="G253" s="10">
        <f>G254</f>
        <v>16309.300999999999</v>
      </c>
      <c r="H253" s="41"/>
      <c r="I253" s="41"/>
    </row>
    <row r="254" spans="1:9" ht="39.75" customHeight="1">
      <c r="A254" s="9" t="s">
        <v>61</v>
      </c>
      <c r="B254" s="5">
        <v>303</v>
      </c>
      <c r="C254" s="5" t="s">
        <v>15</v>
      </c>
      <c r="D254" s="5" t="s">
        <v>18</v>
      </c>
      <c r="E254" s="7" t="s">
        <v>106</v>
      </c>
      <c r="F254" s="5"/>
      <c r="G254" s="10">
        <f>G255</f>
        <v>16309.300999999999</v>
      </c>
      <c r="H254" s="41"/>
      <c r="I254" s="41"/>
    </row>
    <row r="255" spans="1:9" ht="37.5" customHeight="1">
      <c r="A255" s="9" t="s">
        <v>62</v>
      </c>
      <c r="B255" s="5">
        <v>303</v>
      </c>
      <c r="C255" s="5" t="s">
        <v>15</v>
      </c>
      <c r="D255" s="5" t="s">
        <v>18</v>
      </c>
      <c r="E255" s="7" t="s">
        <v>107</v>
      </c>
      <c r="F255" s="5"/>
      <c r="G255" s="10">
        <f>G257+G258+G256</f>
        <v>16309.300999999999</v>
      </c>
      <c r="H255" s="41"/>
      <c r="I255" s="41"/>
    </row>
    <row r="256" spans="1:9" ht="93.75" customHeight="1">
      <c r="A256" s="31" t="s">
        <v>71</v>
      </c>
      <c r="B256" s="5">
        <v>303</v>
      </c>
      <c r="C256" s="5" t="s">
        <v>15</v>
      </c>
      <c r="D256" s="5" t="s">
        <v>18</v>
      </c>
      <c r="E256" s="7" t="s">
        <v>107</v>
      </c>
      <c r="F256" s="5">
        <v>100</v>
      </c>
      <c r="G256" s="10">
        <v>13387.686</v>
      </c>
      <c r="H256" s="41"/>
      <c r="I256" s="41"/>
    </row>
    <row r="257" spans="1:9" ht="32.25" customHeight="1">
      <c r="A257" s="31" t="s">
        <v>105</v>
      </c>
      <c r="B257" s="5">
        <v>303</v>
      </c>
      <c r="C257" s="5" t="s">
        <v>15</v>
      </c>
      <c r="D257" s="5" t="s">
        <v>18</v>
      </c>
      <c r="E257" s="7" t="s">
        <v>107</v>
      </c>
      <c r="F257" s="5">
        <v>200</v>
      </c>
      <c r="G257" s="10">
        <v>2351.6149999999998</v>
      </c>
      <c r="H257" s="41"/>
      <c r="I257" s="41"/>
    </row>
    <row r="258" spans="1:9" ht="21" customHeight="1">
      <c r="A258" s="32" t="s">
        <v>63</v>
      </c>
      <c r="B258" s="5">
        <v>303</v>
      </c>
      <c r="C258" s="5" t="s">
        <v>15</v>
      </c>
      <c r="D258" s="5" t="s">
        <v>18</v>
      </c>
      <c r="E258" s="7" t="s">
        <v>107</v>
      </c>
      <c r="F258" s="5">
        <v>850</v>
      </c>
      <c r="G258" s="19">
        <v>570</v>
      </c>
      <c r="H258" s="41"/>
      <c r="I258" s="41"/>
    </row>
    <row r="259" spans="1:9" ht="21" customHeight="1">
      <c r="A259" s="62" t="s">
        <v>146</v>
      </c>
      <c r="B259" s="5">
        <v>303</v>
      </c>
      <c r="C259" s="48" t="s">
        <v>15</v>
      </c>
      <c r="D259" s="48" t="s">
        <v>21</v>
      </c>
      <c r="E259" s="49"/>
      <c r="F259" s="48"/>
      <c r="G259" s="50">
        <f>G260</f>
        <v>5.2</v>
      </c>
      <c r="H259" s="41"/>
      <c r="I259" s="41"/>
    </row>
    <row r="260" spans="1:9" ht="63" customHeight="1">
      <c r="A260" s="63" t="s">
        <v>195</v>
      </c>
      <c r="B260" s="5">
        <v>303</v>
      </c>
      <c r="C260" s="48" t="s">
        <v>15</v>
      </c>
      <c r="D260" s="48" t="s">
        <v>21</v>
      </c>
      <c r="E260" s="49" t="s">
        <v>196</v>
      </c>
      <c r="F260" s="48"/>
      <c r="G260" s="50">
        <f>G261</f>
        <v>5.2</v>
      </c>
      <c r="H260" s="41"/>
      <c r="I260" s="41"/>
    </row>
    <row r="261" spans="1:9" ht="45" customHeight="1">
      <c r="A261" s="51" t="s">
        <v>105</v>
      </c>
      <c r="B261" s="5">
        <v>303</v>
      </c>
      <c r="C261" s="48" t="s">
        <v>15</v>
      </c>
      <c r="D261" s="48" t="s">
        <v>21</v>
      </c>
      <c r="E261" s="49" t="s">
        <v>196</v>
      </c>
      <c r="F261" s="48">
        <v>200</v>
      </c>
      <c r="G261" s="50">
        <v>5.2</v>
      </c>
      <c r="H261" s="41"/>
      <c r="I261" s="41"/>
    </row>
    <row r="262" spans="1:9" ht="28.5" customHeight="1">
      <c r="A262" s="31" t="s">
        <v>5</v>
      </c>
      <c r="B262" s="5">
        <v>303</v>
      </c>
      <c r="C262" s="5" t="s">
        <v>15</v>
      </c>
      <c r="D262" s="5" t="s">
        <v>45</v>
      </c>
      <c r="E262" s="27"/>
      <c r="F262" s="17"/>
      <c r="G262" s="19">
        <f>G263+G268+G274+G266+G271</f>
        <v>16755.688000000002</v>
      </c>
      <c r="H262" s="41"/>
      <c r="I262" s="41"/>
    </row>
    <row r="263" spans="1:9" ht="29.25" customHeight="1">
      <c r="A263" s="9" t="s">
        <v>48</v>
      </c>
      <c r="B263" s="5">
        <v>303</v>
      </c>
      <c r="C263" s="5" t="s">
        <v>15</v>
      </c>
      <c r="D263" s="5" t="s">
        <v>45</v>
      </c>
      <c r="E263" s="7" t="s">
        <v>123</v>
      </c>
      <c r="F263" s="5"/>
      <c r="G263" s="10">
        <f>G264+G265</f>
        <v>223</v>
      </c>
      <c r="H263" s="41"/>
      <c r="I263" s="41"/>
    </row>
    <row r="264" spans="1:9" ht="83.25" customHeight="1">
      <c r="A264" s="31" t="s">
        <v>71</v>
      </c>
      <c r="B264" s="5">
        <v>303</v>
      </c>
      <c r="C264" s="5" t="s">
        <v>15</v>
      </c>
      <c r="D264" s="5" t="s">
        <v>45</v>
      </c>
      <c r="E264" s="7" t="s">
        <v>123</v>
      </c>
      <c r="F264" s="5">
        <v>100</v>
      </c>
      <c r="G264" s="29">
        <v>223</v>
      </c>
      <c r="H264" s="41"/>
      <c r="I264" s="41"/>
    </row>
    <row r="265" spans="1:9" ht="36" customHeight="1">
      <c r="A265" s="31" t="s">
        <v>105</v>
      </c>
      <c r="B265" s="5">
        <v>303</v>
      </c>
      <c r="C265" s="5" t="s">
        <v>15</v>
      </c>
      <c r="D265" s="5" t="s">
        <v>45</v>
      </c>
      <c r="E265" s="7" t="s">
        <v>123</v>
      </c>
      <c r="F265" s="5">
        <v>200</v>
      </c>
      <c r="G265" s="29">
        <v>0</v>
      </c>
      <c r="H265" s="41"/>
      <c r="I265" s="41"/>
    </row>
    <row r="266" spans="1:9" ht="36" customHeight="1">
      <c r="A266" s="31" t="s">
        <v>220</v>
      </c>
      <c r="B266" s="5">
        <v>303</v>
      </c>
      <c r="C266" s="5" t="s">
        <v>15</v>
      </c>
      <c r="D266" s="5" t="s">
        <v>45</v>
      </c>
      <c r="E266" s="7" t="s">
        <v>221</v>
      </c>
      <c r="F266" s="5"/>
      <c r="G266" s="29">
        <f>G267</f>
        <v>251.5</v>
      </c>
      <c r="H266" s="41"/>
      <c r="I266" s="41"/>
    </row>
    <row r="267" spans="1:9" ht="36" customHeight="1">
      <c r="A267" s="31" t="s">
        <v>105</v>
      </c>
      <c r="B267" s="5">
        <v>303</v>
      </c>
      <c r="C267" s="5" t="s">
        <v>15</v>
      </c>
      <c r="D267" s="5" t="s">
        <v>45</v>
      </c>
      <c r="E267" s="7" t="s">
        <v>221</v>
      </c>
      <c r="F267" s="5">
        <v>200</v>
      </c>
      <c r="G267" s="29">
        <v>251.5</v>
      </c>
      <c r="H267" s="41"/>
      <c r="I267" s="41"/>
    </row>
    <row r="268" spans="1:9" ht="39.75" customHeight="1">
      <c r="A268" s="23" t="s">
        <v>140</v>
      </c>
      <c r="B268" s="5">
        <v>303</v>
      </c>
      <c r="C268" s="5" t="s">
        <v>15</v>
      </c>
      <c r="D268" s="5" t="s">
        <v>45</v>
      </c>
      <c r="E268" s="25" t="s">
        <v>139</v>
      </c>
      <c r="F268" s="24"/>
      <c r="G268" s="26">
        <f>G269+G270</f>
        <v>1947</v>
      </c>
      <c r="H268" s="41"/>
      <c r="I268" s="41"/>
    </row>
    <row r="269" spans="1:9" ht="88.5" customHeight="1">
      <c r="A269" s="31" t="s">
        <v>71</v>
      </c>
      <c r="B269" s="5">
        <v>303</v>
      </c>
      <c r="C269" s="5" t="s">
        <v>15</v>
      </c>
      <c r="D269" s="5" t="s">
        <v>45</v>
      </c>
      <c r="E269" s="25" t="s">
        <v>139</v>
      </c>
      <c r="F269" s="24">
        <v>100</v>
      </c>
      <c r="G269" s="39">
        <v>1947</v>
      </c>
      <c r="H269" s="41"/>
      <c r="I269" s="41"/>
    </row>
    <row r="270" spans="1:9" ht="44.25" customHeight="1">
      <c r="A270" s="31" t="s">
        <v>105</v>
      </c>
      <c r="B270" s="5">
        <v>303</v>
      </c>
      <c r="C270" s="5" t="s">
        <v>15</v>
      </c>
      <c r="D270" s="5" t="s">
        <v>45</v>
      </c>
      <c r="E270" s="25" t="s">
        <v>139</v>
      </c>
      <c r="F270" s="24">
        <v>200</v>
      </c>
      <c r="G270" s="39">
        <v>0</v>
      </c>
      <c r="H270" s="41"/>
      <c r="I270" s="41"/>
    </row>
    <row r="271" spans="1:9" ht="27" customHeight="1">
      <c r="A271" s="32" t="s">
        <v>133</v>
      </c>
      <c r="B271" s="5">
        <v>303</v>
      </c>
      <c r="C271" s="5" t="s">
        <v>15</v>
      </c>
      <c r="D271" s="5" t="s">
        <v>45</v>
      </c>
      <c r="E271" s="25" t="s">
        <v>135</v>
      </c>
      <c r="F271" s="24"/>
      <c r="G271" s="39">
        <f>G272+G273</f>
        <v>3547.614</v>
      </c>
      <c r="H271" s="41"/>
      <c r="I271" s="41"/>
    </row>
    <row r="272" spans="1:9" ht="34.5" customHeight="1">
      <c r="A272" s="31" t="s">
        <v>105</v>
      </c>
      <c r="B272" s="5">
        <v>303</v>
      </c>
      <c r="C272" s="5" t="s">
        <v>15</v>
      </c>
      <c r="D272" s="5" t="s">
        <v>45</v>
      </c>
      <c r="E272" s="25" t="s">
        <v>135</v>
      </c>
      <c r="F272" s="24">
        <v>200</v>
      </c>
      <c r="G272" s="39">
        <v>3078.58</v>
      </c>
      <c r="H272" s="41"/>
      <c r="I272" s="41"/>
    </row>
    <row r="273" spans="1:9" ht="35.25" customHeight="1">
      <c r="A273" s="31" t="s">
        <v>57</v>
      </c>
      <c r="B273" s="5">
        <v>303</v>
      </c>
      <c r="C273" s="5" t="s">
        <v>15</v>
      </c>
      <c r="D273" s="5" t="s">
        <v>45</v>
      </c>
      <c r="E273" s="25" t="s">
        <v>135</v>
      </c>
      <c r="F273" s="24">
        <v>300</v>
      </c>
      <c r="G273" s="39">
        <v>469.03399999999999</v>
      </c>
      <c r="H273" s="41"/>
      <c r="I273" s="41"/>
    </row>
    <row r="274" spans="1:9" ht="27.75" customHeight="1">
      <c r="A274" s="31" t="s">
        <v>141</v>
      </c>
      <c r="B274" s="5">
        <v>303</v>
      </c>
      <c r="C274" s="5" t="s">
        <v>15</v>
      </c>
      <c r="D274" s="5" t="s">
        <v>45</v>
      </c>
      <c r="E274" s="27" t="s">
        <v>142</v>
      </c>
      <c r="F274" s="24"/>
      <c r="G274" s="39">
        <f>G275+G276</f>
        <v>10786.574000000001</v>
      </c>
      <c r="H274" s="41"/>
      <c r="I274" s="41"/>
    </row>
    <row r="275" spans="1:9" ht="44.25" customHeight="1">
      <c r="A275" s="31" t="s">
        <v>105</v>
      </c>
      <c r="B275" s="5">
        <v>303</v>
      </c>
      <c r="C275" s="5" t="s">
        <v>15</v>
      </c>
      <c r="D275" s="5" t="s">
        <v>45</v>
      </c>
      <c r="E275" s="27" t="s">
        <v>142</v>
      </c>
      <c r="F275" s="24">
        <v>200</v>
      </c>
      <c r="G275" s="39">
        <v>2436.5740000000001</v>
      </c>
      <c r="H275" s="41"/>
      <c r="I275" s="41"/>
    </row>
    <row r="276" spans="1:9" ht="22.5" customHeight="1">
      <c r="A276" s="31" t="s">
        <v>223</v>
      </c>
      <c r="B276" s="5">
        <v>303</v>
      </c>
      <c r="C276" s="5" t="s">
        <v>15</v>
      </c>
      <c r="D276" s="5" t="s">
        <v>45</v>
      </c>
      <c r="E276" s="27" t="s">
        <v>142</v>
      </c>
      <c r="F276" s="24">
        <v>830</v>
      </c>
      <c r="G276" s="39">
        <v>8350</v>
      </c>
      <c r="H276" s="41"/>
      <c r="I276" s="41"/>
    </row>
    <row r="277" spans="1:9" ht="41.25" customHeight="1">
      <c r="A277" s="4" t="s">
        <v>34</v>
      </c>
      <c r="B277" s="5">
        <v>303</v>
      </c>
      <c r="C277" s="17" t="s">
        <v>17</v>
      </c>
      <c r="D277" s="5"/>
      <c r="E277" s="27"/>
      <c r="F277" s="24"/>
      <c r="G277" s="39">
        <f>G278+G283</f>
        <v>2340</v>
      </c>
      <c r="H277" s="41"/>
      <c r="I277" s="41"/>
    </row>
    <row r="278" spans="1:9" ht="55.5" customHeight="1">
      <c r="A278" s="16" t="s">
        <v>186</v>
      </c>
      <c r="B278" s="5">
        <v>303</v>
      </c>
      <c r="C278" s="17" t="s">
        <v>17</v>
      </c>
      <c r="D278" s="17" t="s">
        <v>54</v>
      </c>
      <c r="E278" s="18"/>
      <c r="F278" s="17"/>
      <c r="G278" s="19">
        <f>G279+G281</f>
        <v>2240</v>
      </c>
      <c r="H278" s="41"/>
      <c r="I278" s="41"/>
    </row>
    <row r="279" spans="1:9" ht="40.5" customHeight="1">
      <c r="A279" s="9" t="s">
        <v>66</v>
      </c>
      <c r="B279" s="5">
        <v>303</v>
      </c>
      <c r="C279" s="5" t="s">
        <v>17</v>
      </c>
      <c r="D279" s="17" t="s">
        <v>54</v>
      </c>
      <c r="E279" s="7" t="s">
        <v>124</v>
      </c>
      <c r="F279" s="5"/>
      <c r="G279" s="10">
        <f>G280</f>
        <v>1390</v>
      </c>
      <c r="H279" s="41"/>
      <c r="I279" s="41"/>
    </row>
    <row r="280" spans="1:9" ht="95.25" customHeight="1">
      <c r="A280" s="31" t="s">
        <v>71</v>
      </c>
      <c r="B280" s="5">
        <v>303</v>
      </c>
      <c r="C280" s="5" t="s">
        <v>17</v>
      </c>
      <c r="D280" s="17" t="s">
        <v>54</v>
      </c>
      <c r="E280" s="7" t="s">
        <v>124</v>
      </c>
      <c r="F280" s="5">
        <v>100</v>
      </c>
      <c r="G280" s="10">
        <v>1390</v>
      </c>
      <c r="H280" s="41"/>
      <c r="I280" s="41"/>
    </row>
    <row r="281" spans="1:9" ht="47.25" customHeight="1">
      <c r="A281" s="31" t="s">
        <v>154</v>
      </c>
      <c r="B281" s="5">
        <v>303</v>
      </c>
      <c r="C281" s="5" t="s">
        <v>17</v>
      </c>
      <c r="D281" s="17" t="s">
        <v>54</v>
      </c>
      <c r="E281" s="7" t="s">
        <v>153</v>
      </c>
      <c r="F281" s="5"/>
      <c r="G281" s="50">
        <f>G282</f>
        <v>850</v>
      </c>
      <c r="H281" s="41"/>
      <c r="I281" s="41"/>
    </row>
    <row r="282" spans="1:9" ht="31.5" customHeight="1">
      <c r="A282" s="31" t="s">
        <v>105</v>
      </c>
      <c r="B282" s="5">
        <v>303</v>
      </c>
      <c r="C282" s="5" t="s">
        <v>17</v>
      </c>
      <c r="D282" s="17" t="s">
        <v>54</v>
      </c>
      <c r="E282" s="7" t="s">
        <v>153</v>
      </c>
      <c r="F282" s="5">
        <v>200</v>
      </c>
      <c r="G282" s="50">
        <v>850</v>
      </c>
      <c r="H282" s="41"/>
      <c r="I282" s="41"/>
    </row>
    <row r="283" spans="1:9" ht="31.5" customHeight="1">
      <c r="A283" s="31" t="s">
        <v>187</v>
      </c>
      <c r="B283" s="5">
        <v>303</v>
      </c>
      <c r="C283" s="5" t="s">
        <v>17</v>
      </c>
      <c r="D283" s="17">
        <v>14</v>
      </c>
      <c r="E283" s="7"/>
      <c r="F283" s="5"/>
      <c r="G283" s="50">
        <f>G284+G286+G288</f>
        <v>100</v>
      </c>
      <c r="H283" s="41"/>
      <c r="I283" s="41"/>
    </row>
    <row r="284" spans="1:9" ht="52.5" customHeight="1">
      <c r="A284" s="31" t="s">
        <v>200</v>
      </c>
      <c r="B284" s="5">
        <v>303</v>
      </c>
      <c r="C284" s="5" t="s">
        <v>17</v>
      </c>
      <c r="D284" s="17">
        <v>14</v>
      </c>
      <c r="E284" s="7" t="s">
        <v>188</v>
      </c>
      <c r="F284" s="5"/>
      <c r="G284" s="10">
        <f>G285</f>
        <v>25</v>
      </c>
      <c r="H284" s="41"/>
      <c r="I284" s="41"/>
    </row>
    <row r="285" spans="1:9" ht="31.5" customHeight="1">
      <c r="A285" s="45" t="s">
        <v>105</v>
      </c>
      <c r="B285" s="5">
        <v>303</v>
      </c>
      <c r="C285" s="5" t="s">
        <v>17</v>
      </c>
      <c r="D285" s="17">
        <v>14</v>
      </c>
      <c r="E285" s="7" t="s">
        <v>188</v>
      </c>
      <c r="F285" s="5">
        <v>200</v>
      </c>
      <c r="G285" s="10">
        <v>25</v>
      </c>
      <c r="H285" s="41"/>
      <c r="I285" s="41"/>
    </row>
    <row r="286" spans="1:9" ht="51.75" customHeight="1">
      <c r="A286" s="45" t="s">
        <v>201</v>
      </c>
      <c r="B286" s="5">
        <v>303</v>
      </c>
      <c r="C286" s="5" t="s">
        <v>17</v>
      </c>
      <c r="D286" s="17">
        <v>14</v>
      </c>
      <c r="E286" s="47" t="s">
        <v>156</v>
      </c>
      <c r="F286" s="46"/>
      <c r="G286" s="29">
        <f>G287</f>
        <v>50</v>
      </c>
      <c r="H286" s="41"/>
      <c r="I286" s="41"/>
    </row>
    <row r="287" spans="1:9" ht="48.75" customHeight="1">
      <c r="A287" s="45" t="s">
        <v>105</v>
      </c>
      <c r="B287" s="5">
        <v>303</v>
      </c>
      <c r="C287" s="5" t="s">
        <v>17</v>
      </c>
      <c r="D287" s="17">
        <v>14</v>
      </c>
      <c r="E287" s="47" t="s">
        <v>156</v>
      </c>
      <c r="F287" s="46">
        <v>200</v>
      </c>
      <c r="G287" s="29">
        <v>50</v>
      </c>
      <c r="H287" s="41"/>
      <c r="I287" s="41"/>
    </row>
    <row r="288" spans="1:9" ht="81.75" customHeight="1">
      <c r="A288" s="45" t="s">
        <v>202</v>
      </c>
      <c r="B288" s="5">
        <v>303</v>
      </c>
      <c r="C288" s="5" t="s">
        <v>17</v>
      </c>
      <c r="D288" s="17">
        <v>14</v>
      </c>
      <c r="E288" s="47" t="s">
        <v>189</v>
      </c>
      <c r="F288" s="46"/>
      <c r="G288" s="29">
        <f>G289</f>
        <v>25</v>
      </c>
      <c r="H288" s="41"/>
      <c r="I288" s="41"/>
    </row>
    <row r="289" spans="1:9" ht="41.25" customHeight="1">
      <c r="A289" s="45" t="s">
        <v>105</v>
      </c>
      <c r="B289" s="5">
        <v>303</v>
      </c>
      <c r="C289" s="5" t="s">
        <v>17</v>
      </c>
      <c r="D289" s="17">
        <v>14</v>
      </c>
      <c r="E289" s="47" t="s">
        <v>189</v>
      </c>
      <c r="F289" s="46">
        <v>200</v>
      </c>
      <c r="G289" s="29">
        <v>25</v>
      </c>
      <c r="H289" s="41"/>
      <c r="I289" s="41"/>
    </row>
    <row r="290" spans="1:9" ht="22.5" customHeight="1">
      <c r="A290" s="4" t="s">
        <v>35</v>
      </c>
      <c r="B290" s="5">
        <v>303</v>
      </c>
      <c r="C290" s="5" t="s">
        <v>18</v>
      </c>
      <c r="D290" s="5"/>
      <c r="E290" s="7"/>
      <c r="F290" s="3"/>
      <c r="G290" s="29">
        <f>G299+G291+G294+G304</f>
        <v>6624.3</v>
      </c>
      <c r="H290" s="41"/>
      <c r="I290" s="41"/>
    </row>
    <row r="291" spans="1:9" ht="23.25" customHeight="1">
      <c r="A291" s="4" t="s">
        <v>100</v>
      </c>
      <c r="B291" s="5">
        <v>303</v>
      </c>
      <c r="C291" s="5" t="s">
        <v>18</v>
      </c>
      <c r="D291" s="5" t="s">
        <v>21</v>
      </c>
      <c r="E291" s="7"/>
      <c r="F291" s="3"/>
      <c r="G291" s="10">
        <f>G292</f>
        <v>177</v>
      </c>
      <c r="H291" s="41"/>
      <c r="I291" s="41"/>
    </row>
    <row r="292" spans="1:9" ht="46.5" customHeight="1">
      <c r="A292" s="4" t="s">
        <v>175</v>
      </c>
      <c r="B292" s="5">
        <v>303</v>
      </c>
      <c r="C292" s="5" t="s">
        <v>18</v>
      </c>
      <c r="D292" s="5" t="s">
        <v>21</v>
      </c>
      <c r="E292" s="7" t="s">
        <v>136</v>
      </c>
      <c r="F292" s="3"/>
      <c r="G292" s="10">
        <f>G293</f>
        <v>177</v>
      </c>
      <c r="H292" s="41"/>
      <c r="I292" s="41"/>
    </row>
    <row r="293" spans="1:9" ht="43.5" customHeight="1">
      <c r="A293" s="4" t="s">
        <v>105</v>
      </c>
      <c r="B293" s="5">
        <v>303</v>
      </c>
      <c r="C293" s="5" t="s">
        <v>18</v>
      </c>
      <c r="D293" s="5" t="s">
        <v>21</v>
      </c>
      <c r="E293" s="7" t="s">
        <v>136</v>
      </c>
      <c r="F293" s="3">
        <v>200</v>
      </c>
      <c r="G293" s="10">
        <v>177</v>
      </c>
      <c r="H293" s="41"/>
      <c r="I293" s="41"/>
    </row>
    <row r="294" spans="1:9" ht="23.25" customHeight="1">
      <c r="A294" s="4" t="s">
        <v>228</v>
      </c>
      <c r="B294" s="5">
        <v>303</v>
      </c>
      <c r="C294" s="5" t="s">
        <v>18</v>
      </c>
      <c r="D294" s="5" t="s">
        <v>22</v>
      </c>
      <c r="E294" s="7"/>
      <c r="F294" s="3"/>
      <c r="G294" s="10">
        <f>G295</f>
        <v>380</v>
      </c>
      <c r="H294" s="41"/>
      <c r="I294" s="41"/>
    </row>
    <row r="295" spans="1:9" ht="30.75" customHeight="1">
      <c r="A295" s="4" t="s">
        <v>229</v>
      </c>
      <c r="B295" s="5">
        <v>303</v>
      </c>
      <c r="C295" s="5" t="s">
        <v>18</v>
      </c>
      <c r="D295" s="5" t="s">
        <v>22</v>
      </c>
      <c r="E295" s="7" t="s">
        <v>231</v>
      </c>
      <c r="F295" s="3"/>
      <c r="G295" s="10">
        <f>G296</f>
        <v>380</v>
      </c>
      <c r="H295" s="41"/>
      <c r="I295" s="41"/>
    </row>
    <row r="296" spans="1:9" ht="31.5" customHeight="1">
      <c r="A296" s="4" t="s">
        <v>230</v>
      </c>
      <c r="B296" s="5">
        <v>303</v>
      </c>
      <c r="C296" s="5" t="s">
        <v>18</v>
      </c>
      <c r="D296" s="5" t="s">
        <v>22</v>
      </c>
      <c r="E296" s="7" t="s">
        <v>232</v>
      </c>
      <c r="F296" s="3"/>
      <c r="G296" s="10">
        <f>G297</f>
        <v>380</v>
      </c>
      <c r="H296" s="41"/>
      <c r="I296" s="41"/>
    </row>
    <row r="297" spans="1:9" ht="43.5" customHeight="1">
      <c r="A297" s="4" t="s">
        <v>233</v>
      </c>
      <c r="B297" s="5">
        <v>303</v>
      </c>
      <c r="C297" s="5" t="s">
        <v>18</v>
      </c>
      <c r="D297" s="5" t="s">
        <v>22</v>
      </c>
      <c r="E297" s="7" t="s">
        <v>234</v>
      </c>
      <c r="F297" s="3"/>
      <c r="G297" s="10">
        <f>G298</f>
        <v>380</v>
      </c>
      <c r="H297" s="41"/>
      <c r="I297" s="41"/>
    </row>
    <row r="298" spans="1:9" ht="85.5" customHeight="1">
      <c r="A298" s="4" t="s">
        <v>247</v>
      </c>
      <c r="B298" s="5">
        <v>303</v>
      </c>
      <c r="C298" s="5" t="s">
        <v>18</v>
      </c>
      <c r="D298" s="5" t="s">
        <v>22</v>
      </c>
      <c r="E298" s="7" t="s">
        <v>234</v>
      </c>
      <c r="F298" s="3">
        <v>811</v>
      </c>
      <c r="G298" s="10">
        <v>380</v>
      </c>
      <c r="H298" s="41"/>
      <c r="I298" s="41"/>
    </row>
    <row r="299" spans="1:9" ht="24" customHeight="1">
      <c r="A299" s="4" t="s">
        <v>68</v>
      </c>
      <c r="B299" s="5">
        <v>303</v>
      </c>
      <c r="C299" s="5" t="s">
        <v>18</v>
      </c>
      <c r="D299" s="5" t="s">
        <v>20</v>
      </c>
      <c r="E299" s="47"/>
      <c r="F299" s="46"/>
      <c r="G299" s="29">
        <f>G300+G302</f>
        <v>6000.3</v>
      </c>
      <c r="H299" s="52"/>
      <c r="I299" s="41"/>
    </row>
    <row r="300" spans="1:9" ht="68.25" customHeight="1">
      <c r="A300" s="45" t="s">
        <v>180</v>
      </c>
      <c r="B300" s="5">
        <v>303</v>
      </c>
      <c r="C300" s="5" t="s">
        <v>18</v>
      </c>
      <c r="D300" s="5" t="s">
        <v>20</v>
      </c>
      <c r="E300" s="47" t="s">
        <v>181</v>
      </c>
      <c r="F300" s="3"/>
      <c r="G300" s="10">
        <f>G301</f>
        <v>1790</v>
      </c>
      <c r="H300" s="52"/>
      <c r="I300" s="41"/>
    </row>
    <row r="301" spans="1:9" ht="40.5" customHeight="1">
      <c r="A301" s="45" t="s">
        <v>105</v>
      </c>
      <c r="B301" s="5">
        <v>303</v>
      </c>
      <c r="C301" s="46" t="s">
        <v>18</v>
      </c>
      <c r="D301" s="46" t="s">
        <v>20</v>
      </c>
      <c r="E301" s="47" t="s">
        <v>181</v>
      </c>
      <c r="F301" s="55">
        <v>200</v>
      </c>
      <c r="G301" s="29">
        <v>1790</v>
      </c>
      <c r="H301" s="52"/>
      <c r="I301" s="41"/>
    </row>
    <row r="302" spans="1:9" ht="54.75" customHeight="1">
      <c r="A302" s="4" t="s">
        <v>69</v>
      </c>
      <c r="B302" s="5">
        <v>303</v>
      </c>
      <c r="C302" s="5" t="s">
        <v>18</v>
      </c>
      <c r="D302" s="5" t="s">
        <v>20</v>
      </c>
      <c r="E302" s="7" t="s">
        <v>125</v>
      </c>
      <c r="F302" s="3"/>
      <c r="G302" s="10">
        <f>G303</f>
        <v>4210.3</v>
      </c>
      <c r="H302" s="41"/>
      <c r="I302" s="41"/>
    </row>
    <row r="303" spans="1:9" ht="30.75" customHeight="1">
      <c r="A303" s="45" t="s">
        <v>105</v>
      </c>
      <c r="B303" s="5">
        <v>303</v>
      </c>
      <c r="C303" s="46" t="s">
        <v>18</v>
      </c>
      <c r="D303" s="46" t="s">
        <v>20</v>
      </c>
      <c r="E303" s="47" t="s">
        <v>125</v>
      </c>
      <c r="F303" s="55">
        <v>200</v>
      </c>
      <c r="G303" s="29">
        <v>4210.3</v>
      </c>
      <c r="H303" s="41"/>
      <c r="I303" s="41"/>
    </row>
    <row r="304" spans="1:9" ht="30.75" customHeight="1">
      <c r="A304" s="51" t="s">
        <v>151</v>
      </c>
      <c r="B304" s="5">
        <v>303</v>
      </c>
      <c r="C304" s="48" t="s">
        <v>18</v>
      </c>
      <c r="D304" s="48">
        <v>12</v>
      </c>
      <c r="E304" s="49" t="s">
        <v>152</v>
      </c>
      <c r="F304" s="57"/>
      <c r="G304" s="50">
        <f>G305</f>
        <v>67</v>
      </c>
      <c r="H304" s="41"/>
      <c r="I304" s="41"/>
    </row>
    <row r="305" spans="1:9" ht="30.75" customHeight="1">
      <c r="A305" s="51" t="s">
        <v>105</v>
      </c>
      <c r="B305" s="5">
        <v>303</v>
      </c>
      <c r="C305" s="48" t="s">
        <v>18</v>
      </c>
      <c r="D305" s="48">
        <v>12</v>
      </c>
      <c r="E305" s="49" t="s">
        <v>152</v>
      </c>
      <c r="F305" s="57">
        <v>200</v>
      </c>
      <c r="G305" s="50">
        <v>67</v>
      </c>
      <c r="H305" s="41"/>
      <c r="I305" s="41"/>
    </row>
    <row r="306" spans="1:9" ht="21.75" customHeight="1">
      <c r="A306" s="31" t="s">
        <v>158</v>
      </c>
      <c r="B306" s="5">
        <v>303</v>
      </c>
      <c r="C306" s="5" t="s">
        <v>21</v>
      </c>
      <c r="D306" s="5"/>
      <c r="E306" s="7"/>
      <c r="F306" s="3"/>
      <c r="G306" s="10">
        <f>G314+G307</f>
        <v>23361.553</v>
      </c>
      <c r="H306" s="41"/>
      <c r="I306" s="41"/>
    </row>
    <row r="307" spans="1:9" ht="21.75" customHeight="1">
      <c r="A307" s="4" t="s">
        <v>159</v>
      </c>
      <c r="B307" s="5">
        <v>303</v>
      </c>
      <c r="C307" s="8" t="s">
        <v>21</v>
      </c>
      <c r="D307" s="8" t="s">
        <v>16</v>
      </c>
      <c r="E307" s="7"/>
      <c r="F307" s="3"/>
      <c r="G307" s="10">
        <f>G312+G308</f>
        <v>19408.669000000002</v>
      </c>
      <c r="H307" s="41"/>
      <c r="I307" s="41"/>
    </row>
    <row r="308" spans="1:9" ht="47.25" customHeight="1">
      <c r="A308" s="4" t="s">
        <v>251</v>
      </c>
      <c r="B308" s="5">
        <v>304</v>
      </c>
      <c r="C308" s="8" t="s">
        <v>21</v>
      </c>
      <c r="D308" s="8" t="s">
        <v>16</v>
      </c>
      <c r="E308" s="7" t="s">
        <v>248</v>
      </c>
      <c r="F308" s="3"/>
      <c r="G308" s="10">
        <f>G309+G311+G310</f>
        <v>6298.6900000000005</v>
      </c>
      <c r="H308" s="41"/>
      <c r="I308" s="41"/>
    </row>
    <row r="309" spans="1:9" ht="36" customHeight="1">
      <c r="A309" s="4" t="s">
        <v>105</v>
      </c>
      <c r="B309" s="5">
        <v>305</v>
      </c>
      <c r="C309" s="8" t="s">
        <v>21</v>
      </c>
      <c r="D309" s="8" t="s">
        <v>16</v>
      </c>
      <c r="E309" s="7" t="s">
        <v>248</v>
      </c>
      <c r="F309" s="3">
        <v>200</v>
      </c>
      <c r="G309" s="10">
        <v>1410.14</v>
      </c>
      <c r="H309" s="41"/>
      <c r="I309" s="41"/>
    </row>
    <row r="310" spans="1:9" ht="80.25" customHeight="1">
      <c r="A310" s="4" t="s">
        <v>247</v>
      </c>
      <c r="B310" s="5">
        <v>305</v>
      </c>
      <c r="C310" s="8" t="s">
        <v>21</v>
      </c>
      <c r="D310" s="8" t="s">
        <v>16</v>
      </c>
      <c r="E310" s="7" t="s">
        <v>248</v>
      </c>
      <c r="F310" s="3">
        <v>811</v>
      </c>
      <c r="G310" s="10">
        <v>2200</v>
      </c>
      <c r="H310" s="41"/>
      <c r="I310" s="41"/>
    </row>
    <row r="311" spans="1:9" ht="94.5" customHeight="1">
      <c r="A311" s="4" t="s">
        <v>249</v>
      </c>
      <c r="B311" s="5">
        <v>305</v>
      </c>
      <c r="C311" s="8" t="s">
        <v>21</v>
      </c>
      <c r="D311" s="8" t="s">
        <v>16</v>
      </c>
      <c r="E311" s="7" t="s">
        <v>248</v>
      </c>
      <c r="F311" s="3">
        <v>813</v>
      </c>
      <c r="G311" s="10">
        <v>2688.55</v>
      </c>
      <c r="H311" s="41"/>
      <c r="I311" s="41"/>
    </row>
    <row r="312" spans="1:9" ht="54" customHeight="1">
      <c r="A312" s="4" t="s">
        <v>215</v>
      </c>
      <c r="B312" s="5">
        <v>303</v>
      </c>
      <c r="C312" s="8" t="s">
        <v>21</v>
      </c>
      <c r="D312" s="8" t="s">
        <v>16</v>
      </c>
      <c r="E312" s="7" t="s">
        <v>216</v>
      </c>
      <c r="F312" s="3"/>
      <c r="G312" s="10">
        <f>G313</f>
        <v>13109.978999999999</v>
      </c>
      <c r="H312" s="41"/>
      <c r="I312" s="41"/>
    </row>
    <row r="313" spans="1:9" ht="34.5" customHeight="1">
      <c r="A313" s="4" t="s">
        <v>217</v>
      </c>
      <c r="B313" s="5">
        <v>303</v>
      </c>
      <c r="C313" s="8" t="s">
        <v>21</v>
      </c>
      <c r="D313" s="8" t="s">
        <v>16</v>
      </c>
      <c r="E313" s="7" t="s">
        <v>216</v>
      </c>
      <c r="F313" s="3">
        <v>400</v>
      </c>
      <c r="G313" s="10">
        <v>13109.978999999999</v>
      </c>
      <c r="H313" s="41"/>
      <c r="I313" s="41"/>
    </row>
    <row r="314" spans="1:9" ht="22.5" customHeight="1">
      <c r="A314" s="31" t="s">
        <v>157</v>
      </c>
      <c r="B314" s="5">
        <v>303</v>
      </c>
      <c r="C314" s="5" t="s">
        <v>21</v>
      </c>
      <c r="D314" s="5" t="s">
        <v>17</v>
      </c>
      <c r="E314" s="7"/>
      <c r="F314" s="3"/>
      <c r="G314" s="10">
        <f>G315+G317</f>
        <v>3952.884</v>
      </c>
      <c r="H314" s="41"/>
      <c r="I314" s="41"/>
    </row>
    <row r="315" spans="1:9" ht="22.5" customHeight="1">
      <c r="A315" s="31" t="s">
        <v>190</v>
      </c>
      <c r="B315" s="5">
        <v>303</v>
      </c>
      <c r="C315" s="5" t="s">
        <v>21</v>
      </c>
      <c r="D315" s="5" t="s">
        <v>17</v>
      </c>
      <c r="E315" s="7" t="s">
        <v>191</v>
      </c>
      <c r="F315" s="3"/>
      <c r="G315" s="10">
        <f>G316</f>
        <v>300</v>
      </c>
      <c r="H315" s="41"/>
      <c r="I315" s="41"/>
    </row>
    <row r="316" spans="1:9" ht="36" customHeight="1">
      <c r="A316" s="31" t="s">
        <v>105</v>
      </c>
      <c r="B316" s="5">
        <v>303</v>
      </c>
      <c r="C316" s="5" t="s">
        <v>21</v>
      </c>
      <c r="D316" s="5" t="s">
        <v>17</v>
      </c>
      <c r="E316" s="7" t="s">
        <v>191</v>
      </c>
      <c r="F316" s="3">
        <v>200</v>
      </c>
      <c r="G316" s="10">
        <v>300</v>
      </c>
      <c r="H316" s="41"/>
      <c r="I316" s="41"/>
    </row>
    <row r="317" spans="1:9" ht="25.5" customHeight="1">
      <c r="A317" s="31" t="s">
        <v>171</v>
      </c>
      <c r="B317" s="5">
        <v>303</v>
      </c>
      <c r="C317" s="5" t="s">
        <v>21</v>
      </c>
      <c r="D317" s="5" t="s">
        <v>17</v>
      </c>
      <c r="E317" s="7" t="s">
        <v>172</v>
      </c>
      <c r="F317" s="3"/>
      <c r="G317" s="10">
        <f>G318</f>
        <v>3652.884</v>
      </c>
      <c r="H317" s="41"/>
      <c r="I317" s="41"/>
    </row>
    <row r="318" spans="1:9" ht="36" customHeight="1">
      <c r="A318" s="31" t="s">
        <v>105</v>
      </c>
      <c r="B318" s="5">
        <v>303</v>
      </c>
      <c r="C318" s="5" t="s">
        <v>21</v>
      </c>
      <c r="D318" s="5" t="s">
        <v>17</v>
      </c>
      <c r="E318" s="7" t="s">
        <v>172</v>
      </c>
      <c r="F318" s="3">
        <v>200</v>
      </c>
      <c r="G318" s="10">
        <v>3652.884</v>
      </c>
      <c r="H318" s="41"/>
      <c r="I318" s="41"/>
    </row>
    <row r="319" spans="1:9" ht="20.25" customHeight="1">
      <c r="A319" s="9" t="s">
        <v>36</v>
      </c>
      <c r="B319" s="5">
        <v>303</v>
      </c>
      <c r="C319" s="5" t="s">
        <v>23</v>
      </c>
      <c r="D319" s="5"/>
      <c r="E319" s="7"/>
      <c r="F319" s="3"/>
      <c r="G319" s="10">
        <f>G327+G320</f>
        <v>11402.71</v>
      </c>
      <c r="H319" s="41"/>
      <c r="I319" s="41"/>
    </row>
    <row r="320" spans="1:9" ht="20.25" customHeight="1">
      <c r="A320" s="9" t="s">
        <v>7</v>
      </c>
      <c r="B320" s="5">
        <v>303</v>
      </c>
      <c r="C320" s="5" t="s">
        <v>23</v>
      </c>
      <c r="D320" s="5" t="s">
        <v>16</v>
      </c>
      <c r="E320" s="7"/>
      <c r="F320" s="3"/>
      <c r="G320" s="10">
        <f>G321+G323+G325</f>
        <v>11133.71</v>
      </c>
      <c r="H320" s="41"/>
      <c r="I320" s="41"/>
    </row>
    <row r="321" spans="1:9" ht="68.25" customHeight="1">
      <c r="A321" s="32" t="s">
        <v>250</v>
      </c>
      <c r="B321" s="5">
        <v>303</v>
      </c>
      <c r="C321" s="5" t="s">
        <v>23</v>
      </c>
      <c r="D321" s="5" t="s">
        <v>16</v>
      </c>
      <c r="E321" s="7" t="s">
        <v>204</v>
      </c>
      <c r="F321" s="5"/>
      <c r="G321" s="10">
        <f>G322</f>
        <v>6612</v>
      </c>
      <c r="H321" s="41"/>
      <c r="I321" s="41"/>
    </row>
    <row r="322" spans="1:9" ht="36" customHeight="1">
      <c r="A322" s="31" t="s">
        <v>105</v>
      </c>
      <c r="B322" s="5">
        <v>303</v>
      </c>
      <c r="C322" s="5" t="s">
        <v>23</v>
      </c>
      <c r="D322" s="5" t="s">
        <v>16</v>
      </c>
      <c r="E322" s="7" t="s">
        <v>204</v>
      </c>
      <c r="F322" s="5">
        <v>200</v>
      </c>
      <c r="G322" s="10">
        <v>6612</v>
      </c>
      <c r="H322" s="41"/>
      <c r="I322" s="41"/>
    </row>
    <row r="323" spans="1:9" ht="68.25" customHeight="1">
      <c r="A323" s="31" t="s">
        <v>167</v>
      </c>
      <c r="B323" s="5">
        <v>303</v>
      </c>
      <c r="C323" s="5" t="s">
        <v>23</v>
      </c>
      <c r="D323" s="5" t="s">
        <v>16</v>
      </c>
      <c r="E323" s="7" t="s">
        <v>168</v>
      </c>
      <c r="F323" s="5"/>
      <c r="G323" s="10">
        <f>G324</f>
        <v>4391.5</v>
      </c>
      <c r="H323" s="41"/>
      <c r="I323" s="41"/>
    </row>
    <row r="324" spans="1:9" ht="44.25" customHeight="1">
      <c r="A324" s="31" t="s">
        <v>105</v>
      </c>
      <c r="B324" s="5">
        <v>303</v>
      </c>
      <c r="C324" s="5" t="s">
        <v>23</v>
      </c>
      <c r="D324" s="5" t="s">
        <v>16</v>
      </c>
      <c r="E324" s="7" t="s">
        <v>168</v>
      </c>
      <c r="F324" s="5">
        <v>200</v>
      </c>
      <c r="G324" s="10">
        <v>4391.5</v>
      </c>
      <c r="H324" s="41"/>
      <c r="I324" s="41"/>
    </row>
    <row r="325" spans="1:9" ht="65.25" customHeight="1">
      <c r="A325" s="31" t="s">
        <v>252</v>
      </c>
      <c r="B325" s="5">
        <v>303</v>
      </c>
      <c r="C325" s="5" t="s">
        <v>23</v>
      </c>
      <c r="D325" s="5" t="s">
        <v>16</v>
      </c>
      <c r="E325" s="7" t="s">
        <v>253</v>
      </c>
      <c r="F325" s="5"/>
      <c r="G325" s="10">
        <f>G326</f>
        <v>130.21</v>
      </c>
      <c r="H325" s="41"/>
      <c r="I325" s="41"/>
    </row>
    <row r="326" spans="1:9" ht="44.25" customHeight="1">
      <c r="A326" s="31" t="s">
        <v>105</v>
      </c>
      <c r="B326" s="5">
        <v>303</v>
      </c>
      <c r="C326" s="5" t="s">
        <v>23</v>
      </c>
      <c r="D326" s="5" t="s">
        <v>16</v>
      </c>
      <c r="E326" s="7" t="s">
        <v>253</v>
      </c>
      <c r="F326" s="5">
        <v>200</v>
      </c>
      <c r="G326" s="10">
        <v>130.21</v>
      </c>
      <c r="H326" s="41"/>
      <c r="I326" s="41"/>
    </row>
    <row r="327" spans="1:9" ht="22.5" customHeight="1">
      <c r="A327" s="28" t="s">
        <v>9</v>
      </c>
      <c r="B327" s="5">
        <v>303</v>
      </c>
      <c r="C327" s="5" t="s">
        <v>23</v>
      </c>
      <c r="D327" s="5" t="s">
        <v>20</v>
      </c>
      <c r="E327" s="7"/>
      <c r="F327" s="3"/>
      <c r="G327" s="10">
        <f>G328</f>
        <v>269</v>
      </c>
      <c r="H327" s="41"/>
      <c r="I327" s="41"/>
    </row>
    <row r="328" spans="1:9" ht="48.75" customHeight="1">
      <c r="A328" s="9" t="s">
        <v>90</v>
      </c>
      <c r="B328" s="5">
        <v>303</v>
      </c>
      <c r="C328" s="5" t="s">
        <v>23</v>
      </c>
      <c r="D328" s="5" t="s">
        <v>20</v>
      </c>
      <c r="E328" s="7" t="s">
        <v>126</v>
      </c>
      <c r="F328" s="5"/>
      <c r="G328" s="10">
        <f>G329+G330</f>
        <v>269</v>
      </c>
      <c r="H328" s="41"/>
      <c r="I328" s="41"/>
    </row>
    <row r="329" spans="1:9" ht="85.5" customHeight="1">
      <c r="A329" s="31" t="s">
        <v>71</v>
      </c>
      <c r="B329" s="5">
        <v>303</v>
      </c>
      <c r="C329" s="24" t="s">
        <v>23</v>
      </c>
      <c r="D329" s="24" t="s">
        <v>20</v>
      </c>
      <c r="E329" s="7" t="s">
        <v>126</v>
      </c>
      <c r="F329" s="24">
        <v>100</v>
      </c>
      <c r="G329" s="39">
        <v>250</v>
      </c>
      <c r="H329" s="41"/>
      <c r="I329" s="41"/>
    </row>
    <row r="330" spans="1:9" ht="36" customHeight="1">
      <c r="A330" s="31" t="s">
        <v>105</v>
      </c>
      <c r="B330" s="5">
        <v>303</v>
      </c>
      <c r="C330" s="24" t="s">
        <v>23</v>
      </c>
      <c r="D330" s="24" t="s">
        <v>20</v>
      </c>
      <c r="E330" s="7" t="s">
        <v>126</v>
      </c>
      <c r="F330" s="24">
        <v>200</v>
      </c>
      <c r="G330" s="39">
        <v>19</v>
      </c>
      <c r="H330" s="41"/>
      <c r="I330" s="41"/>
    </row>
    <row r="331" spans="1:9">
      <c r="A331" s="9" t="s">
        <v>37</v>
      </c>
      <c r="B331" s="5">
        <v>303</v>
      </c>
      <c r="C331" s="5">
        <v>10</v>
      </c>
      <c r="D331" s="5"/>
      <c r="E331" s="8"/>
      <c r="F331" s="3"/>
      <c r="G331" s="10">
        <f>G332+G335</f>
        <v>2901.62</v>
      </c>
      <c r="H331" s="41"/>
      <c r="I331" s="41"/>
    </row>
    <row r="332" spans="1:9">
      <c r="A332" s="4" t="s">
        <v>12</v>
      </c>
      <c r="B332" s="5">
        <v>303</v>
      </c>
      <c r="C332" s="5">
        <v>10</v>
      </c>
      <c r="D332" s="5" t="s">
        <v>15</v>
      </c>
      <c r="E332" s="8"/>
      <c r="F332" s="3"/>
      <c r="G332" s="10">
        <f>G333</f>
        <v>700</v>
      </c>
      <c r="H332" s="41"/>
      <c r="I332" s="41"/>
    </row>
    <row r="333" spans="1:9">
      <c r="A333" s="9" t="s">
        <v>76</v>
      </c>
      <c r="B333" s="5">
        <v>303</v>
      </c>
      <c r="C333" s="5">
        <v>10</v>
      </c>
      <c r="D333" s="5" t="s">
        <v>15</v>
      </c>
      <c r="E333" s="7" t="s">
        <v>127</v>
      </c>
      <c r="F333" s="3"/>
      <c r="G333" s="10">
        <f>G334</f>
        <v>700</v>
      </c>
      <c r="H333" s="41"/>
      <c r="I333" s="41"/>
    </row>
    <row r="334" spans="1:9" ht="31.5">
      <c r="A334" s="9" t="s">
        <v>57</v>
      </c>
      <c r="B334" s="5">
        <v>303</v>
      </c>
      <c r="C334" s="5">
        <v>10</v>
      </c>
      <c r="D334" s="5" t="s">
        <v>15</v>
      </c>
      <c r="E334" s="7" t="s">
        <v>127</v>
      </c>
      <c r="F334" s="3">
        <v>300</v>
      </c>
      <c r="G334" s="10">
        <v>700</v>
      </c>
      <c r="H334" s="41"/>
      <c r="I334" s="41"/>
    </row>
    <row r="335" spans="1:9">
      <c r="A335" s="4" t="s">
        <v>41</v>
      </c>
      <c r="B335" s="5">
        <v>303</v>
      </c>
      <c r="C335" s="5">
        <v>10</v>
      </c>
      <c r="D335" s="5" t="s">
        <v>17</v>
      </c>
      <c r="E335" s="7"/>
      <c r="F335" s="3"/>
      <c r="G335" s="10">
        <f>G340+G336+G338</f>
        <v>2201.62</v>
      </c>
      <c r="H335" s="41"/>
      <c r="I335" s="41"/>
    </row>
    <row r="336" spans="1:9" ht="63">
      <c r="A336" s="9" t="s">
        <v>218</v>
      </c>
      <c r="B336" s="5">
        <v>303</v>
      </c>
      <c r="C336" s="5" t="s">
        <v>54</v>
      </c>
      <c r="D336" s="5" t="s">
        <v>17</v>
      </c>
      <c r="E336" s="7" t="s">
        <v>219</v>
      </c>
      <c r="F336" s="5"/>
      <c r="G336" s="10">
        <f>G337</f>
        <v>735</v>
      </c>
      <c r="H336" s="41"/>
      <c r="I336" s="41"/>
    </row>
    <row r="337" spans="1:9" ht="31.5">
      <c r="A337" s="9" t="s">
        <v>57</v>
      </c>
      <c r="B337" s="5">
        <v>303</v>
      </c>
      <c r="C337" s="5" t="s">
        <v>54</v>
      </c>
      <c r="D337" s="5" t="s">
        <v>17</v>
      </c>
      <c r="E337" s="7" t="s">
        <v>219</v>
      </c>
      <c r="F337" s="5">
        <v>300</v>
      </c>
      <c r="G337" s="10">
        <v>735</v>
      </c>
      <c r="H337" s="41"/>
      <c r="I337" s="41"/>
    </row>
    <row r="338" spans="1:9" ht="126">
      <c r="A338" s="9" t="s">
        <v>235</v>
      </c>
      <c r="B338" s="5">
        <v>303</v>
      </c>
      <c r="C338" s="5">
        <v>10</v>
      </c>
      <c r="D338" s="5" t="s">
        <v>17</v>
      </c>
      <c r="E338" s="7" t="s">
        <v>236</v>
      </c>
      <c r="F338" s="3"/>
      <c r="G338" s="10">
        <f>G339</f>
        <v>1464.22</v>
      </c>
      <c r="H338" s="41"/>
      <c r="I338" s="41"/>
    </row>
    <row r="339" spans="1:9" ht="31.5">
      <c r="A339" s="9" t="s">
        <v>57</v>
      </c>
      <c r="B339" s="5">
        <v>303</v>
      </c>
      <c r="C339" s="5" t="s">
        <v>54</v>
      </c>
      <c r="D339" s="5" t="s">
        <v>17</v>
      </c>
      <c r="E339" s="7" t="s">
        <v>236</v>
      </c>
      <c r="F339" s="5">
        <v>300</v>
      </c>
      <c r="G339" s="10">
        <v>1464.22</v>
      </c>
      <c r="H339" s="41"/>
      <c r="I339" s="41"/>
    </row>
    <row r="340" spans="1:9" ht="63">
      <c r="A340" s="9" t="s">
        <v>173</v>
      </c>
      <c r="B340" s="5">
        <v>303</v>
      </c>
      <c r="C340" s="5">
        <v>10</v>
      </c>
      <c r="D340" s="5" t="s">
        <v>17</v>
      </c>
      <c r="E340" s="7" t="s">
        <v>174</v>
      </c>
      <c r="F340" s="3"/>
      <c r="G340" s="10">
        <f>G341</f>
        <v>2.4</v>
      </c>
      <c r="H340" s="41"/>
      <c r="I340" s="41"/>
    </row>
    <row r="341" spans="1:9" ht="31.5">
      <c r="A341" s="9" t="s">
        <v>57</v>
      </c>
      <c r="B341" s="5">
        <v>303</v>
      </c>
      <c r="C341" s="5" t="s">
        <v>54</v>
      </c>
      <c r="D341" s="5" t="s">
        <v>17</v>
      </c>
      <c r="E341" s="7" t="s">
        <v>174</v>
      </c>
      <c r="F341" s="5">
        <v>300</v>
      </c>
      <c r="G341" s="10">
        <v>2.4</v>
      </c>
      <c r="H341" s="41"/>
      <c r="I341" s="41"/>
    </row>
    <row r="342" spans="1:9" ht="31.5">
      <c r="A342" s="9" t="s">
        <v>185</v>
      </c>
      <c r="B342" s="5">
        <v>305</v>
      </c>
      <c r="C342" s="5"/>
      <c r="D342" s="5"/>
      <c r="E342" s="7"/>
      <c r="F342" s="3"/>
      <c r="G342" s="10">
        <f>G343+G358+G396+G392+G381+G366+G362+G370</f>
        <v>907</v>
      </c>
      <c r="H342" s="10">
        <v>750</v>
      </c>
      <c r="I342" s="10">
        <v>750</v>
      </c>
    </row>
    <row r="343" spans="1:9">
      <c r="A343" s="9" t="s">
        <v>33</v>
      </c>
      <c r="B343" s="5">
        <v>305</v>
      </c>
      <c r="C343" s="5" t="s">
        <v>15</v>
      </c>
      <c r="D343" s="5"/>
      <c r="E343" s="8"/>
      <c r="F343" s="3"/>
      <c r="G343" s="10">
        <f>G344+G353+G350</f>
        <v>907</v>
      </c>
      <c r="H343" s="41"/>
      <c r="I343" s="41"/>
    </row>
    <row r="344" spans="1:9">
      <c r="A344" s="9" t="s">
        <v>4</v>
      </c>
      <c r="B344" s="5">
        <v>305</v>
      </c>
      <c r="C344" s="5" t="s">
        <v>15</v>
      </c>
      <c r="D344" s="5" t="s">
        <v>19</v>
      </c>
      <c r="E344" s="8"/>
      <c r="F344" s="3"/>
      <c r="G344" s="10">
        <f>G345</f>
        <v>907</v>
      </c>
      <c r="H344" s="41"/>
      <c r="I344" s="41"/>
    </row>
    <row r="345" spans="1:9" ht="31.5">
      <c r="A345" s="9" t="s">
        <v>61</v>
      </c>
      <c r="B345" s="5">
        <v>305</v>
      </c>
      <c r="C345" s="5" t="s">
        <v>15</v>
      </c>
      <c r="D345" s="5" t="s">
        <v>19</v>
      </c>
      <c r="E345" s="7" t="s">
        <v>106</v>
      </c>
      <c r="F345" s="3"/>
      <c r="G345" s="10">
        <f>G346</f>
        <v>907</v>
      </c>
      <c r="H345" s="10"/>
      <c r="I345" s="10"/>
    </row>
    <row r="346" spans="1:9" ht="31.5">
      <c r="A346" s="9" t="s">
        <v>194</v>
      </c>
      <c r="B346" s="5">
        <v>305</v>
      </c>
      <c r="C346" s="5" t="s">
        <v>15</v>
      </c>
      <c r="D346" s="5" t="s">
        <v>19</v>
      </c>
      <c r="E346" s="7" t="s">
        <v>222</v>
      </c>
      <c r="F346" s="3"/>
      <c r="G346" s="10">
        <f>G347+G348</f>
        <v>907</v>
      </c>
      <c r="H346" s="41"/>
      <c r="I346" s="41"/>
    </row>
    <row r="347" spans="1:9" ht="78.75">
      <c r="A347" s="31" t="s">
        <v>71</v>
      </c>
      <c r="B347" s="5">
        <v>305</v>
      </c>
      <c r="C347" s="5" t="s">
        <v>15</v>
      </c>
      <c r="D347" s="5" t="s">
        <v>19</v>
      </c>
      <c r="E347" s="7" t="s">
        <v>222</v>
      </c>
      <c r="F347" s="3">
        <v>100</v>
      </c>
      <c r="G347" s="10">
        <v>867</v>
      </c>
      <c r="H347" s="41"/>
      <c r="I347" s="41"/>
    </row>
    <row r="348" spans="1:9" ht="31.5">
      <c r="A348" s="31" t="s">
        <v>105</v>
      </c>
      <c r="B348" s="5">
        <v>305</v>
      </c>
      <c r="C348" s="5" t="s">
        <v>15</v>
      </c>
      <c r="D348" s="5" t="s">
        <v>19</v>
      </c>
      <c r="E348" s="7" t="s">
        <v>222</v>
      </c>
      <c r="F348" s="3">
        <v>200</v>
      </c>
      <c r="G348" s="10">
        <v>40</v>
      </c>
      <c r="H348" s="41"/>
      <c r="I348" s="41"/>
    </row>
    <row r="349" spans="1:9">
      <c r="A349" s="9" t="s">
        <v>51</v>
      </c>
      <c r="B349" s="4"/>
      <c r="C349" s="4"/>
      <c r="D349" s="4"/>
      <c r="E349" s="4"/>
      <c r="F349" s="4"/>
      <c r="G349" s="10">
        <f>G11+G40+G85+G179+G248+G342+G235</f>
        <v>451031.27299999987</v>
      </c>
      <c r="H349" s="10">
        <f>H11+H40+H85+H179+H248+H342+H235</f>
        <v>364979.20000000001</v>
      </c>
      <c r="I349" s="10">
        <f>I11+I40+I85+I179+I248+I342+I235</f>
        <v>361024</v>
      </c>
    </row>
  </sheetData>
  <mergeCells count="1">
    <mergeCell ref="A7:I7"/>
  </mergeCells>
  <phoneticPr fontId="5" type="noConversion"/>
  <pageMargins left="0.78740157480314965" right="0.39370078740157483" top="0.78740157480314965" bottom="0.78740157480314965" header="0.31496062992125984" footer="0.31496062992125984"/>
  <pageSetup paperSize="9" scale="67" fitToHeight="18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90"/>
  <sheetViews>
    <sheetView tabSelected="1" workbookViewId="0">
      <selection activeCell="G5" sqref="G5"/>
    </sheetView>
  </sheetViews>
  <sheetFormatPr defaultRowHeight="15.75"/>
  <cols>
    <col min="1" max="1" width="51.5703125" style="1" customWidth="1"/>
    <col min="2" max="3" width="5" style="1" customWidth="1"/>
    <col min="4" max="4" width="19.28515625" style="1" customWidth="1"/>
    <col min="5" max="5" width="5.42578125" style="1" customWidth="1"/>
    <col min="6" max="6" width="18.28515625" style="53" customWidth="1"/>
    <col min="7" max="7" width="18.42578125" style="1" customWidth="1"/>
    <col min="8" max="8" width="17.85546875" style="1" customWidth="1"/>
    <col min="9" max="16384" width="9.140625" style="1"/>
  </cols>
  <sheetData>
    <row r="1" spans="1:8">
      <c r="B1" s="11"/>
      <c r="C1" s="11"/>
      <c r="D1" s="11"/>
      <c r="G1" s="12" t="s">
        <v>129</v>
      </c>
    </row>
    <row r="2" spans="1:8">
      <c r="B2" s="11"/>
      <c r="C2" s="11"/>
      <c r="D2" s="11"/>
      <c r="G2" s="12" t="s">
        <v>97</v>
      </c>
    </row>
    <row r="3" spans="1:8">
      <c r="B3" s="11"/>
      <c r="C3" s="11"/>
      <c r="D3" s="11"/>
      <c r="G3" s="12" t="s">
        <v>98</v>
      </c>
    </row>
    <row r="4" spans="1:8">
      <c r="B4" s="11"/>
      <c r="C4" s="11"/>
      <c r="D4" s="11"/>
      <c r="G4" s="12" t="s">
        <v>99</v>
      </c>
    </row>
    <row r="5" spans="1:8">
      <c r="B5" s="11"/>
      <c r="C5" s="11"/>
      <c r="D5" s="11"/>
      <c r="G5" s="12" t="s">
        <v>254</v>
      </c>
    </row>
    <row r="6" spans="1:8" ht="12" customHeight="1">
      <c r="A6" s="2"/>
      <c r="B6" s="2"/>
      <c r="C6" s="2"/>
      <c r="D6" s="2"/>
      <c r="E6" s="2"/>
      <c r="F6" s="54"/>
    </row>
    <row r="7" spans="1:8" ht="67.5" customHeight="1">
      <c r="A7" s="68" t="s">
        <v>199</v>
      </c>
      <c r="B7" s="69"/>
      <c r="C7" s="69"/>
      <c r="D7" s="69"/>
      <c r="E7" s="69"/>
      <c r="F7" s="69"/>
      <c r="G7" s="69"/>
      <c r="H7" s="69"/>
    </row>
    <row r="8" spans="1:8" ht="12.75" customHeight="1">
      <c r="A8" s="2"/>
      <c r="B8" s="2"/>
      <c r="C8" s="2"/>
      <c r="D8" s="2"/>
      <c r="E8" s="2"/>
      <c r="F8" s="54"/>
    </row>
    <row r="9" spans="1:8" ht="31.5">
      <c r="A9" s="3" t="s">
        <v>0</v>
      </c>
      <c r="B9" s="3" t="s">
        <v>1</v>
      </c>
      <c r="C9" s="3" t="s">
        <v>2</v>
      </c>
      <c r="D9" s="3" t="s">
        <v>25</v>
      </c>
      <c r="E9" s="3" t="s">
        <v>26</v>
      </c>
      <c r="F9" s="10" t="s">
        <v>160</v>
      </c>
      <c r="G9" s="3" t="s">
        <v>161</v>
      </c>
      <c r="H9" s="3" t="s">
        <v>176</v>
      </c>
    </row>
    <row r="10" spans="1:8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56">
        <v>7</v>
      </c>
      <c r="G10" s="3">
        <v>8</v>
      </c>
      <c r="H10" s="3">
        <v>9</v>
      </c>
    </row>
    <row r="11" spans="1:8" ht="21.75" customHeight="1">
      <c r="A11" s="4" t="s">
        <v>33</v>
      </c>
      <c r="B11" s="5" t="s">
        <v>15</v>
      </c>
      <c r="C11" s="3"/>
      <c r="D11" s="3"/>
      <c r="E11" s="3"/>
      <c r="F11" s="10">
        <f>F12+F15+F26+F35+F38+F23</f>
        <v>48802.402000000002</v>
      </c>
      <c r="G11" s="10">
        <f>Лист1!E11</f>
        <v>30435.5</v>
      </c>
      <c r="H11" s="10">
        <f>Лист1!F11</f>
        <v>30420</v>
      </c>
    </row>
    <row r="12" spans="1:8" ht="33" customHeight="1">
      <c r="A12" s="4" t="str">
        <f>Лист2!A250</f>
        <v>Функционирование высшего должностного лица муниципального образования</v>
      </c>
      <c r="B12" s="5" t="str">
        <f>Лист2!C250</f>
        <v>01</v>
      </c>
      <c r="C12" s="5" t="str">
        <f>Лист2!D250</f>
        <v>02</v>
      </c>
      <c r="D12" s="5"/>
      <c r="E12" s="5"/>
      <c r="F12" s="42">
        <f>F13</f>
        <v>1647</v>
      </c>
      <c r="G12" s="10"/>
      <c r="H12" s="10"/>
    </row>
    <row r="13" spans="1:8" ht="24.75" customHeight="1">
      <c r="A13" s="4" t="str">
        <f>Лист2!A251</f>
        <v>Глава муниципального образования</v>
      </c>
      <c r="B13" s="5" t="str">
        <f>Лист2!C251</f>
        <v>01</v>
      </c>
      <c r="C13" s="5" t="str">
        <f>Лист2!D251</f>
        <v>02</v>
      </c>
      <c r="D13" s="8" t="str">
        <f>Лист2!E251</f>
        <v>01 2 00 10120</v>
      </c>
      <c r="E13" s="5"/>
      <c r="F13" s="42">
        <f>F14</f>
        <v>1647</v>
      </c>
      <c r="G13" s="10"/>
      <c r="H13" s="10"/>
    </row>
    <row r="14" spans="1:8" ht="93.75" customHeight="1">
      <c r="A14" s="4" t="str">
        <f>Лист2!A252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4" s="5" t="str">
        <f>Лист2!C252</f>
        <v>01</v>
      </c>
      <c r="C14" s="5" t="str">
        <f>Лист2!D252</f>
        <v>02</v>
      </c>
      <c r="D14" s="8" t="str">
        <f>Лист2!E252</f>
        <v>01 2 00 10120</v>
      </c>
      <c r="E14" s="8">
        <f>Лист2!F252</f>
        <v>100</v>
      </c>
      <c r="F14" s="42">
        <f>Лист2!G252</f>
        <v>1647</v>
      </c>
      <c r="G14" s="10"/>
      <c r="H14" s="10"/>
    </row>
    <row r="15" spans="1:8" ht="72" customHeight="1">
      <c r="A15" s="35" t="s">
        <v>85</v>
      </c>
      <c r="B15" s="5" t="s">
        <v>15</v>
      </c>
      <c r="C15" s="5" t="s">
        <v>18</v>
      </c>
      <c r="D15" s="3"/>
      <c r="E15" s="3"/>
      <c r="F15" s="10">
        <f>F16+F21</f>
        <v>18203.114000000001</v>
      </c>
      <c r="G15" s="41"/>
      <c r="H15" s="41"/>
    </row>
    <row r="16" spans="1:8" ht="39.75" customHeight="1">
      <c r="A16" s="9" t="s">
        <v>61</v>
      </c>
      <c r="B16" s="5" t="s">
        <v>15</v>
      </c>
      <c r="C16" s="5" t="s">
        <v>18</v>
      </c>
      <c r="D16" s="7" t="s">
        <v>106</v>
      </c>
      <c r="E16" s="3"/>
      <c r="F16" s="10">
        <f>F17</f>
        <v>17939.401000000002</v>
      </c>
      <c r="G16" s="41"/>
      <c r="H16" s="41"/>
    </row>
    <row r="17" spans="1:8" ht="37.5" customHeight="1">
      <c r="A17" s="9" t="s">
        <v>62</v>
      </c>
      <c r="B17" s="5" t="s">
        <v>15</v>
      </c>
      <c r="C17" s="5" t="s">
        <v>18</v>
      </c>
      <c r="D17" s="7" t="s">
        <v>107</v>
      </c>
      <c r="E17" s="3"/>
      <c r="F17" s="10">
        <f>F18+F19+F20</f>
        <v>17939.401000000002</v>
      </c>
      <c r="G17" s="41"/>
      <c r="H17" s="41"/>
    </row>
    <row r="18" spans="1:8" ht="82.5" customHeight="1">
      <c r="A18" s="30" t="s">
        <v>71</v>
      </c>
      <c r="B18" s="5" t="s">
        <v>15</v>
      </c>
      <c r="C18" s="5" t="s">
        <v>18</v>
      </c>
      <c r="D18" s="7" t="s">
        <v>107</v>
      </c>
      <c r="E18" s="3">
        <v>100</v>
      </c>
      <c r="F18" s="10">
        <f>Лист2!G256</f>
        <v>13387.686</v>
      </c>
      <c r="G18" s="41"/>
      <c r="H18" s="41"/>
    </row>
    <row r="19" spans="1:8" ht="33" customHeight="1">
      <c r="A19" s="31" t="s">
        <v>105</v>
      </c>
      <c r="B19" s="5" t="s">
        <v>15</v>
      </c>
      <c r="C19" s="5" t="s">
        <v>18</v>
      </c>
      <c r="D19" s="7" t="s">
        <v>107</v>
      </c>
      <c r="E19" s="3">
        <v>200</v>
      </c>
      <c r="F19" s="10">
        <f>Лист2!G257+Лист2!G239</f>
        <v>3966.4969999999998</v>
      </c>
      <c r="G19" s="41"/>
      <c r="H19" s="41"/>
    </row>
    <row r="20" spans="1:8" ht="21.75" customHeight="1">
      <c r="A20" s="32" t="s">
        <v>63</v>
      </c>
      <c r="B20" s="5" t="s">
        <v>15</v>
      </c>
      <c r="C20" s="5" t="s">
        <v>18</v>
      </c>
      <c r="D20" s="7" t="s">
        <v>107</v>
      </c>
      <c r="E20" s="3">
        <v>850</v>
      </c>
      <c r="F20" s="10">
        <f>Лист2!G258+Лист2!G240</f>
        <v>585.21799999999996</v>
      </c>
      <c r="G20" s="41"/>
      <c r="H20" s="41"/>
    </row>
    <row r="21" spans="1:8" ht="45.75" customHeight="1">
      <c r="A21" s="32" t="str">
        <f>Лист2!A241</f>
        <v>Обеспечение расчетов за топливно-энергетические ресурсы, потребляемые муниципальными учреждениями</v>
      </c>
      <c r="B21" s="5" t="str">
        <f>Лист2!C241</f>
        <v>01</v>
      </c>
      <c r="C21" s="5" t="str">
        <f>Лист2!D241</f>
        <v>04</v>
      </c>
      <c r="D21" s="5" t="str">
        <f>Лист2!E241</f>
        <v>92 9 00 S1190</v>
      </c>
      <c r="E21" s="5"/>
      <c r="F21" s="43">
        <f>Лист2!G241</f>
        <v>263.71300000000002</v>
      </c>
      <c r="G21" s="41"/>
      <c r="H21" s="41"/>
    </row>
    <row r="22" spans="1:8" ht="41.25" customHeight="1">
      <c r="A22" s="32" t="str">
        <f>Лист2!A242</f>
        <v>Закупка товаров, работ и услуг для обеспечения государственных (муниципальных) нужд</v>
      </c>
      <c r="B22" s="5" t="str">
        <f>Лист2!C242</f>
        <v>01</v>
      </c>
      <c r="C22" s="5" t="str">
        <f>Лист2!D242</f>
        <v>04</v>
      </c>
      <c r="D22" s="5" t="str">
        <f>Лист2!E242</f>
        <v>92 9 00 S1190</v>
      </c>
      <c r="E22" s="5">
        <f>Лист2!F242</f>
        <v>200</v>
      </c>
      <c r="F22" s="43">
        <f>Лист2!G242</f>
        <v>263.71300000000002</v>
      </c>
      <c r="G22" s="41"/>
      <c r="H22" s="41"/>
    </row>
    <row r="23" spans="1:8" ht="21.75" customHeight="1">
      <c r="A23" s="32" t="str">
        <f>Лист2!A259</f>
        <v>Судебная система</v>
      </c>
      <c r="B23" s="5" t="str">
        <f>Лист2!C259</f>
        <v>01</v>
      </c>
      <c r="C23" s="5" t="str">
        <f>Лист2!D259</f>
        <v>05</v>
      </c>
      <c r="D23" s="5"/>
      <c r="E23" s="5"/>
      <c r="F23" s="5">
        <f>Лист2!G259</f>
        <v>5.2</v>
      </c>
      <c r="G23" s="41"/>
      <c r="H23" s="41"/>
    </row>
    <row r="24" spans="1:8" ht="65.25" customHeight="1">
      <c r="A24" s="32" t="str">
        <f>Лист2!A260</f>
        <v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v>
      </c>
      <c r="B24" s="5" t="str">
        <f>Лист2!C260</f>
        <v>01</v>
      </c>
      <c r="C24" s="5" t="str">
        <f>Лист2!D260</f>
        <v>05</v>
      </c>
      <c r="D24" s="5" t="str">
        <f>Лист2!E260</f>
        <v>01 4 00 51200</v>
      </c>
      <c r="E24" s="5"/>
      <c r="F24" s="5">
        <f>Лист2!G260</f>
        <v>5.2</v>
      </c>
      <c r="G24" s="41"/>
      <c r="H24" s="41"/>
    </row>
    <row r="25" spans="1:8" ht="34.5" customHeight="1">
      <c r="A25" s="32" t="str">
        <f>Лист2!A261</f>
        <v>Закупка товаров, работ и услуг для обеспечения государственных (муниципальных) нужд</v>
      </c>
      <c r="B25" s="5" t="str">
        <f>Лист2!C261</f>
        <v>01</v>
      </c>
      <c r="C25" s="5" t="str">
        <f>Лист2!D261</f>
        <v>05</v>
      </c>
      <c r="D25" s="5" t="str">
        <f>Лист2!E261</f>
        <v>01 4 00 51200</v>
      </c>
      <c r="E25" s="5">
        <f>Лист2!F261</f>
        <v>200</v>
      </c>
      <c r="F25" s="5">
        <f>Лист2!G261</f>
        <v>5.2</v>
      </c>
      <c r="G25" s="41"/>
      <c r="H25" s="41"/>
    </row>
    <row r="26" spans="1:8" ht="47.25">
      <c r="A26" s="35" t="s">
        <v>86</v>
      </c>
      <c r="B26" s="5" t="s">
        <v>15</v>
      </c>
      <c r="C26" s="5" t="s">
        <v>19</v>
      </c>
      <c r="D26" s="5"/>
      <c r="E26" s="3"/>
      <c r="F26" s="10">
        <f>F27+F32</f>
        <v>7971</v>
      </c>
      <c r="G26" s="41"/>
      <c r="H26" s="41"/>
    </row>
    <row r="27" spans="1:8" ht="31.5">
      <c r="A27" s="9" t="s">
        <v>61</v>
      </c>
      <c r="B27" s="5" t="s">
        <v>15</v>
      </c>
      <c r="C27" s="5" t="s">
        <v>19</v>
      </c>
      <c r="D27" s="7" t="s">
        <v>106</v>
      </c>
      <c r="E27" s="3"/>
      <c r="F27" s="10">
        <f>F28</f>
        <v>7064</v>
      </c>
      <c r="G27" s="41"/>
      <c r="H27" s="41"/>
    </row>
    <row r="28" spans="1:8" ht="31.5">
      <c r="A28" s="9" t="s">
        <v>62</v>
      </c>
      <c r="B28" s="5" t="s">
        <v>15</v>
      </c>
      <c r="C28" s="5" t="s">
        <v>19</v>
      </c>
      <c r="D28" s="7" t="s">
        <v>107</v>
      </c>
      <c r="E28" s="3"/>
      <c r="F28" s="10">
        <f>F29+F30+F31</f>
        <v>7064</v>
      </c>
      <c r="G28" s="41"/>
      <c r="H28" s="41"/>
    </row>
    <row r="29" spans="1:8" ht="81.75" customHeight="1">
      <c r="A29" s="30" t="s">
        <v>71</v>
      </c>
      <c r="B29" s="5" t="s">
        <v>15</v>
      </c>
      <c r="C29" s="5" t="s">
        <v>19</v>
      </c>
      <c r="D29" s="7" t="s">
        <v>107</v>
      </c>
      <c r="E29" s="3">
        <v>100</v>
      </c>
      <c r="F29" s="10">
        <f>Лист2!G184</f>
        <v>6204</v>
      </c>
      <c r="G29" s="41"/>
      <c r="H29" s="41"/>
    </row>
    <row r="30" spans="1:8" ht="33" customHeight="1">
      <c r="A30" s="31" t="s">
        <v>105</v>
      </c>
      <c r="B30" s="5" t="s">
        <v>15</v>
      </c>
      <c r="C30" s="5" t="s">
        <v>19</v>
      </c>
      <c r="D30" s="7" t="s">
        <v>107</v>
      </c>
      <c r="E30" s="3">
        <v>200</v>
      </c>
      <c r="F30" s="10">
        <f>Лист2!G185</f>
        <v>860</v>
      </c>
      <c r="G30" s="41"/>
      <c r="H30" s="41"/>
    </row>
    <row r="31" spans="1:8" ht="20.25" customHeight="1">
      <c r="A31" s="32" t="s">
        <v>63</v>
      </c>
      <c r="B31" s="5" t="s">
        <v>15</v>
      </c>
      <c r="C31" s="5" t="s">
        <v>19</v>
      </c>
      <c r="D31" s="7" t="s">
        <v>107</v>
      </c>
      <c r="E31" s="3">
        <v>850</v>
      </c>
      <c r="F31" s="10">
        <f>Лист2!G186</f>
        <v>0</v>
      </c>
      <c r="G31" s="41"/>
      <c r="H31" s="41"/>
    </row>
    <row r="32" spans="1:8" ht="40.5" customHeight="1">
      <c r="A32" s="32" t="str">
        <f>Лист2!A346</f>
        <v>Руководитель контрольно-счетной палаты муниципального образования и его заместители</v>
      </c>
      <c r="B32" s="5" t="str">
        <f>Лист2!C346</f>
        <v>01</v>
      </c>
      <c r="C32" s="5" t="str">
        <f>Лист2!D346</f>
        <v>06</v>
      </c>
      <c r="D32" s="5" t="str">
        <f>Лист2!E346</f>
        <v>01 2 00 10160</v>
      </c>
      <c r="E32" s="5"/>
      <c r="F32" s="43">
        <f>Лист2!G346</f>
        <v>907</v>
      </c>
      <c r="G32" s="41"/>
      <c r="H32" s="41"/>
    </row>
    <row r="33" spans="1:8" ht="88.5" customHeight="1">
      <c r="A33" s="32" t="str">
        <f>Лист2!A347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3" s="5" t="str">
        <f>Лист2!C347</f>
        <v>01</v>
      </c>
      <c r="C33" s="5" t="str">
        <f>Лист2!D347</f>
        <v>06</v>
      </c>
      <c r="D33" s="5" t="str">
        <f>Лист2!E347</f>
        <v>01 2 00 10160</v>
      </c>
      <c r="E33" s="5">
        <f>Лист2!F347</f>
        <v>100</v>
      </c>
      <c r="F33" s="43">
        <f>Лист2!G347</f>
        <v>867</v>
      </c>
      <c r="G33" s="41"/>
      <c r="H33" s="41"/>
    </row>
    <row r="34" spans="1:8" ht="41.25" customHeight="1">
      <c r="A34" s="32" t="str">
        <f>Лист2!A348</f>
        <v>Закупка товаров, работ и услуг для обеспечения государственных (муниципальных) нужд</v>
      </c>
      <c r="B34" s="5" t="str">
        <f>Лист2!C348</f>
        <v>01</v>
      </c>
      <c r="C34" s="5" t="str">
        <f>Лист2!D348</f>
        <v>06</v>
      </c>
      <c r="D34" s="5" t="str">
        <f>Лист2!E348</f>
        <v>01 2 00 10160</v>
      </c>
      <c r="E34" s="5">
        <f>Лист2!F348</f>
        <v>200</v>
      </c>
      <c r="F34" s="43">
        <f>Лист2!G348</f>
        <v>40</v>
      </c>
      <c r="G34" s="41"/>
      <c r="H34" s="41"/>
    </row>
    <row r="35" spans="1:8" ht="16.5" customHeight="1">
      <c r="A35" s="4" t="s">
        <v>132</v>
      </c>
      <c r="B35" s="5" t="s">
        <v>15</v>
      </c>
      <c r="C35" s="5">
        <v>11</v>
      </c>
      <c r="D35" s="7"/>
      <c r="E35" s="3"/>
      <c r="F35" s="10">
        <f>F36</f>
        <v>120.4</v>
      </c>
      <c r="G35" s="41"/>
      <c r="H35" s="41"/>
    </row>
    <row r="36" spans="1:8" ht="19.5" customHeight="1">
      <c r="A36" s="4" t="s">
        <v>133</v>
      </c>
      <c r="B36" s="5" t="s">
        <v>15</v>
      </c>
      <c r="C36" s="5">
        <v>11</v>
      </c>
      <c r="D36" s="7" t="s">
        <v>135</v>
      </c>
      <c r="E36" s="3"/>
      <c r="F36" s="10">
        <f>F37</f>
        <v>120.4</v>
      </c>
      <c r="G36" s="41"/>
      <c r="H36" s="41"/>
    </row>
    <row r="37" spans="1:8" ht="17.25" customHeight="1">
      <c r="A37" s="30" t="s">
        <v>134</v>
      </c>
      <c r="B37" s="5" t="s">
        <v>15</v>
      </c>
      <c r="C37" s="5">
        <v>11</v>
      </c>
      <c r="D37" s="7" t="s">
        <v>135</v>
      </c>
      <c r="E37" s="3">
        <v>870</v>
      </c>
      <c r="F37" s="10">
        <f>Лист2!G189</f>
        <v>120.4</v>
      </c>
      <c r="G37" s="41"/>
      <c r="H37" s="41"/>
    </row>
    <row r="38" spans="1:8" ht="17.25" customHeight="1">
      <c r="A38" s="32" t="s">
        <v>5</v>
      </c>
      <c r="B38" s="5" t="s">
        <v>15</v>
      </c>
      <c r="C38" s="5">
        <v>13</v>
      </c>
      <c r="D38" s="7"/>
      <c r="E38" s="3"/>
      <c r="F38" s="10">
        <f>F39+F45+F47+F53+F56+F43+F50</f>
        <v>20855.688000000002</v>
      </c>
      <c r="G38" s="41"/>
      <c r="H38" s="41"/>
    </row>
    <row r="39" spans="1:8" ht="17.25" customHeight="1">
      <c r="A39" s="9" t="s">
        <v>48</v>
      </c>
      <c r="B39" s="5" t="s">
        <v>15</v>
      </c>
      <c r="C39" s="5">
        <v>13</v>
      </c>
      <c r="D39" s="7" t="s">
        <v>123</v>
      </c>
      <c r="E39" s="3"/>
      <c r="F39" s="10">
        <f>F40</f>
        <v>223</v>
      </c>
      <c r="G39" s="41"/>
      <c r="H39" s="41"/>
    </row>
    <row r="40" spans="1:8" ht="87" customHeight="1">
      <c r="A40" s="31" t="s">
        <v>71</v>
      </c>
      <c r="B40" s="5" t="s">
        <v>15</v>
      </c>
      <c r="C40" s="5">
        <v>13</v>
      </c>
      <c r="D40" s="7" t="s">
        <v>123</v>
      </c>
      <c r="E40" s="5"/>
      <c r="F40" s="10">
        <f>F41+F42</f>
        <v>223</v>
      </c>
      <c r="G40" s="41"/>
      <c r="H40" s="41"/>
    </row>
    <row r="41" spans="1:8" ht="36.75" customHeight="1">
      <c r="A41" s="31" t="s">
        <v>105</v>
      </c>
      <c r="B41" s="5" t="s">
        <v>15</v>
      </c>
      <c r="C41" s="5">
        <v>13</v>
      </c>
      <c r="D41" s="7" t="s">
        <v>123</v>
      </c>
      <c r="E41" s="5">
        <v>100</v>
      </c>
      <c r="F41" s="29">
        <f>Лист2!G264</f>
        <v>223</v>
      </c>
      <c r="G41" s="41"/>
      <c r="H41" s="41"/>
    </row>
    <row r="42" spans="1:8" ht="96" customHeight="1">
      <c r="A42" s="32" t="s">
        <v>60</v>
      </c>
      <c r="B42" s="5" t="s">
        <v>15</v>
      </c>
      <c r="C42" s="5">
        <v>13</v>
      </c>
      <c r="D42" s="7" t="s">
        <v>123</v>
      </c>
      <c r="E42" s="5">
        <v>200</v>
      </c>
      <c r="F42" s="29">
        <f>Лист2!G265</f>
        <v>0</v>
      </c>
      <c r="G42" s="41"/>
      <c r="H42" s="41"/>
    </row>
    <row r="43" spans="1:8" ht="37.5" customHeight="1">
      <c r="A43" s="32" t="str">
        <f>Лист2!A266</f>
        <v>Проведение Всероссийской пере-писи населения 2020 года</v>
      </c>
      <c r="B43" s="5" t="str">
        <f>Лист2!C266</f>
        <v>01</v>
      </c>
      <c r="C43" s="5" t="str">
        <f>Лист2!D266</f>
        <v>13</v>
      </c>
      <c r="D43" s="5" t="str">
        <f>Лист2!E266</f>
        <v>20 5 00 54690</v>
      </c>
      <c r="E43" s="5"/>
      <c r="F43" s="5">
        <f>Лист2!G266</f>
        <v>251.5</v>
      </c>
      <c r="G43" s="41"/>
      <c r="H43" s="41"/>
    </row>
    <row r="44" spans="1:8" ht="38.25" customHeight="1">
      <c r="A44" s="32" t="str">
        <f>Лист2!A267</f>
        <v>Закупка товаров, работ и услуг для обеспечения государственных (муниципальных) нужд</v>
      </c>
      <c r="B44" s="5" t="str">
        <f>Лист2!C267</f>
        <v>01</v>
      </c>
      <c r="C44" s="5" t="str">
        <f>Лист2!D267</f>
        <v>13</v>
      </c>
      <c r="D44" s="5" t="str">
        <f>Лист2!E267</f>
        <v>20 5 00 54690</v>
      </c>
      <c r="E44" s="5">
        <f>Лист2!F267</f>
        <v>200</v>
      </c>
      <c r="F44" s="5">
        <f>Лист2!G267</f>
        <v>251.5</v>
      </c>
      <c r="G44" s="41"/>
      <c r="H44" s="41"/>
    </row>
    <row r="45" spans="1:8" ht="33.75" customHeight="1">
      <c r="A45" s="32" t="str">
        <f>Лист2!A268</f>
        <v>Учреждения по обеспечению хозяйственного обслуживания</v>
      </c>
      <c r="B45" s="5" t="str">
        <f>Лист2!C268</f>
        <v>01</v>
      </c>
      <c r="C45" s="5" t="str">
        <f>Лист2!D268</f>
        <v>13</v>
      </c>
      <c r="D45" s="5" t="str">
        <f>Лист2!E268</f>
        <v>02 5 00 10810</v>
      </c>
      <c r="E45" s="5"/>
      <c r="F45" s="42">
        <f>Лист2!G268</f>
        <v>1947</v>
      </c>
      <c r="G45" s="41"/>
      <c r="H45" s="41"/>
    </row>
    <row r="46" spans="1:8" ht="86.25" customHeight="1">
      <c r="A46" s="32" t="str">
        <f>Лист2!A269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6" s="5" t="str">
        <f>Лист2!C269</f>
        <v>01</v>
      </c>
      <c r="C46" s="5" t="str">
        <f>Лист2!D269</f>
        <v>13</v>
      </c>
      <c r="D46" s="5" t="str">
        <f>Лист2!E269</f>
        <v>02 5 00 10810</v>
      </c>
      <c r="E46" s="5">
        <f>Лист2!F269</f>
        <v>100</v>
      </c>
      <c r="F46" s="42">
        <f>Лист2!G269</f>
        <v>1947</v>
      </c>
      <c r="G46" s="41"/>
      <c r="H46" s="41"/>
    </row>
    <row r="47" spans="1:8" ht="99" customHeight="1">
      <c r="A47" s="32" t="str">
        <f>Лист2!A191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47" s="5" t="s">
        <v>15</v>
      </c>
      <c r="C47" s="5">
        <v>13</v>
      </c>
      <c r="D47" s="7" t="s">
        <v>111</v>
      </c>
      <c r="E47" s="3"/>
      <c r="F47" s="10">
        <f>F48+F49</f>
        <v>2600</v>
      </c>
      <c r="G47" s="41"/>
      <c r="H47" s="41"/>
    </row>
    <row r="48" spans="1:8" ht="87.75" customHeight="1">
      <c r="A48" s="32" t="str">
        <f>Лист2!A192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8" s="5" t="s">
        <v>15</v>
      </c>
      <c r="C48" s="5">
        <v>13</v>
      </c>
      <c r="D48" s="7" t="s">
        <v>111</v>
      </c>
      <c r="E48" s="3">
        <v>100</v>
      </c>
      <c r="F48" s="10">
        <f>Лист2!G192</f>
        <v>2450</v>
      </c>
      <c r="G48" s="41"/>
      <c r="H48" s="41"/>
    </row>
    <row r="49" spans="1:8" ht="42.75" customHeight="1">
      <c r="A49" s="32" t="str">
        <f>Лист2!A193</f>
        <v>Закупка товаров, работ и услуг для обеспечения государственных (муниципальных) нужд</v>
      </c>
      <c r="B49" s="5" t="s">
        <v>15</v>
      </c>
      <c r="C49" s="5">
        <v>13</v>
      </c>
      <c r="D49" s="7" t="s">
        <v>111</v>
      </c>
      <c r="E49" s="3">
        <v>200</v>
      </c>
      <c r="F49" s="10">
        <f>Лист2!G193</f>
        <v>150</v>
      </c>
      <c r="G49" s="41"/>
      <c r="H49" s="41"/>
    </row>
    <row r="50" spans="1:8" ht="25.5" customHeight="1">
      <c r="A50" s="32" t="str">
        <f>Лист2!A271</f>
        <v>Резервные фонды местных администраций</v>
      </c>
      <c r="B50" s="5" t="str">
        <f>Лист2!C271</f>
        <v>01</v>
      </c>
      <c r="C50" s="5" t="str">
        <f>Лист2!D271</f>
        <v>13</v>
      </c>
      <c r="D50" s="5" t="str">
        <f>Лист2!E271</f>
        <v>99 1 00 14100</v>
      </c>
      <c r="E50" s="5"/>
      <c r="F50" s="42">
        <f>Лист2!G271</f>
        <v>3547.614</v>
      </c>
      <c r="G50" s="41"/>
      <c r="H50" s="41"/>
    </row>
    <row r="51" spans="1:8" ht="42.75" customHeight="1">
      <c r="A51" s="32" t="str">
        <f>Лист2!A272</f>
        <v>Закупка товаров, работ и услуг для обеспечения государственных (муниципальных) нужд</v>
      </c>
      <c r="B51" s="5" t="str">
        <f>Лист2!C272</f>
        <v>01</v>
      </c>
      <c r="C51" s="5" t="str">
        <f>Лист2!D272</f>
        <v>13</v>
      </c>
      <c r="D51" s="5" t="str">
        <f>Лист2!E272</f>
        <v>99 1 00 14100</v>
      </c>
      <c r="E51" s="5">
        <f>Лист2!F272</f>
        <v>200</v>
      </c>
      <c r="F51" s="42">
        <f>Лист2!G272</f>
        <v>3078.58</v>
      </c>
      <c r="G51" s="41"/>
      <c r="H51" s="41"/>
    </row>
    <row r="52" spans="1:8" ht="36.75" customHeight="1">
      <c r="A52" s="32" t="str">
        <f>Лист2!A273</f>
        <v>Социальное обеспечение и иные выплаты населению</v>
      </c>
      <c r="B52" s="5" t="str">
        <f>Лист2!C273</f>
        <v>01</v>
      </c>
      <c r="C52" s="5" t="str">
        <f>Лист2!D273</f>
        <v>13</v>
      </c>
      <c r="D52" s="5" t="str">
        <f>Лист2!E273</f>
        <v>99 1 00 14100</v>
      </c>
      <c r="E52" s="5">
        <f>Лист2!F273</f>
        <v>300</v>
      </c>
      <c r="F52" s="42">
        <f>Лист2!G273</f>
        <v>469.03399999999999</v>
      </c>
      <c r="G52" s="41"/>
      <c r="H52" s="41"/>
    </row>
    <row r="53" spans="1:8" ht="19.5" customHeight="1">
      <c r="A53" s="32" t="str">
        <f>Лист2!A274</f>
        <v>Прочие выплаты по обязательствам государства</v>
      </c>
      <c r="B53" s="5" t="str">
        <f>Лист2!C274</f>
        <v>01</v>
      </c>
      <c r="C53" s="5" t="str">
        <f>Лист2!D274</f>
        <v>13</v>
      </c>
      <c r="D53" s="5" t="str">
        <f>Лист2!E274</f>
        <v>99 9 00 14710</v>
      </c>
      <c r="E53" s="5"/>
      <c r="F53" s="42">
        <f>F54+F55</f>
        <v>11786.574000000001</v>
      </c>
      <c r="G53" s="41"/>
      <c r="H53" s="41"/>
    </row>
    <row r="54" spans="1:8" ht="42" customHeight="1">
      <c r="A54" s="32" t="str">
        <f>Лист2!A275</f>
        <v>Закупка товаров, работ и услуг для обеспечения государственных (муниципальных) нужд</v>
      </c>
      <c r="B54" s="5" t="str">
        <f>Лист2!C275</f>
        <v>01</v>
      </c>
      <c r="C54" s="5" t="str">
        <f>Лист2!D275</f>
        <v>13</v>
      </c>
      <c r="D54" s="5" t="str">
        <f>Лист2!E275</f>
        <v>99 9 00 14710</v>
      </c>
      <c r="E54" s="5">
        <f>Лист2!F275</f>
        <v>200</v>
      </c>
      <c r="F54" s="42">
        <f>Лист2!G275+Лист2!G195</f>
        <v>3436.5740000000001</v>
      </c>
      <c r="G54" s="41"/>
      <c r="H54" s="41"/>
    </row>
    <row r="55" spans="1:8" ht="25.5" customHeight="1">
      <c r="A55" s="32" t="str">
        <f>Лист2!A276</f>
        <v>Исполнение судебных актов</v>
      </c>
      <c r="B55" s="5" t="str">
        <f>Лист2!C276</f>
        <v>01</v>
      </c>
      <c r="C55" s="5" t="str">
        <f>Лист2!D276</f>
        <v>13</v>
      </c>
      <c r="D55" s="5" t="str">
        <f>Лист2!E276</f>
        <v>99 9 00 14710</v>
      </c>
      <c r="E55" s="5">
        <f>Лист2!F276</f>
        <v>830</v>
      </c>
      <c r="F55" s="42">
        <f>Лист2!G276</f>
        <v>8350</v>
      </c>
      <c r="G55" s="41"/>
      <c r="H55" s="41"/>
    </row>
    <row r="56" spans="1:8" ht="39.75" customHeight="1">
      <c r="A56" s="32" t="str">
        <f>Лист2!A243</f>
        <v>Информационные услуги в части размещения печатных материалов в газете "Наши вести"</v>
      </c>
      <c r="B56" s="5" t="str">
        <f>Лист2!C243</f>
        <v>01</v>
      </c>
      <c r="C56" s="5">
        <f>Лист2!D243</f>
        <v>13</v>
      </c>
      <c r="D56" s="5" t="str">
        <f>Лист2!E243</f>
        <v>99 9 00 98710</v>
      </c>
      <c r="E56" s="5"/>
      <c r="F56" s="43">
        <f>Лист2!G243</f>
        <v>500</v>
      </c>
      <c r="G56" s="41"/>
      <c r="H56" s="41"/>
    </row>
    <row r="57" spans="1:8" ht="36.75" customHeight="1">
      <c r="A57" s="32" t="str">
        <f>Лист2!A244</f>
        <v>Закупка товаров, работ и услуг для обеспечения государственных (муниципальных) нужд</v>
      </c>
      <c r="B57" s="5" t="str">
        <f>Лист2!C244</f>
        <v>01</v>
      </c>
      <c r="C57" s="5">
        <f>Лист2!D244</f>
        <v>13</v>
      </c>
      <c r="D57" s="5" t="str">
        <f>Лист2!E244</f>
        <v>99 9 00 98710</v>
      </c>
      <c r="E57" s="5">
        <f>Лист2!F244</f>
        <v>200</v>
      </c>
      <c r="F57" s="43">
        <f>Лист2!G244</f>
        <v>500</v>
      </c>
      <c r="G57" s="41"/>
      <c r="H57" s="41"/>
    </row>
    <row r="58" spans="1:8" ht="23.25" customHeight="1">
      <c r="A58" s="4" t="str">
        <f>Лист1!A18</f>
        <v>Национальная оборона</v>
      </c>
      <c r="B58" s="3" t="str">
        <f>Лист1!B18</f>
        <v>02</v>
      </c>
      <c r="C58" s="5"/>
      <c r="D58" s="5"/>
      <c r="E58" s="5"/>
      <c r="F58" s="42">
        <f>F59</f>
        <v>843.3</v>
      </c>
      <c r="G58" s="43">
        <f>Лист1!E18</f>
        <v>852</v>
      </c>
      <c r="H58" s="43">
        <f>Лист1!F18</f>
        <v>886.3</v>
      </c>
    </row>
    <row r="59" spans="1:8" ht="21" customHeight="1">
      <c r="A59" s="4" t="s">
        <v>42</v>
      </c>
      <c r="B59" s="5" t="s">
        <v>16</v>
      </c>
      <c r="C59" s="5" t="s">
        <v>17</v>
      </c>
      <c r="D59" s="5"/>
      <c r="E59" s="5"/>
      <c r="F59" s="10">
        <f>F60</f>
        <v>843.3</v>
      </c>
      <c r="G59" s="41"/>
      <c r="H59" s="41"/>
    </row>
    <row r="60" spans="1:8" ht="47.25">
      <c r="A60" s="4" t="s">
        <v>39</v>
      </c>
      <c r="B60" s="5" t="s">
        <v>16</v>
      </c>
      <c r="C60" s="5" t="s">
        <v>17</v>
      </c>
      <c r="D60" s="7" t="s">
        <v>118</v>
      </c>
      <c r="E60" s="5"/>
      <c r="F60" s="10">
        <f>F61</f>
        <v>843.3</v>
      </c>
      <c r="G60" s="41"/>
      <c r="H60" s="41"/>
    </row>
    <row r="61" spans="1:8" ht="22.5" customHeight="1">
      <c r="A61" s="4" t="s">
        <v>49</v>
      </c>
      <c r="B61" s="7" t="s">
        <v>16</v>
      </c>
      <c r="C61" s="7" t="s">
        <v>17</v>
      </c>
      <c r="D61" s="7" t="s">
        <v>118</v>
      </c>
      <c r="E61" s="3">
        <v>530</v>
      </c>
      <c r="F61" s="10">
        <f>Лист2!G199</f>
        <v>843.3</v>
      </c>
      <c r="G61" s="41"/>
      <c r="H61" s="41"/>
    </row>
    <row r="62" spans="1:8" ht="31.5">
      <c r="A62" s="4" t="s">
        <v>34</v>
      </c>
      <c r="B62" s="5" t="s">
        <v>17</v>
      </c>
      <c r="C62" s="3"/>
      <c r="D62" s="3"/>
      <c r="E62" s="3"/>
      <c r="F62" s="10">
        <f>F63+F70</f>
        <v>2430</v>
      </c>
      <c r="G62" s="10">
        <f>Лист1!E20</f>
        <v>1940</v>
      </c>
      <c r="H62" s="10">
        <f>Лист1!F20</f>
        <v>1940</v>
      </c>
    </row>
    <row r="63" spans="1:8" ht="48.75" customHeight="1">
      <c r="A63" s="4" t="str">
        <f>Лист2!A278</f>
        <v>Защита населения и территории от чрезвычайных ситуаций природного и техногенного характера, пожарная безопасность</v>
      </c>
      <c r="B63" s="5" t="str">
        <f>Лист2!C278</f>
        <v>03</v>
      </c>
      <c r="C63" s="5" t="str">
        <f>Лист2!D278</f>
        <v>10</v>
      </c>
      <c r="D63" s="5"/>
      <c r="E63" s="5"/>
      <c r="F63" s="42">
        <f>F64+F68+F66</f>
        <v>2330</v>
      </c>
      <c r="G63" s="41"/>
      <c r="H63" s="41"/>
    </row>
    <row r="64" spans="1:8" ht="36" customHeight="1">
      <c r="A64" s="4" t="str">
        <f>Лист2!A279</f>
        <v>Учреждения по обеспечению национальной безопасности и правоохранительной деятельности</v>
      </c>
      <c r="B64" s="5" t="str">
        <f>Лист2!C279</f>
        <v>03</v>
      </c>
      <c r="C64" s="5" t="str">
        <f>Лист2!D279</f>
        <v>10</v>
      </c>
      <c r="D64" s="5" t="str">
        <f>Лист2!E279</f>
        <v>02 5 00 10860</v>
      </c>
      <c r="E64" s="5"/>
      <c r="F64" s="42">
        <f>Лист2!G279</f>
        <v>1390</v>
      </c>
      <c r="G64" s="41"/>
      <c r="H64" s="41"/>
    </row>
    <row r="65" spans="1:8" ht="83.25" customHeight="1">
      <c r="A65" s="4" t="str">
        <f>Лист2!A280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65" s="5" t="str">
        <f>Лист2!C280</f>
        <v>03</v>
      </c>
      <c r="C65" s="5" t="str">
        <f>Лист2!D280</f>
        <v>10</v>
      </c>
      <c r="D65" s="5" t="str">
        <f>Лист2!E280</f>
        <v>02 5 00 10860</v>
      </c>
      <c r="E65" s="5">
        <f>Лист2!F280</f>
        <v>100</v>
      </c>
      <c r="F65" s="42">
        <f>Лист2!G280</f>
        <v>1390</v>
      </c>
      <c r="G65" s="41"/>
      <c r="H65" s="41"/>
    </row>
    <row r="66" spans="1:8" ht="30" customHeight="1">
      <c r="A66" s="4" t="str">
        <f>Лист2!A281</f>
        <v>Расходы на финансовое обеспечение мероприятий, связанных с ликвидацией последствий чрезвычайных ситуаций и стихийных бедствий</v>
      </c>
      <c r="B66" s="5" t="str">
        <f>Лист2!C281</f>
        <v>03</v>
      </c>
      <c r="C66" s="5" t="str">
        <f>Лист2!D281</f>
        <v>10</v>
      </c>
      <c r="D66" s="5" t="str">
        <f>Лист2!E281</f>
        <v>94 2 00 12010</v>
      </c>
      <c r="E66" s="5"/>
      <c r="F66" s="42">
        <f>Лист2!G281</f>
        <v>850</v>
      </c>
      <c r="G66" s="41"/>
      <c r="H66" s="41"/>
    </row>
    <row r="67" spans="1:8" ht="44.25" customHeight="1">
      <c r="A67" s="4" t="str">
        <f>Лист2!A282</f>
        <v>Закупка товаров, работ и услуг для обеспечения государственных (муниципальных) нужд</v>
      </c>
      <c r="B67" s="5" t="str">
        <f>Лист2!C282</f>
        <v>03</v>
      </c>
      <c r="C67" s="5" t="str">
        <f>Лист2!D282</f>
        <v>10</v>
      </c>
      <c r="D67" s="5" t="str">
        <f>Лист2!E282</f>
        <v>94 2 00 12010</v>
      </c>
      <c r="E67" s="5">
        <f>Лист2!F282</f>
        <v>200</v>
      </c>
      <c r="F67" s="42">
        <f>Лист2!G282</f>
        <v>850</v>
      </c>
      <c r="G67" s="41"/>
      <c r="H67" s="41"/>
    </row>
    <row r="68" spans="1:8" ht="51" customHeight="1">
      <c r="A68" s="4" t="str">
        <f>Лист2!A201</f>
        <v>Защита населения и территорий от чрезвычайных ситуаций природного и техногенного характера, гражданская оборона</v>
      </c>
      <c r="B68" s="5" t="str">
        <f>Лист2!C202</f>
        <v>03</v>
      </c>
      <c r="C68" s="5">
        <f>Лист2!D202</f>
        <v>10</v>
      </c>
      <c r="D68" s="5" t="str">
        <f>Лист2!E202</f>
        <v>98 5 00 60510</v>
      </c>
      <c r="E68" s="5"/>
      <c r="F68" s="42">
        <f>Лист2!G202</f>
        <v>90</v>
      </c>
      <c r="G68" s="41"/>
      <c r="H68" s="41"/>
    </row>
    <row r="69" spans="1:8" ht="108.75" customHeight="1">
      <c r="A69" s="4" t="str">
        <f>Лист2!A202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69" s="5" t="str">
        <f>Лист2!C203</f>
        <v>03</v>
      </c>
      <c r="C69" s="5">
        <f>Лист2!D203</f>
        <v>10</v>
      </c>
      <c r="D69" s="5" t="str">
        <f>Лист2!E203</f>
        <v>98 5 00 60510</v>
      </c>
      <c r="E69" s="5">
        <f>Лист2!F203</f>
        <v>540</v>
      </c>
      <c r="F69" s="42">
        <f>Лист2!G203</f>
        <v>90</v>
      </c>
      <c r="G69" s="41"/>
      <c r="H69" s="41"/>
    </row>
    <row r="70" spans="1:8" ht="30" customHeight="1">
      <c r="A70" s="4" t="str">
        <f>Лист2!A283</f>
        <v>Другие вопросы в области национальной безопасности и правоохранительной деятельности</v>
      </c>
      <c r="B70" s="5" t="str">
        <f>Лист2!C283</f>
        <v>03</v>
      </c>
      <c r="C70" s="5">
        <f>Лист2!D283</f>
        <v>14</v>
      </c>
      <c r="D70" s="5"/>
      <c r="E70" s="5"/>
      <c r="F70" s="42">
        <f>Лист2!G283</f>
        <v>100</v>
      </c>
      <c r="G70" s="41"/>
      <c r="H70" s="41"/>
    </row>
    <row r="71" spans="1:8" ht="55.5" customHeight="1">
      <c r="A71" s="4" t="str">
        <f>Лист2!A284</f>
        <v>МП "Профилактика преступлений и иных правонарушений в Волчихинском районе Алтайского ркая на 2021-2024 годы"</v>
      </c>
      <c r="B71" s="5" t="str">
        <f>Лист2!C284</f>
        <v>03</v>
      </c>
      <c r="C71" s="5">
        <f>Лист2!D284</f>
        <v>14</v>
      </c>
      <c r="D71" s="5" t="str">
        <f>Лист2!E284</f>
        <v>10 0 00 60990</v>
      </c>
      <c r="E71" s="5"/>
      <c r="F71" s="42">
        <f>Лист2!G284</f>
        <v>25</v>
      </c>
      <c r="G71" s="41"/>
      <c r="H71" s="41"/>
    </row>
    <row r="72" spans="1:8" ht="30" customHeight="1">
      <c r="A72" s="4" t="str">
        <f>Лист2!A285</f>
        <v>Закупка товаров, работ и услуг для обеспечения государственных (муниципальных) нужд</v>
      </c>
      <c r="B72" s="5" t="str">
        <f>Лист2!C285</f>
        <v>03</v>
      </c>
      <c r="C72" s="5">
        <f>Лист2!D285</f>
        <v>14</v>
      </c>
      <c r="D72" s="5" t="str">
        <f>Лист2!E285</f>
        <v>10 0 00 60990</v>
      </c>
      <c r="E72" s="5">
        <f>Лист2!F285</f>
        <v>200</v>
      </c>
      <c r="F72" s="42">
        <f>Лист2!G285</f>
        <v>25</v>
      </c>
      <c r="G72" s="41"/>
      <c r="H72" s="41"/>
    </row>
    <row r="73" spans="1:8" ht="54" customHeight="1">
      <c r="A73" s="4" t="str">
        <f>Лист2!A286</f>
        <v>МП "Профилактика терроризма и экстремизма на территории муниципального образования Волчихинский район на 2021-2023 годы"</v>
      </c>
      <c r="B73" s="5" t="str">
        <f>Лист2!C286</f>
        <v>03</v>
      </c>
      <c r="C73" s="5">
        <f>Лист2!D286</f>
        <v>14</v>
      </c>
      <c r="D73" s="5" t="str">
        <f>Лист2!E286</f>
        <v>40 0 00 60990</v>
      </c>
      <c r="E73" s="5"/>
      <c r="F73" s="43">
        <f>Лист2!G286</f>
        <v>50</v>
      </c>
      <c r="G73" s="41"/>
      <c r="H73" s="41"/>
    </row>
    <row r="74" spans="1:8" ht="30" customHeight="1">
      <c r="A74" s="4" t="str">
        <f>Лист2!A287</f>
        <v>Закупка товаров, работ и услуг для обеспечения государственных (муниципальных) нужд</v>
      </c>
      <c r="B74" s="5" t="str">
        <f>Лист2!C287</f>
        <v>03</v>
      </c>
      <c r="C74" s="5">
        <f>Лист2!D287</f>
        <v>14</v>
      </c>
      <c r="D74" s="5" t="str">
        <f>Лист2!E287</f>
        <v>40 0 00 60990</v>
      </c>
      <c r="E74" s="5">
        <f>Лист2!F287</f>
        <v>200</v>
      </c>
      <c r="F74" s="43">
        <f>Лист2!G287</f>
        <v>50</v>
      </c>
      <c r="G74" s="41"/>
      <c r="H74" s="41"/>
    </row>
    <row r="75" spans="1:8" ht="78.75" customHeight="1">
      <c r="A75" s="4" t="str">
        <f>Лист2!A288</f>
        <v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2021-2023 годы</v>
      </c>
      <c r="B75" s="5" t="str">
        <f>Лист2!C288</f>
        <v>03</v>
      </c>
      <c r="C75" s="5">
        <f>Лист2!D288</f>
        <v>14</v>
      </c>
      <c r="D75" s="5" t="str">
        <f>Лист2!E288</f>
        <v>67 0 00 60990</v>
      </c>
      <c r="E75" s="5"/>
      <c r="F75" s="43">
        <f>Лист2!G288</f>
        <v>25</v>
      </c>
      <c r="G75" s="41"/>
      <c r="H75" s="41"/>
    </row>
    <row r="76" spans="1:8" ht="30" customHeight="1">
      <c r="A76" s="4" t="str">
        <f>Лист2!A289</f>
        <v>Закупка товаров, работ и услуг для обеспечения государственных (муниципальных) нужд</v>
      </c>
      <c r="B76" s="5" t="str">
        <f>Лист2!C289</f>
        <v>03</v>
      </c>
      <c r="C76" s="5">
        <f>Лист2!D289</f>
        <v>14</v>
      </c>
      <c r="D76" s="5" t="str">
        <f>Лист2!E289</f>
        <v>67 0 00 60990</v>
      </c>
      <c r="E76" s="5">
        <f>Лист2!F289</f>
        <v>200</v>
      </c>
      <c r="F76" s="43">
        <f>Лист2!G289</f>
        <v>25</v>
      </c>
      <c r="G76" s="41"/>
      <c r="H76" s="41"/>
    </row>
    <row r="77" spans="1:8" ht="22.5" customHeight="1">
      <c r="A77" s="4" t="s">
        <v>35</v>
      </c>
      <c r="B77" s="5" t="s">
        <v>18</v>
      </c>
      <c r="C77" s="5"/>
      <c r="D77" s="3"/>
      <c r="E77" s="5"/>
      <c r="F77" s="10">
        <f>F89+F81+F96+F84+F98+F78</f>
        <v>9960.09</v>
      </c>
      <c r="G77" s="10">
        <f>Лист1!E23</f>
        <v>8601</v>
      </c>
      <c r="H77" s="10">
        <f>Лист1!F23</f>
        <v>8914</v>
      </c>
    </row>
    <row r="78" spans="1:8" ht="22.5" customHeight="1">
      <c r="A78" s="4" t="str">
        <f>Лист2!A87</f>
        <v>Общеэкономические вопросы</v>
      </c>
      <c r="B78" s="5" t="str">
        <f>Лист2!C87</f>
        <v>04</v>
      </c>
      <c r="C78" s="5" t="str">
        <f>Лист2!D87</f>
        <v>01</v>
      </c>
      <c r="D78" s="5"/>
      <c r="E78" s="5"/>
      <c r="F78" s="43">
        <f>Лист2!G87</f>
        <v>55.17</v>
      </c>
      <c r="G78" s="10"/>
      <c r="H78" s="10"/>
    </row>
    <row r="79" spans="1:8" ht="22.5" customHeight="1">
      <c r="A79" s="4" t="str">
        <f>Лист2!A88</f>
        <v>Содействие занятости населения</v>
      </c>
      <c r="B79" s="5" t="str">
        <f>Лист2!C88</f>
        <v>04</v>
      </c>
      <c r="C79" s="5" t="str">
        <f>Лист2!D88</f>
        <v>01</v>
      </c>
      <c r="D79" s="5" t="str">
        <f>Лист2!E88</f>
        <v>90 4 00 16820</v>
      </c>
      <c r="E79" s="5"/>
      <c r="F79" s="43">
        <f>Лист2!G88</f>
        <v>55.17</v>
      </c>
      <c r="G79" s="10"/>
      <c r="H79" s="10"/>
    </row>
    <row r="80" spans="1:8" ht="33.75" customHeight="1">
      <c r="A80" s="4" t="str">
        <f>Лист2!A89</f>
        <v>Закупка товаров, работ и услуг для государственных (муниципальных) нужд</v>
      </c>
      <c r="B80" s="5" t="str">
        <f>Лист2!C89</f>
        <v>04</v>
      </c>
      <c r="C80" s="5" t="str">
        <f>Лист2!D89</f>
        <v>01</v>
      </c>
      <c r="D80" s="5" t="str">
        <f>Лист2!E89</f>
        <v>90 4 00 16820</v>
      </c>
      <c r="E80" s="5">
        <f>Лист2!F89</f>
        <v>200</v>
      </c>
      <c r="F80" s="43">
        <f>Лист2!G89</f>
        <v>55.17</v>
      </c>
      <c r="G80" s="10"/>
      <c r="H80" s="10"/>
    </row>
    <row r="81" spans="1:8" ht="22.5" customHeight="1">
      <c r="A81" s="4" t="str">
        <f>Лист2!A291</f>
        <v>Сельское хозяйство и рыболовство</v>
      </c>
      <c r="B81" s="5" t="str">
        <f>Лист2!C291</f>
        <v>04</v>
      </c>
      <c r="C81" s="5" t="str">
        <f>Лист2!D291</f>
        <v>05</v>
      </c>
      <c r="D81" s="5"/>
      <c r="E81" s="5"/>
      <c r="F81" s="42">
        <f>Лист2!G291</f>
        <v>177</v>
      </c>
      <c r="G81" s="41"/>
      <c r="H81" s="41"/>
    </row>
    <row r="82" spans="1:8" ht="52.5" customHeight="1">
      <c r="A82" s="4" t="str">
        <f>Лист2!A292</f>
        <v>Субвенция на исполнение государственных полномочий по обращению с животными без владельцев</v>
      </c>
      <c r="B82" s="5" t="str">
        <f>Лист2!C292</f>
        <v>04</v>
      </c>
      <c r="C82" s="5" t="str">
        <f>Лист2!D292</f>
        <v>05</v>
      </c>
      <c r="D82" s="5" t="str">
        <f>Лист2!E292</f>
        <v>91 4 00 70400</v>
      </c>
      <c r="E82" s="5"/>
      <c r="F82" s="42">
        <f>Лист2!G292</f>
        <v>177</v>
      </c>
      <c r="G82" s="41"/>
      <c r="H82" s="41"/>
    </row>
    <row r="83" spans="1:8" ht="33" customHeight="1">
      <c r="A83" s="4" t="str">
        <f>Лист2!A293</f>
        <v>Закупка товаров, работ и услуг для обеспечения государственных (муниципальных) нужд</v>
      </c>
      <c r="B83" s="5" t="str">
        <f>Лист2!C293</f>
        <v>04</v>
      </c>
      <c r="C83" s="5" t="str">
        <f>Лист2!D293</f>
        <v>05</v>
      </c>
      <c r="D83" s="5" t="str">
        <f>Лист2!E293</f>
        <v>91 4 00 70400</v>
      </c>
      <c r="E83" s="5">
        <f>Лист2!F293</f>
        <v>200</v>
      </c>
      <c r="F83" s="42">
        <f>Лист2!G293</f>
        <v>177</v>
      </c>
      <c r="G83" s="41"/>
      <c r="H83" s="41"/>
    </row>
    <row r="84" spans="1:8" ht="22.5" customHeight="1">
      <c r="A84" s="4" t="str">
        <f>Лист2!A294</f>
        <v>Транспорт</v>
      </c>
      <c r="B84" s="5" t="str">
        <f>Лист2!C294</f>
        <v>04</v>
      </c>
      <c r="C84" s="5" t="str">
        <f>Лист2!D294</f>
        <v>08</v>
      </c>
      <c r="D84" s="5"/>
      <c r="E84" s="5"/>
      <c r="F84" s="43">
        <f>Лист2!G294</f>
        <v>380</v>
      </c>
      <c r="G84" s="41"/>
      <c r="H84" s="41"/>
    </row>
    <row r="85" spans="1:8" ht="27" customHeight="1">
      <c r="A85" s="4" t="str">
        <f>Лист2!A295</f>
        <v>Иные вопросы в области национальной экономики</v>
      </c>
      <c r="B85" s="5" t="str">
        <f>Лист2!C295</f>
        <v>04</v>
      </c>
      <c r="C85" s="5" t="str">
        <f>Лист2!D295</f>
        <v>08</v>
      </c>
      <c r="D85" s="5" t="str">
        <f>Лист2!E295</f>
        <v>91 0 00 00000</v>
      </c>
      <c r="E85" s="5"/>
      <c r="F85" s="43">
        <f>Лист2!G295</f>
        <v>380</v>
      </c>
      <c r="G85" s="41"/>
      <c r="H85" s="41"/>
    </row>
    <row r="86" spans="1:8" ht="33" customHeight="1">
      <c r="A86" s="4" t="str">
        <f>Лист2!A296</f>
        <v>Мероприятия в сфере транспорта и дорожного хозяйства</v>
      </c>
      <c r="B86" s="5" t="str">
        <f>Лист2!C296</f>
        <v>04</v>
      </c>
      <c r="C86" s="5" t="str">
        <f>Лист2!D296</f>
        <v>08</v>
      </c>
      <c r="D86" s="5" t="str">
        <f>Лист2!E296</f>
        <v>91 2 00 00000</v>
      </c>
      <c r="E86" s="5"/>
      <c r="F86" s="43">
        <f>Лист2!G296</f>
        <v>380</v>
      </c>
      <c r="G86" s="41"/>
      <c r="H86" s="41"/>
    </row>
    <row r="87" spans="1:8" ht="33" customHeight="1">
      <c r="A87" s="4" t="str">
        <f>Лист2!A297</f>
        <v>Расходы на осуществление маршрутов регулярных перевозок на территории Волчихинского района</v>
      </c>
      <c r="B87" s="5" t="str">
        <f>Лист2!C297</f>
        <v>04</v>
      </c>
      <c r="C87" s="5" t="str">
        <f>Лист2!D297</f>
        <v>08</v>
      </c>
      <c r="D87" s="5" t="str">
        <f>Лист2!E297</f>
        <v>91 2 00 60990</v>
      </c>
      <c r="E87" s="5"/>
      <c r="F87" s="43">
        <f>Лист2!G297</f>
        <v>380</v>
      </c>
      <c r="G87" s="41"/>
      <c r="H87" s="41"/>
    </row>
    <row r="88" spans="1:8" ht="79.5" customHeight="1">
      <c r="A88" s="4" t="str">
        <f>Лист2!A298</f>
        <v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v>
      </c>
      <c r="B88" s="5" t="str">
        <f>Лист2!C298</f>
        <v>04</v>
      </c>
      <c r="C88" s="5" t="str">
        <f>Лист2!D298</f>
        <v>08</v>
      </c>
      <c r="D88" s="5" t="str">
        <f>Лист2!E298</f>
        <v>91 2 00 60990</v>
      </c>
      <c r="E88" s="5">
        <f>Лист2!F298</f>
        <v>811</v>
      </c>
      <c r="F88" s="43">
        <f>Лист2!G298</f>
        <v>380</v>
      </c>
      <c r="G88" s="41"/>
      <c r="H88" s="41"/>
    </row>
    <row r="89" spans="1:8" ht="30" customHeight="1">
      <c r="A89" s="4" t="str">
        <f>Лист2!A299</f>
        <v>Дорожное хозяйство (дорожные фонды)</v>
      </c>
      <c r="B89" s="5" t="str">
        <f>Лист2!C299</f>
        <v>04</v>
      </c>
      <c r="C89" s="5" t="str">
        <f>Лист2!D299</f>
        <v>09</v>
      </c>
      <c r="D89" s="5"/>
      <c r="E89" s="5"/>
      <c r="F89" s="42">
        <f>Лист2!G299+F94</f>
        <v>8536.2999999999993</v>
      </c>
      <c r="G89" s="41"/>
      <c r="H89" s="41"/>
    </row>
    <row r="90" spans="1:8" ht="68.25" customHeight="1">
      <c r="A90" s="4" t="str">
        <f>Лист2!A300</f>
        <v>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90" s="5" t="str">
        <f>Лист2!C300</f>
        <v>04</v>
      </c>
      <c r="C90" s="5" t="str">
        <f>Лист2!D300</f>
        <v>09</v>
      </c>
      <c r="D90" s="5" t="str">
        <f>Лист2!E300</f>
        <v>91 2 00 S1030</v>
      </c>
      <c r="E90" s="5"/>
      <c r="F90" s="42">
        <f>Лист2!G300</f>
        <v>1790</v>
      </c>
      <c r="G90" s="41"/>
      <c r="H90" s="41"/>
    </row>
    <row r="91" spans="1:8" ht="33" customHeight="1">
      <c r="A91" s="4" t="str">
        <f>Лист2!A301</f>
        <v>Закупка товаров, работ и услуг для обеспечения государственных (муниципальных) нужд</v>
      </c>
      <c r="B91" s="5" t="str">
        <f>Лист2!C301</f>
        <v>04</v>
      </c>
      <c r="C91" s="5" t="str">
        <f>Лист2!D301</f>
        <v>09</v>
      </c>
      <c r="D91" s="5" t="str">
        <f>Лист2!E301</f>
        <v>91 2 00 S1030</v>
      </c>
      <c r="E91" s="5">
        <f>Лист2!F301</f>
        <v>200</v>
      </c>
      <c r="F91" s="42">
        <f>Лист2!G301</f>
        <v>1790</v>
      </c>
      <c r="G91" s="41"/>
      <c r="H91" s="41"/>
    </row>
    <row r="92" spans="1:8" ht="51.75" customHeight="1">
      <c r="A92" s="4" t="str">
        <f>Лист2!A302</f>
        <v>Содержание, ремонт, реконструкция и строительство автомобильных дорог, являющихся муниципальной собственностью</v>
      </c>
      <c r="B92" s="5" t="str">
        <f>Лист2!C302</f>
        <v>04</v>
      </c>
      <c r="C92" s="5" t="str">
        <f>Лист2!D302</f>
        <v>09</v>
      </c>
      <c r="D92" s="5" t="str">
        <f>Лист2!E302</f>
        <v>91 2 00 67270</v>
      </c>
      <c r="E92" s="5"/>
      <c r="F92" s="42">
        <f>Лист2!G302</f>
        <v>4210.3</v>
      </c>
      <c r="G92" s="41"/>
      <c r="H92" s="41"/>
    </row>
    <row r="93" spans="1:8" ht="35.25" customHeight="1">
      <c r="A93" s="4" t="str">
        <f>Лист2!A303</f>
        <v>Закупка товаров, работ и услуг для обеспечения государственных (муниципальных) нужд</v>
      </c>
      <c r="B93" s="5" t="str">
        <f>Лист2!C303</f>
        <v>04</v>
      </c>
      <c r="C93" s="5" t="str">
        <f>Лист2!D303</f>
        <v>09</v>
      </c>
      <c r="D93" s="5" t="str">
        <f>Лист2!E303</f>
        <v>91 2 00 67270</v>
      </c>
      <c r="E93" s="5">
        <f>Лист2!F303</f>
        <v>200</v>
      </c>
      <c r="F93" s="42">
        <f>Лист2!G303</f>
        <v>4210.3</v>
      </c>
      <c r="G93" s="41"/>
      <c r="H93" s="41"/>
    </row>
    <row r="94" spans="1:8" ht="110.25" customHeight="1">
      <c r="A94" s="58" t="str">
        <f>Лист2!A206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94" s="48" t="str">
        <f>Лист2!C206</f>
        <v>04</v>
      </c>
      <c r="C94" s="48" t="str">
        <f>Лист2!D206</f>
        <v>09</v>
      </c>
      <c r="D94" s="48" t="str">
        <f>Лист2!E206</f>
        <v>98 5 00 60510</v>
      </c>
      <c r="E94" s="48"/>
      <c r="F94" s="59">
        <f>Лист2!G206</f>
        <v>2536</v>
      </c>
      <c r="G94" s="41"/>
      <c r="H94" s="41"/>
    </row>
    <row r="95" spans="1:8" ht="24" customHeight="1">
      <c r="A95" s="58" t="str">
        <f>Лист2!A207</f>
        <v>Иные межбюджетные трансферты</v>
      </c>
      <c r="B95" s="48" t="str">
        <f>Лист2!C207</f>
        <v>04</v>
      </c>
      <c r="C95" s="48" t="str">
        <f>Лист2!D207</f>
        <v>09</v>
      </c>
      <c r="D95" s="48" t="str">
        <f>Лист2!E207</f>
        <v>98 5 00 60510</v>
      </c>
      <c r="E95" s="48">
        <f>Лист2!F207</f>
        <v>540</v>
      </c>
      <c r="F95" s="59">
        <f>Лист2!G207</f>
        <v>2536</v>
      </c>
      <c r="G95" s="41"/>
      <c r="H95" s="41"/>
    </row>
    <row r="96" spans="1:8" ht="53.25" customHeight="1">
      <c r="A96" s="58" t="str">
        <f>Лист2!A246</f>
        <v>Оценка недвижимости, признание прав и регулирование отношений по государственной собственности</v>
      </c>
      <c r="B96" s="48" t="str">
        <f>Лист2!C246</f>
        <v>04</v>
      </c>
      <c r="C96" s="48">
        <f>Лист2!D246</f>
        <v>12</v>
      </c>
      <c r="D96" s="48" t="str">
        <f>Лист2!E246</f>
        <v>91 1 00 17380</v>
      </c>
      <c r="E96" s="48"/>
      <c r="F96" s="59">
        <f>F97</f>
        <v>761.62</v>
      </c>
      <c r="G96" s="41"/>
      <c r="H96" s="41"/>
    </row>
    <row r="97" spans="1:8" ht="34.5" customHeight="1">
      <c r="A97" s="58" t="str">
        <f>Лист2!A247</f>
        <v>Закупка товаров, работ и услуг для обеспечения государственных (муниципальных) нужд</v>
      </c>
      <c r="B97" s="48" t="str">
        <f>Лист2!C247</f>
        <v>04</v>
      </c>
      <c r="C97" s="48">
        <f>Лист2!D247</f>
        <v>12</v>
      </c>
      <c r="D97" s="48" t="str">
        <f>Лист2!E247</f>
        <v>91 1 00 17380</v>
      </c>
      <c r="E97" s="48">
        <f>Лист2!F247</f>
        <v>200</v>
      </c>
      <c r="F97" s="59">
        <f>Лист2!G247+Лист2!G305</f>
        <v>761.62</v>
      </c>
      <c r="G97" s="41"/>
      <c r="H97" s="41"/>
    </row>
    <row r="98" spans="1:8" ht="120" customHeight="1">
      <c r="A98" s="58" t="str">
        <f>Лист2!A209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98" s="48" t="str">
        <f>Лист2!C209</f>
        <v>04</v>
      </c>
      <c r="C98" s="48">
        <f>Лист2!D209</f>
        <v>12</v>
      </c>
      <c r="D98" s="48" t="str">
        <f>Лист2!E209</f>
        <v>98 5 00 60510</v>
      </c>
      <c r="E98" s="48"/>
      <c r="F98" s="67">
        <f>Лист2!G209</f>
        <v>50</v>
      </c>
      <c r="G98" s="41"/>
      <c r="H98" s="41"/>
    </row>
    <row r="99" spans="1:8" ht="34.5" customHeight="1">
      <c r="A99" s="58" t="str">
        <f>Лист2!A210</f>
        <v>Иные межбюджетные трансферты</v>
      </c>
      <c r="B99" s="48" t="str">
        <f>Лист2!C210</f>
        <v>04</v>
      </c>
      <c r="C99" s="48">
        <f>Лист2!D210</f>
        <v>12</v>
      </c>
      <c r="D99" s="48" t="str">
        <f>Лист2!E210</f>
        <v>98 5 00 60510</v>
      </c>
      <c r="E99" s="48">
        <f>Лист2!F210</f>
        <v>540</v>
      </c>
      <c r="F99" s="67">
        <f>Лист2!G210</f>
        <v>50</v>
      </c>
      <c r="G99" s="41"/>
      <c r="H99" s="41"/>
    </row>
    <row r="100" spans="1:8" ht="21.75" customHeight="1">
      <c r="A100" s="4" t="str">
        <f>Лист2!A306</f>
        <v>Жилищно-коммунальное хозяйство</v>
      </c>
      <c r="B100" s="5" t="str">
        <f>Лист2!C306</f>
        <v>05</v>
      </c>
      <c r="C100" s="5"/>
      <c r="D100" s="5"/>
      <c r="E100" s="5"/>
      <c r="F100" s="42">
        <f>F110+F101</f>
        <v>28593.833000000002</v>
      </c>
      <c r="G100" s="42">
        <f>Лист1!E29</f>
        <v>7904.4</v>
      </c>
      <c r="H100" s="42">
        <f>Лист1!F29</f>
        <v>3904.4</v>
      </c>
    </row>
    <row r="101" spans="1:8" ht="21.75" customHeight="1">
      <c r="A101" s="4" t="str">
        <f>Лист2!A212</f>
        <v>Коммунальное хозяйство</v>
      </c>
      <c r="B101" s="5" t="str">
        <f>Лист2!C212</f>
        <v>05</v>
      </c>
      <c r="C101" s="5" t="str">
        <f>Лист2!D212</f>
        <v>02</v>
      </c>
      <c r="D101" s="5"/>
      <c r="E101" s="5"/>
      <c r="F101" s="42">
        <f>Лист2!G212+F106+F102</f>
        <v>20493.669000000002</v>
      </c>
      <c r="G101" s="60"/>
      <c r="H101" s="41"/>
    </row>
    <row r="102" spans="1:8" ht="51.75" customHeight="1">
      <c r="A102" s="4" t="str">
        <f>Лист2!A308</f>
        <v>МП"Комплексное развитие системы коммунальной инфраструктуры Волчихинского района" на 2017-2025 годы</v>
      </c>
      <c r="B102" s="8" t="str">
        <f>Лист2!C308</f>
        <v>05</v>
      </c>
      <c r="C102" s="8" t="str">
        <f>Лист2!D308</f>
        <v>02</v>
      </c>
      <c r="D102" s="8" t="str">
        <f>Лист2!E308</f>
        <v>43 0 00 60010</v>
      </c>
      <c r="E102" s="8"/>
      <c r="F102" s="42">
        <f>Лист2!G308</f>
        <v>6298.6900000000005</v>
      </c>
      <c r="G102" s="60"/>
      <c r="H102" s="41"/>
    </row>
    <row r="103" spans="1:8" ht="36" customHeight="1">
      <c r="A103" s="4" t="str">
        <f>Лист2!A309</f>
        <v>Закупка товаров, работ и услуг для обеспечения государственных (муниципальных) нужд</v>
      </c>
      <c r="B103" s="8" t="str">
        <f>Лист2!C309</f>
        <v>05</v>
      </c>
      <c r="C103" s="8" t="str">
        <f>Лист2!D309</f>
        <v>02</v>
      </c>
      <c r="D103" s="8" t="str">
        <f>Лист2!E309</f>
        <v>43 0 00 60010</v>
      </c>
      <c r="E103" s="8">
        <f>Лист2!F309</f>
        <v>200</v>
      </c>
      <c r="F103" s="42">
        <f>Лист2!G309</f>
        <v>1410.14</v>
      </c>
      <c r="G103" s="60"/>
      <c r="H103" s="41"/>
    </row>
    <row r="104" spans="1:8" ht="78.75" customHeight="1">
      <c r="A104" s="4" t="str">
        <f>Лист2!A310</f>
        <v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v>
      </c>
      <c r="B104" s="8" t="str">
        <f>Лист2!C310</f>
        <v>05</v>
      </c>
      <c r="C104" s="8" t="str">
        <f>Лист2!D310</f>
        <v>02</v>
      </c>
      <c r="D104" s="8" t="str">
        <f>Лист2!E310</f>
        <v>43 0 00 60010</v>
      </c>
      <c r="E104" s="8">
        <f>Лист2!F310</f>
        <v>811</v>
      </c>
      <c r="F104" s="42">
        <f>Лист2!G310</f>
        <v>2200</v>
      </c>
      <c r="G104" s="60"/>
      <c r="H104" s="41"/>
    </row>
    <row r="105" spans="1:8" ht="87" customHeight="1">
      <c r="A105" s="4" t="str">
        <f>Лист2!A311</f>
        <v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v>
      </c>
      <c r="B105" s="8" t="str">
        <f>Лист2!C311</f>
        <v>05</v>
      </c>
      <c r="C105" s="8" t="str">
        <f>Лист2!D311</f>
        <v>02</v>
      </c>
      <c r="D105" s="8" t="str">
        <f>Лист2!E311</f>
        <v>43 0 00 60010</v>
      </c>
      <c r="E105" s="8">
        <f>Лист2!F311</f>
        <v>813</v>
      </c>
      <c r="F105" s="42">
        <f>Лист2!G311</f>
        <v>2688.55</v>
      </c>
      <c r="G105" s="60"/>
      <c r="H105" s="41"/>
    </row>
    <row r="106" spans="1:8" ht="47.25" customHeight="1">
      <c r="A106" s="4" t="str">
        <f>Лист2!A312</f>
        <v>Субсидии на реализацию мероприятий, направленных на обеспечение стабильного водоснабжения населения Алтайского края</v>
      </c>
      <c r="B106" s="8" t="str">
        <f>Лист2!C312</f>
        <v>05</v>
      </c>
      <c r="C106" s="8" t="str">
        <f>Лист2!D312</f>
        <v>02</v>
      </c>
      <c r="D106" s="8" t="str">
        <f>Лист2!E312</f>
        <v>43 1 00 S3020</v>
      </c>
      <c r="E106" s="8"/>
      <c r="F106" s="42">
        <f>Лист2!G312</f>
        <v>13109.978999999999</v>
      </c>
      <c r="G106" s="60"/>
      <c r="H106" s="41"/>
    </row>
    <row r="107" spans="1:8" ht="37.5" customHeight="1">
      <c r="A107" s="4" t="str">
        <f>Лист2!A313</f>
        <v>Капитальные вложения в объекты государственной (муниципальной) собственности</v>
      </c>
      <c r="B107" s="8" t="str">
        <f>Лист2!C313</f>
        <v>05</v>
      </c>
      <c r="C107" s="8" t="str">
        <f>Лист2!D313</f>
        <v>02</v>
      </c>
      <c r="D107" s="8" t="str">
        <f>Лист2!E313</f>
        <v>43 1 00 S3020</v>
      </c>
      <c r="E107" s="8">
        <f>Лист2!F313</f>
        <v>400</v>
      </c>
      <c r="F107" s="42">
        <f>Лист2!G313</f>
        <v>13109.978999999999</v>
      </c>
      <c r="G107" s="60"/>
      <c r="H107" s="41"/>
    </row>
    <row r="108" spans="1:8" ht="116.25" customHeight="1">
      <c r="A108" s="4" t="str">
        <f>Лист2!A213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08" s="5" t="str">
        <f>Лист2!C213</f>
        <v>05</v>
      </c>
      <c r="C108" s="5" t="str">
        <f>Лист2!D213</f>
        <v>02</v>
      </c>
      <c r="D108" s="5" t="str">
        <f>Лист2!E213</f>
        <v>98 5 00 60510</v>
      </c>
      <c r="E108" s="5"/>
      <c r="F108" s="43">
        <f>Лист2!G213</f>
        <v>1085</v>
      </c>
      <c r="G108" s="60"/>
      <c r="H108" s="41"/>
    </row>
    <row r="109" spans="1:8" ht="21.75" customHeight="1">
      <c r="A109" s="4" t="str">
        <f>Лист2!A214</f>
        <v>Иные межбюджетные трансферты</v>
      </c>
      <c r="B109" s="5" t="str">
        <f>Лист2!C214</f>
        <v>05</v>
      </c>
      <c r="C109" s="5" t="str">
        <f>Лист2!D214</f>
        <v>02</v>
      </c>
      <c r="D109" s="5" t="str">
        <f>Лист2!E214</f>
        <v>98 5 00 60510</v>
      </c>
      <c r="E109" s="5">
        <f>Лист2!F214</f>
        <v>540</v>
      </c>
      <c r="F109" s="43">
        <f>Лист2!G214</f>
        <v>1085</v>
      </c>
      <c r="G109" s="60"/>
      <c r="H109" s="41"/>
    </row>
    <row r="110" spans="1:8" ht="22.5" customHeight="1">
      <c r="A110" s="4" t="str">
        <f>Лист2!A314</f>
        <v>Благоустройство</v>
      </c>
      <c r="B110" s="5" t="str">
        <f>Лист2!C314</f>
        <v>05</v>
      </c>
      <c r="C110" s="5" t="str">
        <f>Лист2!D314</f>
        <v>03</v>
      </c>
      <c r="D110" s="5"/>
      <c r="E110" s="5"/>
      <c r="F110" s="42">
        <f>F111+F113+F115</f>
        <v>8100.1639999999998</v>
      </c>
      <c r="G110" s="41"/>
      <c r="H110" s="41"/>
    </row>
    <row r="111" spans="1:8" ht="21.75" customHeight="1">
      <c r="A111" s="4" t="str">
        <f>Лист2!A315</f>
        <v>Организация и содержание мест захоронения</v>
      </c>
      <c r="B111" s="5" t="str">
        <f>Лист2!C315</f>
        <v>05</v>
      </c>
      <c r="C111" s="5" t="str">
        <f>Лист2!D315</f>
        <v>03</v>
      </c>
      <c r="D111" s="5" t="str">
        <f>Лист2!E315</f>
        <v>92 9 00 18070</v>
      </c>
      <c r="E111" s="5"/>
      <c r="F111" s="42">
        <f>Лист2!G315</f>
        <v>300</v>
      </c>
      <c r="G111" s="41"/>
      <c r="H111" s="41"/>
    </row>
    <row r="112" spans="1:8" ht="42.75" customHeight="1">
      <c r="A112" s="4" t="str">
        <f>Лист2!A316</f>
        <v>Закупка товаров, работ и услуг для обеспечения государственных (муниципальных) нужд</v>
      </c>
      <c r="B112" s="5" t="str">
        <f>Лист2!C316</f>
        <v>05</v>
      </c>
      <c r="C112" s="5" t="str">
        <f>Лист2!D316</f>
        <v>03</v>
      </c>
      <c r="D112" s="5" t="str">
        <f>Лист2!E316</f>
        <v>92 9 00 18070</v>
      </c>
      <c r="E112" s="5">
        <f>Лист2!F316</f>
        <v>200</v>
      </c>
      <c r="F112" s="42">
        <f>Лист2!G316</f>
        <v>300</v>
      </c>
      <c r="G112" s="41"/>
      <c r="H112" s="41"/>
    </row>
    <row r="113" spans="1:8" ht="21.75" customHeight="1">
      <c r="A113" s="4" t="str">
        <f>Лист2!A317</f>
        <v>Сбор и удаление твердых отходов</v>
      </c>
      <c r="B113" s="5" t="str">
        <f>Лист2!C317</f>
        <v>05</v>
      </c>
      <c r="C113" s="5" t="str">
        <f>Лист2!D317</f>
        <v>03</v>
      </c>
      <c r="D113" s="5" t="str">
        <f>Лист2!E317</f>
        <v>92 9 00 18090</v>
      </c>
      <c r="E113" s="5"/>
      <c r="F113" s="42">
        <f>Лист2!G317</f>
        <v>3652.884</v>
      </c>
      <c r="G113" s="41"/>
      <c r="H113" s="41"/>
    </row>
    <row r="114" spans="1:8" ht="42" customHeight="1">
      <c r="A114" s="4" t="str">
        <f>Лист2!A318</f>
        <v>Закупка товаров, работ и услуг для обеспечения государственных (муниципальных) нужд</v>
      </c>
      <c r="B114" s="5" t="str">
        <f>Лист2!C318</f>
        <v>05</v>
      </c>
      <c r="C114" s="5" t="str">
        <f>Лист2!D318</f>
        <v>03</v>
      </c>
      <c r="D114" s="5" t="str">
        <f>Лист2!E318</f>
        <v>92 9 00 18090</v>
      </c>
      <c r="E114" s="5">
        <f>Лист2!F318</f>
        <v>200</v>
      </c>
      <c r="F114" s="42">
        <f>Лист2!G318</f>
        <v>3652.884</v>
      </c>
      <c r="G114" s="41"/>
      <c r="H114" s="41"/>
    </row>
    <row r="115" spans="1:8" ht="60.75" customHeight="1">
      <c r="A115" s="4" t="str">
        <f>Лист2!A216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15" s="5" t="str">
        <f>Лист2!C216</f>
        <v>05</v>
      </c>
      <c r="C115" s="5" t="str">
        <f>Лист2!D216</f>
        <v>03</v>
      </c>
      <c r="D115" s="5" t="str">
        <f>Лист2!E216</f>
        <v>98 5 00 60510</v>
      </c>
      <c r="E115" s="5"/>
      <c r="F115" s="42">
        <f>Лист2!G216</f>
        <v>4147.28</v>
      </c>
      <c r="G115" s="41"/>
      <c r="H115" s="41"/>
    </row>
    <row r="116" spans="1:8" ht="21.75" customHeight="1">
      <c r="A116" s="4" t="str">
        <f>Лист2!A217</f>
        <v>Иные межбюджетные трансферты</v>
      </c>
      <c r="B116" s="5" t="str">
        <f>Лист2!C217</f>
        <v>05</v>
      </c>
      <c r="C116" s="5" t="str">
        <f>Лист2!D217</f>
        <v>03</v>
      </c>
      <c r="D116" s="5" t="str">
        <f>Лист2!E217</f>
        <v>98 5 00 60510</v>
      </c>
      <c r="E116" s="5">
        <f>Лист2!F217</f>
        <v>540</v>
      </c>
      <c r="F116" s="42">
        <f>Лист2!G217</f>
        <v>4147.28</v>
      </c>
      <c r="G116" s="41"/>
      <c r="H116" s="41"/>
    </row>
    <row r="117" spans="1:8" ht="18.75" customHeight="1">
      <c r="A117" s="4" t="s">
        <v>36</v>
      </c>
      <c r="B117" s="5" t="s">
        <v>23</v>
      </c>
      <c r="C117" s="5"/>
      <c r="D117" s="3"/>
      <c r="E117" s="5"/>
      <c r="F117" s="10">
        <f>F118+F134+F166+F176+F186</f>
        <v>309188.39699999994</v>
      </c>
      <c r="G117" s="10">
        <f>Лист1!E32</f>
        <v>272501.7</v>
      </c>
      <c r="H117" s="10">
        <f>Лист1!F32</f>
        <v>272637.2</v>
      </c>
    </row>
    <row r="118" spans="1:8" ht="17.25" customHeight="1">
      <c r="A118" s="4" t="s">
        <v>6</v>
      </c>
      <c r="B118" s="5" t="s">
        <v>23</v>
      </c>
      <c r="C118" s="5" t="s">
        <v>15</v>
      </c>
      <c r="D118" s="3"/>
      <c r="E118" s="5"/>
      <c r="F118" s="10">
        <f>F119+F126+F130+F132</f>
        <v>55426.686999999998</v>
      </c>
      <c r="G118" s="41"/>
      <c r="H118" s="41"/>
    </row>
    <row r="119" spans="1:8" ht="47.25">
      <c r="A119" s="9" t="s">
        <v>78</v>
      </c>
      <c r="B119" s="5" t="s">
        <v>23</v>
      </c>
      <c r="C119" s="5" t="s">
        <v>15</v>
      </c>
      <c r="D119" s="7" t="s">
        <v>104</v>
      </c>
      <c r="E119" s="5"/>
      <c r="F119" s="10">
        <f>F120+F124</f>
        <v>20625.987999999998</v>
      </c>
      <c r="G119" s="41"/>
      <c r="H119" s="41"/>
    </row>
    <row r="120" spans="1:8" ht="33.75" customHeight="1">
      <c r="A120" s="9" t="s">
        <v>93</v>
      </c>
      <c r="B120" s="5" t="s">
        <v>23</v>
      </c>
      <c r="C120" s="5" t="s">
        <v>15</v>
      </c>
      <c r="D120" s="7" t="s">
        <v>112</v>
      </c>
      <c r="E120" s="5"/>
      <c r="F120" s="10">
        <f>F121+F122+F123</f>
        <v>19225.987999999998</v>
      </c>
      <c r="G120" s="41"/>
      <c r="H120" s="41"/>
    </row>
    <row r="121" spans="1:8" ht="81.75" customHeight="1">
      <c r="A121" s="30" t="s">
        <v>71</v>
      </c>
      <c r="B121" s="5" t="s">
        <v>23</v>
      </c>
      <c r="C121" s="5" t="s">
        <v>15</v>
      </c>
      <c r="D121" s="7" t="s">
        <v>112</v>
      </c>
      <c r="E121" s="5">
        <v>100</v>
      </c>
      <c r="F121" s="10">
        <f>Лист2!G94</f>
        <v>8650.9889999999996</v>
      </c>
      <c r="G121" s="41"/>
      <c r="H121" s="41"/>
    </row>
    <row r="122" spans="1:8" ht="34.5" customHeight="1">
      <c r="A122" s="31" t="s">
        <v>105</v>
      </c>
      <c r="B122" s="5" t="s">
        <v>23</v>
      </c>
      <c r="C122" s="5" t="s">
        <v>15</v>
      </c>
      <c r="D122" s="7" t="s">
        <v>112</v>
      </c>
      <c r="E122" s="5">
        <v>200</v>
      </c>
      <c r="F122" s="10">
        <f>Лист2!G95</f>
        <v>9354.9989999999998</v>
      </c>
      <c r="G122" s="41"/>
      <c r="H122" s="41"/>
    </row>
    <row r="123" spans="1:8" ht="21.75" customHeight="1">
      <c r="A123" s="32" t="s">
        <v>63</v>
      </c>
      <c r="B123" s="5" t="s">
        <v>23</v>
      </c>
      <c r="C123" s="5" t="s">
        <v>15</v>
      </c>
      <c r="D123" s="7" t="s">
        <v>112</v>
      </c>
      <c r="E123" s="5">
        <v>850</v>
      </c>
      <c r="F123" s="10">
        <f>Лист2!G96</f>
        <v>1220</v>
      </c>
      <c r="G123" s="41"/>
      <c r="H123" s="41"/>
    </row>
    <row r="124" spans="1:8" ht="51.75" customHeight="1">
      <c r="A124" s="32" t="str">
        <f>Лист2!A97</f>
        <v>Субсидия на софинансирование части расходов местных бюджетов по оплате труда работников муниципальных учреждений</v>
      </c>
      <c r="B124" s="5" t="str">
        <f>Лист2!C97</f>
        <v>07</v>
      </c>
      <c r="C124" s="5" t="str">
        <f>Лист2!D97</f>
        <v>01</v>
      </c>
      <c r="D124" s="5" t="str">
        <f>Лист2!E97</f>
        <v>02 1 00 S0430</v>
      </c>
      <c r="E124" s="5"/>
      <c r="F124" s="42">
        <f>Лист2!G97</f>
        <v>1400</v>
      </c>
      <c r="G124" s="41"/>
      <c r="H124" s="41"/>
    </row>
    <row r="125" spans="1:8" ht="93.75" customHeight="1">
      <c r="A125" s="32" t="str">
        <f>Лист2!A98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25" s="5" t="str">
        <f>Лист2!C98</f>
        <v>07</v>
      </c>
      <c r="C125" s="5" t="str">
        <f>Лист2!D98</f>
        <v>01</v>
      </c>
      <c r="D125" s="5" t="str">
        <f>Лист2!E98</f>
        <v>02 1 00 S0430</v>
      </c>
      <c r="E125" s="5">
        <f>Лист2!F98</f>
        <v>100</v>
      </c>
      <c r="F125" s="42">
        <f>Лист2!G98</f>
        <v>1400</v>
      </c>
      <c r="G125" s="41"/>
      <c r="H125" s="41"/>
    </row>
    <row r="126" spans="1:8" ht="67.5" customHeight="1">
      <c r="A126" s="9" t="s">
        <v>72</v>
      </c>
      <c r="B126" s="5" t="s">
        <v>23</v>
      </c>
      <c r="C126" s="5" t="s">
        <v>15</v>
      </c>
      <c r="D126" s="7" t="s">
        <v>113</v>
      </c>
      <c r="E126" s="5"/>
      <c r="F126" s="10">
        <f>F127+F128+F129</f>
        <v>33546</v>
      </c>
      <c r="G126" s="41"/>
      <c r="H126" s="41"/>
    </row>
    <row r="127" spans="1:8" ht="84.75" customHeight="1">
      <c r="A127" s="30" t="s">
        <v>71</v>
      </c>
      <c r="B127" s="5" t="s">
        <v>23</v>
      </c>
      <c r="C127" s="5" t="s">
        <v>15</v>
      </c>
      <c r="D127" s="7" t="s">
        <v>113</v>
      </c>
      <c r="E127" s="5">
        <v>100</v>
      </c>
      <c r="F127" s="10">
        <f>Лист2!G100</f>
        <v>32933</v>
      </c>
      <c r="G127" s="41"/>
      <c r="H127" s="41"/>
    </row>
    <row r="128" spans="1:8" ht="31.5" customHeight="1">
      <c r="A128" s="31" t="s">
        <v>105</v>
      </c>
      <c r="B128" s="5" t="s">
        <v>23</v>
      </c>
      <c r="C128" s="5" t="s">
        <v>15</v>
      </c>
      <c r="D128" s="7" t="s">
        <v>113</v>
      </c>
      <c r="E128" s="5">
        <v>200</v>
      </c>
      <c r="F128" s="10">
        <f>Лист2!G101</f>
        <v>520</v>
      </c>
      <c r="G128" s="41"/>
      <c r="H128" s="41"/>
    </row>
    <row r="129" spans="1:8" ht="31.5" customHeight="1">
      <c r="A129" s="9" t="s">
        <v>57</v>
      </c>
      <c r="B129" s="5" t="s">
        <v>23</v>
      </c>
      <c r="C129" s="5" t="s">
        <v>15</v>
      </c>
      <c r="D129" s="7" t="s">
        <v>113</v>
      </c>
      <c r="E129" s="5">
        <v>300</v>
      </c>
      <c r="F129" s="10">
        <f>Лист2!G102</f>
        <v>93</v>
      </c>
      <c r="G129" s="41"/>
      <c r="H129" s="41"/>
    </row>
    <row r="130" spans="1:8" ht="31.5" customHeight="1">
      <c r="A130" s="9" t="str">
        <f>Лист2!A103</f>
        <v>Софинансирование расходов на реализацию мероприятий по капитальному ремонту</v>
      </c>
      <c r="B130" s="5" t="str">
        <f>Лист2!C103</f>
        <v>07</v>
      </c>
      <c r="C130" s="5" t="str">
        <f>Лист2!D103</f>
        <v>01</v>
      </c>
      <c r="D130" s="5" t="str">
        <f>Лист2!E103</f>
        <v>90 1 00 S0991</v>
      </c>
      <c r="E130" s="5"/>
      <c r="F130" s="42">
        <f>Лист2!G103</f>
        <v>470</v>
      </c>
      <c r="G130" s="41"/>
      <c r="H130" s="41"/>
    </row>
    <row r="131" spans="1:8" ht="31.5" customHeight="1">
      <c r="A131" s="9" t="str">
        <f>Лист2!A104</f>
        <v>Закупка товаров, работ и услуг для обеспечения государственных (муниципальных) нужд</v>
      </c>
      <c r="B131" s="5" t="str">
        <f>Лист2!C104</f>
        <v>07</v>
      </c>
      <c r="C131" s="5" t="str">
        <f>Лист2!D104</f>
        <v>01</v>
      </c>
      <c r="D131" s="5" t="str">
        <f>Лист2!E104</f>
        <v>90 1 00 S0991</v>
      </c>
      <c r="E131" s="5">
        <f>Лист2!F104</f>
        <v>200</v>
      </c>
      <c r="F131" s="42">
        <f>Лист2!G104</f>
        <v>470</v>
      </c>
      <c r="G131" s="41"/>
      <c r="H131" s="41"/>
    </row>
    <row r="132" spans="1:8" ht="48" customHeight="1">
      <c r="A132" s="9" t="str">
        <f>Лист2!A105</f>
        <v>Обеспечение расчетов за топливно-энергетические ресурсы, потребляемые муниципальными учреждениями</v>
      </c>
      <c r="B132" s="5" t="str">
        <f>Лист2!C105</f>
        <v>07</v>
      </c>
      <c r="C132" s="5" t="str">
        <f>Лист2!D105</f>
        <v>01</v>
      </c>
      <c r="D132" s="5" t="str">
        <f>Лист2!E105</f>
        <v>92 9 00 S1190</v>
      </c>
      <c r="E132" s="5"/>
      <c r="F132" s="43">
        <f>Лист2!G105</f>
        <v>784.69899999999996</v>
      </c>
      <c r="G132" s="41"/>
      <c r="H132" s="41"/>
    </row>
    <row r="133" spans="1:8" ht="31.5" customHeight="1">
      <c r="A133" s="9" t="str">
        <f>Лист2!A106</f>
        <v>Закупка товаров, работ и услуг для обеспечения государственных (муниципальных) нужд</v>
      </c>
      <c r="B133" s="5" t="str">
        <f>Лист2!C106</f>
        <v>07</v>
      </c>
      <c r="C133" s="5" t="str">
        <f>Лист2!D106</f>
        <v>01</v>
      </c>
      <c r="D133" s="5" t="str">
        <f>Лист2!E106</f>
        <v>92 9 00 S1190</v>
      </c>
      <c r="E133" s="5">
        <f>Лист2!F106</f>
        <v>200</v>
      </c>
      <c r="F133" s="43">
        <f>Лист2!G106</f>
        <v>784.69899999999996</v>
      </c>
      <c r="G133" s="41"/>
      <c r="H133" s="41"/>
    </row>
    <row r="134" spans="1:8" ht="18" customHeight="1">
      <c r="A134" s="4" t="s">
        <v>7</v>
      </c>
      <c r="B134" s="5" t="s">
        <v>23</v>
      </c>
      <c r="C134" s="5" t="s">
        <v>16</v>
      </c>
      <c r="D134" s="3"/>
      <c r="E134" s="5"/>
      <c r="F134" s="10">
        <f>F135+F147+F152+F155+F164+F144+F159+F162+F157</f>
        <v>227099.52900000001</v>
      </c>
      <c r="G134" s="41"/>
      <c r="H134" s="41"/>
    </row>
    <row r="135" spans="1:8" ht="48" customHeight="1">
      <c r="A135" s="9" t="s">
        <v>78</v>
      </c>
      <c r="B135" s="5" t="s">
        <v>23</v>
      </c>
      <c r="C135" s="5" t="s">
        <v>16</v>
      </c>
      <c r="D135" s="7" t="s">
        <v>104</v>
      </c>
      <c r="E135" s="5"/>
      <c r="F135" s="10">
        <f>F136+F142</f>
        <v>27716.368999999999</v>
      </c>
      <c r="G135" s="41"/>
      <c r="H135" s="41"/>
    </row>
    <row r="136" spans="1:8" ht="34.5" customHeight="1">
      <c r="A136" s="9" t="s">
        <v>94</v>
      </c>
      <c r="B136" s="5" t="s">
        <v>23</v>
      </c>
      <c r="C136" s="5" t="s">
        <v>16</v>
      </c>
      <c r="D136" s="7" t="s">
        <v>114</v>
      </c>
      <c r="E136" s="5"/>
      <c r="F136" s="10">
        <f>F137+F138+F141+F139+F140</f>
        <v>27116.368999999999</v>
      </c>
      <c r="G136" s="41"/>
      <c r="H136" s="41"/>
    </row>
    <row r="137" spans="1:8" ht="78" customHeight="1">
      <c r="A137" s="30" t="s">
        <v>71</v>
      </c>
      <c r="B137" s="5" t="s">
        <v>23</v>
      </c>
      <c r="C137" s="5" t="s">
        <v>16</v>
      </c>
      <c r="D137" s="7" t="s">
        <v>114</v>
      </c>
      <c r="E137" s="5">
        <v>100</v>
      </c>
      <c r="F137" s="10">
        <f>Лист2!G110</f>
        <v>3036.35</v>
      </c>
      <c r="G137" s="41"/>
      <c r="H137" s="41"/>
    </row>
    <row r="138" spans="1:8" ht="33.75" customHeight="1">
      <c r="A138" s="31" t="s">
        <v>105</v>
      </c>
      <c r="B138" s="5" t="s">
        <v>23</v>
      </c>
      <c r="C138" s="5" t="s">
        <v>16</v>
      </c>
      <c r="D138" s="7" t="s">
        <v>114</v>
      </c>
      <c r="E138" s="5">
        <v>200</v>
      </c>
      <c r="F138" s="10">
        <f>Лист2!G111</f>
        <v>19675.016</v>
      </c>
      <c r="G138" s="41"/>
      <c r="H138" s="41"/>
    </row>
    <row r="139" spans="1:8" ht="81.75" customHeight="1">
      <c r="A139" s="31" t="str">
        <f>Лист2!A112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139" s="5" t="str">
        <f>Лист2!C112</f>
        <v>07</v>
      </c>
      <c r="C139" s="5" t="str">
        <f>Лист2!D112</f>
        <v>02</v>
      </c>
      <c r="D139" s="5" t="str">
        <f>Лист2!E112</f>
        <v>02 1 00 10400</v>
      </c>
      <c r="E139" s="5">
        <f>Лист2!F112</f>
        <v>611</v>
      </c>
      <c r="F139" s="42">
        <f>Лист2!G112</f>
        <v>2087.2539999999999</v>
      </c>
      <c r="G139" s="41"/>
      <c r="H139" s="41"/>
    </row>
    <row r="140" spans="1:8" ht="24" customHeight="1">
      <c r="A140" s="31" t="str">
        <f>Лист2!A113</f>
        <v>Исполнение судебных актов</v>
      </c>
      <c r="B140" s="5" t="str">
        <f>Лист2!C113</f>
        <v>07</v>
      </c>
      <c r="C140" s="5" t="str">
        <f>Лист2!D113</f>
        <v>02</v>
      </c>
      <c r="D140" s="5" t="str">
        <f>Лист2!E113</f>
        <v>02 1 00 10400</v>
      </c>
      <c r="E140" s="5">
        <f>Лист2!F113</f>
        <v>830</v>
      </c>
      <c r="F140" s="42">
        <f>Лист2!G113</f>
        <v>1072.4290000000001</v>
      </c>
      <c r="G140" s="41"/>
      <c r="H140" s="41"/>
    </row>
    <row r="141" spans="1:8" ht="20.25" customHeight="1">
      <c r="A141" s="32" t="s">
        <v>63</v>
      </c>
      <c r="B141" s="5" t="s">
        <v>23</v>
      </c>
      <c r="C141" s="5" t="s">
        <v>16</v>
      </c>
      <c r="D141" s="7" t="s">
        <v>114</v>
      </c>
      <c r="E141" s="5">
        <v>850</v>
      </c>
      <c r="F141" s="10">
        <f>Лист2!G114</f>
        <v>1245.32</v>
      </c>
      <c r="G141" s="41"/>
      <c r="H141" s="41"/>
    </row>
    <row r="142" spans="1:8" ht="55.5" customHeight="1">
      <c r="A142" s="32" t="str">
        <f>Лист2!A115</f>
        <v>Субсидия на софинансирование части расходов местных бюджетов по оплате труда работников муниципальных учреждений</v>
      </c>
      <c r="B142" s="5" t="str">
        <f>Лист2!C115</f>
        <v>07</v>
      </c>
      <c r="C142" s="5" t="str">
        <f>Лист2!D115</f>
        <v>02</v>
      </c>
      <c r="D142" s="5" t="str">
        <f>Лист2!E115</f>
        <v>02 1 00 S0430</v>
      </c>
      <c r="E142" s="5"/>
      <c r="F142" s="43">
        <f>Лист2!G115</f>
        <v>600</v>
      </c>
      <c r="G142" s="41"/>
      <c r="H142" s="41"/>
    </row>
    <row r="143" spans="1:8" ht="93.75" customHeight="1">
      <c r="A143" s="32" t="str">
        <f>Лист2!A116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43" s="5" t="str">
        <f>Лист2!C116</f>
        <v>07</v>
      </c>
      <c r="C143" s="5" t="str">
        <f>Лист2!D116</f>
        <v>02</v>
      </c>
      <c r="D143" s="5" t="str">
        <f>Лист2!E116</f>
        <v>02 1 00 S0430</v>
      </c>
      <c r="E143" s="5">
        <f>Лист2!F116</f>
        <v>100</v>
      </c>
      <c r="F143" s="43">
        <f>Лист2!G116</f>
        <v>600</v>
      </c>
      <c r="G143" s="41"/>
      <c r="H143" s="41"/>
    </row>
    <row r="144" spans="1:8" ht="109.5" customHeight="1">
      <c r="A144" s="32" t="str">
        <f>Лист2!A117</f>
        <v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v>
      </c>
      <c r="B144" s="5" t="str">
        <f>Лист2!C117</f>
        <v>07</v>
      </c>
      <c r="C144" s="5" t="str">
        <f>Лист2!D117</f>
        <v>02</v>
      </c>
      <c r="D144" s="5" t="str">
        <f>Лист2!E117</f>
        <v>90 1 00 53032</v>
      </c>
      <c r="E144" s="5"/>
      <c r="F144" s="10">
        <f>Лист2!G117</f>
        <v>16015</v>
      </c>
      <c r="G144" s="41"/>
      <c r="H144" s="41"/>
    </row>
    <row r="145" spans="1:8" ht="83.25" customHeight="1">
      <c r="A145" s="32" t="str">
        <f>Лист2!A118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45" s="5" t="str">
        <f>Лист2!C118</f>
        <v>07</v>
      </c>
      <c r="C145" s="5" t="str">
        <f>Лист2!D118</f>
        <v>02</v>
      </c>
      <c r="D145" s="5" t="str">
        <f>Лист2!E118</f>
        <v>90 1 00 53032</v>
      </c>
      <c r="E145" s="5">
        <f>Лист2!F118</f>
        <v>100</v>
      </c>
      <c r="F145" s="10">
        <f>Лист2!G118</f>
        <v>14948</v>
      </c>
      <c r="G145" s="41"/>
      <c r="H145" s="41"/>
    </row>
    <row r="146" spans="1:8" ht="20.25" customHeight="1">
      <c r="A146" s="32" t="str">
        <f>Лист2!A119</f>
        <v>Субсидии бюджетным учреждениям на иные цели</v>
      </c>
      <c r="B146" s="5" t="s">
        <v>23</v>
      </c>
      <c r="C146" s="5" t="s">
        <v>16</v>
      </c>
      <c r="D146" s="7" t="s">
        <v>114</v>
      </c>
      <c r="E146" s="5">
        <v>850</v>
      </c>
      <c r="F146" s="10">
        <f>Лист2!G119</f>
        <v>1067</v>
      </c>
      <c r="G146" s="41"/>
      <c r="H146" s="41"/>
    </row>
    <row r="147" spans="1:8" ht="113.25" customHeight="1">
      <c r="A147" s="9" t="s">
        <v>73</v>
      </c>
      <c r="B147" s="5" t="s">
        <v>23</v>
      </c>
      <c r="C147" s="5" t="s">
        <v>16</v>
      </c>
      <c r="D147" s="7" t="s">
        <v>115</v>
      </c>
      <c r="E147" s="3"/>
      <c r="F147" s="10">
        <f>Лист2!G120</f>
        <v>154196.02499999999</v>
      </c>
      <c r="G147" s="41"/>
      <c r="H147" s="41"/>
    </row>
    <row r="148" spans="1:8" ht="80.25" customHeight="1">
      <c r="A148" s="30" t="s">
        <v>71</v>
      </c>
      <c r="B148" s="5" t="s">
        <v>23</v>
      </c>
      <c r="C148" s="5" t="s">
        <v>16</v>
      </c>
      <c r="D148" s="7" t="s">
        <v>115</v>
      </c>
      <c r="E148" s="3">
        <v>100</v>
      </c>
      <c r="F148" s="10">
        <f>Лист2!G121</f>
        <v>145256.20000000001</v>
      </c>
      <c r="G148" s="41"/>
      <c r="H148" s="41"/>
    </row>
    <row r="149" spans="1:8" ht="33" customHeight="1">
      <c r="A149" s="31" t="s">
        <v>105</v>
      </c>
      <c r="B149" s="5" t="s">
        <v>23</v>
      </c>
      <c r="C149" s="5" t="s">
        <v>16</v>
      </c>
      <c r="D149" s="7" t="s">
        <v>115</v>
      </c>
      <c r="E149" s="5">
        <v>200</v>
      </c>
      <c r="F149" s="10">
        <f>Лист2!G122</f>
        <v>3221</v>
      </c>
      <c r="G149" s="41"/>
      <c r="H149" s="41"/>
    </row>
    <row r="150" spans="1:8" ht="33" customHeight="1">
      <c r="A150" s="31" t="str">
        <f>Лист2!A123</f>
        <v>Социальное обеспечение и иные выплаты населению</v>
      </c>
      <c r="B150" s="5" t="str">
        <f>Лист2!C123</f>
        <v>07</v>
      </c>
      <c r="C150" s="5" t="str">
        <f>Лист2!D123</f>
        <v>02</v>
      </c>
      <c r="D150" s="5" t="str">
        <f>Лист2!E123</f>
        <v>90 1 00 70910</v>
      </c>
      <c r="E150" s="5">
        <f>Лист2!F123</f>
        <v>300</v>
      </c>
      <c r="F150" s="10">
        <f>Лист2!G123</f>
        <v>94.424999999999997</v>
      </c>
      <c r="G150" s="41"/>
      <c r="H150" s="41"/>
    </row>
    <row r="151" spans="1:8" ht="90" customHeight="1">
      <c r="A151" s="31" t="str">
        <f>Лист2!A124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151" s="5" t="str">
        <f>Лист2!C124</f>
        <v>07</v>
      </c>
      <c r="C151" s="5" t="str">
        <f>Лист2!D124</f>
        <v>02</v>
      </c>
      <c r="D151" s="5" t="str">
        <f>Лист2!E124</f>
        <v>90 1 00 70910</v>
      </c>
      <c r="E151" s="5">
        <f>Лист2!F124</f>
        <v>611</v>
      </c>
      <c r="F151" s="10">
        <f>Лист2!G124</f>
        <v>5624.4</v>
      </c>
      <c r="G151" s="41"/>
      <c r="H151" s="41"/>
    </row>
    <row r="152" spans="1:8" ht="75.75" customHeight="1">
      <c r="A152" s="31" t="str">
        <f>Лист2!A125</f>
        <v>Субвенция по обеспечению бесплатным двухразовым питанием обучающихся с ограниченными возможностями здоровья муниципальных общеобразовательных организаций</v>
      </c>
      <c r="B152" s="5" t="s">
        <v>23</v>
      </c>
      <c r="C152" s="5" t="s">
        <v>16</v>
      </c>
      <c r="D152" s="7" t="s">
        <v>137</v>
      </c>
      <c r="E152" s="5"/>
      <c r="F152" s="10">
        <f>Лист2!G125</f>
        <v>1199</v>
      </c>
      <c r="G152" s="41"/>
      <c r="H152" s="41"/>
    </row>
    <row r="153" spans="1:8" ht="31.5" customHeight="1">
      <c r="A153" s="31" t="s">
        <v>105</v>
      </c>
      <c r="B153" s="5" t="s">
        <v>23</v>
      </c>
      <c r="C153" s="5" t="s">
        <v>16</v>
      </c>
      <c r="D153" s="7" t="s">
        <v>137</v>
      </c>
      <c r="E153" s="5">
        <v>200</v>
      </c>
      <c r="F153" s="10">
        <f>Лист2!G126</f>
        <v>1140</v>
      </c>
      <c r="G153" s="41"/>
      <c r="H153" s="41"/>
    </row>
    <row r="154" spans="1:8" ht="31.5" customHeight="1">
      <c r="A154" s="31" t="str">
        <f>Лист2!A127</f>
        <v>Субсидии бюджетным учреждениям на иные цели</v>
      </c>
      <c r="B154" s="5" t="str">
        <f>Лист2!C127</f>
        <v>07</v>
      </c>
      <c r="C154" s="5" t="str">
        <f>Лист2!D127</f>
        <v>02</v>
      </c>
      <c r="D154" s="5" t="str">
        <f>Лист2!E127</f>
        <v>91 1 00 70930</v>
      </c>
      <c r="E154" s="5">
        <f>Лист2!F127</f>
        <v>612</v>
      </c>
      <c r="F154" s="43">
        <f>Лист2!G127</f>
        <v>59</v>
      </c>
      <c r="G154" s="41"/>
      <c r="H154" s="41"/>
    </row>
    <row r="155" spans="1:8" ht="66.75" customHeight="1">
      <c r="A155" s="31" t="str">
        <f>Лист2!A323</f>
        <v>Субсидия на создание в общеобразовательных организациях, расположенных в сельской местности, условий для занятий физической культурой и спортом</v>
      </c>
      <c r="B155" s="5" t="str">
        <f>Лист2!C323</f>
        <v>07</v>
      </c>
      <c r="C155" s="5" t="str">
        <f>Лист2!D323</f>
        <v>02</v>
      </c>
      <c r="D155" s="5" t="str">
        <f>Лист2!E323</f>
        <v>90 1 E2 50970</v>
      </c>
      <c r="E155" s="5"/>
      <c r="F155" s="42">
        <f>Лист2!G323</f>
        <v>4391.5</v>
      </c>
      <c r="G155" s="41"/>
      <c r="H155" s="41"/>
    </row>
    <row r="156" spans="1:8" ht="33.75" customHeight="1">
      <c r="A156" s="31" t="str">
        <f>Лист2!A324</f>
        <v>Закупка товаров, работ и услуг для обеспечения государственных (муниципальных) нужд</v>
      </c>
      <c r="B156" s="5" t="str">
        <f>Лист2!C324</f>
        <v>07</v>
      </c>
      <c r="C156" s="5" t="str">
        <f>Лист2!D324</f>
        <v>02</v>
      </c>
      <c r="D156" s="5" t="str">
        <f>Лист2!E324</f>
        <v>90 1 E2 50970</v>
      </c>
      <c r="E156" s="5">
        <v>200</v>
      </c>
      <c r="F156" s="42">
        <f>Лист2!G324</f>
        <v>4391.5</v>
      </c>
      <c r="G156" s="41"/>
      <c r="H156" s="41"/>
    </row>
    <row r="157" spans="1:8" ht="64.5" customHeight="1">
      <c r="A157" s="31" t="str">
        <f>Лист2!A325</f>
        <v>Софинансирование субсидии на создание в общеобразовательных организациях, расположенных в сельской местности, условий для занятий физической культурой и спортом</v>
      </c>
      <c r="B157" s="5" t="str">
        <f>Лист2!C325</f>
        <v>07</v>
      </c>
      <c r="C157" s="5" t="str">
        <f>Лист2!D325</f>
        <v>02</v>
      </c>
      <c r="D157" s="5" t="str">
        <f>Лист2!E325</f>
        <v>90 1 00 50970</v>
      </c>
      <c r="E157" s="5"/>
      <c r="F157" s="42">
        <f>Лист2!G325</f>
        <v>130.21</v>
      </c>
      <c r="G157" s="41"/>
      <c r="H157" s="41"/>
    </row>
    <row r="158" spans="1:8" ht="33.75" customHeight="1">
      <c r="A158" s="31" t="str">
        <f>Лист2!A326</f>
        <v>Закупка товаров, работ и услуг для обеспечения государственных (муниципальных) нужд</v>
      </c>
      <c r="B158" s="5" t="str">
        <f>Лист2!C326</f>
        <v>07</v>
      </c>
      <c r="C158" s="5" t="str">
        <f>Лист2!D326</f>
        <v>02</v>
      </c>
      <c r="D158" s="5" t="str">
        <f>Лист2!E326</f>
        <v>90 1 00 50970</v>
      </c>
      <c r="E158" s="5">
        <v>200</v>
      </c>
      <c r="F158" s="42">
        <f>Лист2!G326</f>
        <v>130.21</v>
      </c>
      <c r="G158" s="41"/>
      <c r="H158" s="41"/>
    </row>
    <row r="159" spans="1:8" ht="66.75" customHeight="1">
      <c r="A159" s="31" t="str">
        <f>Лист2!A128</f>
        <v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v>
      </c>
      <c r="B159" s="5" t="str">
        <f>Лист2!C128</f>
        <v>07</v>
      </c>
      <c r="C159" s="5" t="str">
        <f>Лист2!D128</f>
        <v>02</v>
      </c>
      <c r="D159" s="5" t="str">
        <f>Лист2!E128</f>
        <v>90 1 00 L3042</v>
      </c>
      <c r="E159" s="5"/>
      <c r="F159" s="42">
        <f>Лист2!G128</f>
        <v>9364.1</v>
      </c>
      <c r="G159" s="41"/>
      <c r="H159" s="41"/>
    </row>
    <row r="160" spans="1:8" ht="33.75" customHeight="1">
      <c r="A160" s="31" t="str">
        <f>Лист2!A129</f>
        <v>Закупка товаров, работ и услуг для обеспечения государственных (муниципальных) нужд</v>
      </c>
      <c r="B160" s="5" t="str">
        <f>Лист2!C129</f>
        <v>07</v>
      </c>
      <c r="C160" s="5" t="str">
        <f>Лист2!D129</f>
        <v>02</v>
      </c>
      <c r="D160" s="5" t="str">
        <f>Лист2!E129</f>
        <v>90 1 00 L3042</v>
      </c>
      <c r="E160" s="5">
        <f>Лист2!F129</f>
        <v>200</v>
      </c>
      <c r="F160" s="42">
        <f>Лист2!G129</f>
        <v>8851.1</v>
      </c>
      <c r="G160" s="41"/>
      <c r="H160" s="41"/>
    </row>
    <row r="161" spans="1:8" ht="33.75" customHeight="1">
      <c r="A161" s="31" t="str">
        <f>Лист2!A130</f>
        <v>Субсидии бюджетным учреждениям на иные цели</v>
      </c>
      <c r="B161" s="5" t="str">
        <f>Лист2!C130</f>
        <v>07</v>
      </c>
      <c r="C161" s="5" t="str">
        <f>Лист2!D130</f>
        <v>02</v>
      </c>
      <c r="D161" s="5" t="str">
        <f>Лист2!E130</f>
        <v>90 1 00 L3042</v>
      </c>
      <c r="E161" s="5">
        <f>Лист2!F130</f>
        <v>612</v>
      </c>
      <c r="F161" s="42">
        <f>Лист2!G130</f>
        <v>513</v>
      </c>
      <c r="G161" s="41"/>
      <c r="H161" s="41"/>
    </row>
    <row r="162" spans="1:8" ht="66.75" customHeight="1">
      <c r="A162" s="31" t="str">
        <f>Лист2!A321</f>
        <v>Создание новых мест в общеобразовательных организациях в соответствии с прогнозируемой потребностью и современными условиями обучения в Алтайском крае</v>
      </c>
      <c r="B162" s="5" t="str">
        <f>Лист2!C321</f>
        <v>07</v>
      </c>
      <c r="C162" s="5" t="str">
        <f>Лист2!D321</f>
        <v>02</v>
      </c>
      <c r="D162" s="5" t="str">
        <f>Лист2!E321</f>
        <v>90 1 00 S0990</v>
      </c>
      <c r="E162" s="5"/>
      <c r="F162" s="42">
        <f>Лист2!G321</f>
        <v>6612</v>
      </c>
      <c r="G162" s="41"/>
      <c r="H162" s="41"/>
    </row>
    <row r="163" spans="1:8" ht="33.75" customHeight="1">
      <c r="A163" s="31" t="str">
        <f>Лист2!A322</f>
        <v>Закупка товаров, работ и услуг для обеспечения государственных (муниципальных) нужд</v>
      </c>
      <c r="B163" s="5" t="str">
        <f>Лист2!C322</f>
        <v>07</v>
      </c>
      <c r="C163" s="5" t="str">
        <f>Лист2!D322</f>
        <v>02</v>
      </c>
      <c r="D163" s="5" t="str">
        <f>Лист2!E322</f>
        <v>90 1 00 S0990</v>
      </c>
      <c r="E163" s="5">
        <f>Лист2!F322</f>
        <v>200</v>
      </c>
      <c r="F163" s="42">
        <f>Лист2!G322</f>
        <v>6612</v>
      </c>
      <c r="G163" s="41"/>
      <c r="H163" s="41"/>
    </row>
    <row r="164" spans="1:8" ht="46.5" customHeight="1">
      <c r="A164" s="31" t="str">
        <f>Лист2!A131</f>
        <v>Обеспечение расчетов за топливно-энергетические ресурсы, потребляемые муниципальными учреждениями</v>
      </c>
      <c r="B164" s="5" t="str">
        <f>Лист2!C131</f>
        <v>07</v>
      </c>
      <c r="C164" s="5" t="str">
        <f>Лист2!D131</f>
        <v>02</v>
      </c>
      <c r="D164" s="5" t="str">
        <f>Лист2!E131</f>
        <v>92 9 00 S1190</v>
      </c>
      <c r="E164" s="5"/>
      <c r="F164" s="42">
        <f>Лист2!G131</f>
        <v>7475.3249999999998</v>
      </c>
      <c r="G164" s="41"/>
      <c r="H164" s="41"/>
    </row>
    <row r="165" spans="1:8" ht="33.75" customHeight="1">
      <c r="A165" s="31" t="str">
        <f>Лист2!A132</f>
        <v>Закупка товаров, работ и услуг для обеспечения государственных (муниципальных) нужд</v>
      </c>
      <c r="B165" s="5" t="str">
        <f>Лист2!C132</f>
        <v>07</v>
      </c>
      <c r="C165" s="5" t="str">
        <f>Лист2!D132</f>
        <v>02</v>
      </c>
      <c r="D165" s="5" t="str">
        <f>Лист2!E132</f>
        <v>92 9 00 S1190</v>
      </c>
      <c r="E165" s="5">
        <f>Лист2!F132</f>
        <v>200</v>
      </c>
      <c r="F165" s="42">
        <f>Лист2!G132</f>
        <v>7475.3249999999998</v>
      </c>
      <c r="G165" s="41"/>
      <c r="H165" s="41"/>
    </row>
    <row r="166" spans="1:8" ht="27.75" customHeight="1">
      <c r="A166" s="31" t="str">
        <f>Лист2!A133</f>
        <v>Дополнительное образование детей</v>
      </c>
      <c r="B166" s="5" t="str">
        <f>Лист2!C133</f>
        <v>07</v>
      </c>
      <c r="C166" s="5" t="str">
        <f>Лист2!D133</f>
        <v>03</v>
      </c>
      <c r="D166" s="7"/>
      <c r="E166" s="5"/>
      <c r="F166" s="10">
        <f>F167+F172+F174</f>
        <v>14878.720000000001</v>
      </c>
      <c r="G166" s="41"/>
      <c r="H166" s="41"/>
    </row>
    <row r="167" spans="1:8" ht="37.5" customHeight="1">
      <c r="A167" s="31" t="str">
        <f>Лист2!A134</f>
        <v>Обеспечение деятельности организаций (учреждений) дополнительного образования детей</v>
      </c>
      <c r="B167" s="5" t="str">
        <f>Лист2!C134</f>
        <v>07</v>
      </c>
      <c r="C167" s="5" t="str">
        <f>Лист2!D134</f>
        <v>03</v>
      </c>
      <c r="D167" s="5" t="str">
        <f>Лист2!E134</f>
        <v>02 1 00 10420</v>
      </c>
      <c r="E167" s="5"/>
      <c r="F167" s="42">
        <f>F168+F169+F171+F170</f>
        <v>11709.815000000001</v>
      </c>
      <c r="G167" s="41"/>
      <c r="H167" s="41"/>
    </row>
    <row r="168" spans="1:8" ht="82.5" customHeight="1">
      <c r="A168" s="31" t="str">
        <f>Лист2!A135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68" s="5" t="str">
        <f>Лист2!C135</f>
        <v>07</v>
      </c>
      <c r="C168" s="5" t="str">
        <f>Лист2!D135</f>
        <v>03</v>
      </c>
      <c r="D168" s="5" t="str">
        <f>Лист2!E135</f>
        <v>02 1 00 10420</v>
      </c>
      <c r="E168" s="5">
        <f>Лист2!F135</f>
        <v>100</v>
      </c>
      <c r="F168" s="42">
        <f>Лист2!G16+Лист2!G45+Лист2!G135</f>
        <v>9760.8090000000011</v>
      </c>
      <c r="G168" s="41"/>
      <c r="H168" s="41"/>
    </row>
    <row r="169" spans="1:8" ht="48" customHeight="1">
      <c r="A169" s="31" t="str">
        <f>Лист2!A136</f>
        <v>Закупка товаров, работ и услуг для обеспечения государственных (муниципальных) нужд</v>
      </c>
      <c r="B169" s="5" t="str">
        <f>Лист2!C136</f>
        <v>07</v>
      </c>
      <c r="C169" s="5" t="str">
        <f>Лист2!D136</f>
        <v>03</v>
      </c>
      <c r="D169" s="5" t="str">
        <f>Лист2!E136</f>
        <v>02 1 00 10420</v>
      </c>
      <c r="E169" s="5">
        <f>Лист2!F136</f>
        <v>200</v>
      </c>
      <c r="F169" s="42">
        <f>Лист2!G17+Лист2!G46+Лист2!G136</f>
        <v>1893.0160000000001</v>
      </c>
      <c r="G169" s="41"/>
      <c r="H169" s="41"/>
    </row>
    <row r="170" spans="1:8" ht="33.75" customHeight="1">
      <c r="A170" s="31" t="str">
        <f>Лист2!A18</f>
        <v>Социальное обеспечение и иные выплаты населению</v>
      </c>
      <c r="B170" s="5" t="str">
        <f>Лист2!C137</f>
        <v>07</v>
      </c>
      <c r="C170" s="5" t="str">
        <f>Лист2!D137</f>
        <v>03</v>
      </c>
      <c r="D170" s="5" t="str">
        <f>Лист2!E137</f>
        <v>02 1 00 10420</v>
      </c>
      <c r="E170" s="5">
        <v>300</v>
      </c>
      <c r="F170" s="42">
        <f>Лист2!G18</f>
        <v>0.99</v>
      </c>
      <c r="G170" s="41"/>
      <c r="H170" s="41"/>
    </row>
    <row r="171" spans="1:8" ht="23.25" customHeight="1">
      <c r="A171" s="31" t="str">
        <f>Лист2!A137</f>
        <v>Уплата налогов, сборов и иных платежей</v>
      </c>
      <c r="B171" s="5" t="str">
        <f>Лист2!C137</f>
        <v>07</v>
      </c>
      <c r="C171" s="5" t="str">
        <f>Лист2!D137</f>
        <v>03</v>
      </c>
      <c r="D171" s="5" t="str">
        <f>Лист2!E137</f>
        <v>02 1 00 10420</v>
      </c>
      <c r="E171" s="5">
        <f>Лист2!F137</f>
        <v>850</v>
      </c>
      <c r="F171" s="42">
        <f>Лист2!G19+Лист2!G47+Лист2!G137</f>
        <v>55</v>
      </c>
      <c r="G171" s="41"/>
      <c r="H171" s="41"/>
    </row>
    <row r="172" spans="1:8" ht="46.5" customHeight="1">
      <c r="A172" s="31" t="str">
        <f>Лист2!A48</f>
        <v>Субсидия на софинансирование части расходов местных бюджетов по оплате труда работников муниципальных учреждений</v>
      </c>
      <c r="B172" s="5" t="str">
        <f>Лист2!C48</f>
        <v>07</v>
      </c>
      <c r="C172" s="5" t="str">
        <f>Лист2!D48</f>
        <v>03</v>
      </c>
      <c r="D172" s="5" t="str">
        <f>Лист2!E48</f>
        <v>02 1 00 S0430</v>
      </c>
      <c r="E172" s="5"/>
      <c r="F172" s="42">
        <f>F173</f>
        <v>2784</v>
      </c>
      <c r="G172" s="41"/>
      <c r="H172" s="41"/>
    </row>
    <row r="173" spans="1:8" ht="84.75" customHeight="1">
      <c r="A173" s="31" t="str">
        <f>Лист2!A49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73" s="5" t="str">
        <f>Лист2!C49</f>
        <v>07</v>
      </c>
      <c r="C173" s="5" t="str">
        <f>Лист2!D49</f>
        <v>03</v>
      </c>
      <c r="D173" s="5" t="str">
        <f>Лист2!E49</f>
        <v>02 1 00 S0430</v>
      </c>
      <c r="E173" s="5">
        <f>Лист2!F49</f>
        <v>100</v>
      </c>
      <c r="F173" s="42">
        <f>Лист2!G49+Лист2!G21</f>
        <v>2784</v>
      </c>
      <c r="G173" s="41"/>
      <c r="H173" s="41"/>
    </row>
    <row r="174" spans="1:8" ht="54.75" customHeight="1">
      <c r="A174" s="31" t="str">
        <f>Лист2!A22</f>
        <v>Обеспечение расчетов за топливно-энергетические ресурсы, потребляемые муниципальными учреждениями</v>
      </c>
      <c r="B174" s="5" t="str">
        <f>Лист2!C22</f>
        <v>07</v>
      </c>
      <c r="C174" s="5" t="str">
        <f>Лист2!D22</f>
        <v>03</v>
      </c>
      <c r="D174" s="5" t="str">
        <f>Лист2!E22</f>
        <v>92 9 00 S1190</v>
      </c>
      <c r="E174" s="5"/>
      <c r="F174" s="43">
        <f>F175</f>
        <v>384.90499999999997</v>
      </c>
      <c r="G174" s="41"/>
      <c r="H174" s="41"/>
    </row>
    <row r="175" spans="1:8" ht="39.75" customHeight="1">
      <c r="A175" s="31" t="str">
        <f>Лист2!A23</f>
        <v>Закупка товаров, работ и услуг для обеспечения государственных (муниципальных) нужд</v>
      </c>
      <c r="B175" s="5" t="str">
        <f>Лист2!C23</f>
        <v>07</v>
      </c>
      <c r="C175" s="5" t="str">
        <f>Лист2!D23</f>
        <v>03</v>
      </c>
      <c r="D175" s="5" t="str">
        <f>Лист2!E23</f>
        <v>92 9 00 S1190</v>
      </c>
      <c r="E175" s="5">
        <f>Лист2!F23</f>
        <v>200</v>
      </c>
      <c r="F175" s="43">
        <f>Лист2!G23+Лист2!G51</f>
        <v>384.90499999999997</v>
      </c>
      <c r="G175" s="41"/>
      <c r="H175" s="41"/>
    </row>
    <row r="176" spans="1:8" ht="19.5" customHeight="1">
      <c r="A176" s="9" t="s">
        <v>50</v>
      </c>
      <c r="B176" s="5" t="s">
        <v>23</v>
      </c>
      <c r="C176" s="5" t="s">
        <v>23</v>
      </c>
      <c r="D176" s="7"/>
      <c r="E176" s="3"/>
      <c r="F176" s="10">
        <f>F177+F182+F184</f>
        <v>2728.1979999999999</v>
      </c>
      <c r="G176" s="41"/>
      <c r="H176" s="41"/>
    </row>
    <row r="177" spans="1:8" ht="47.25">
      <c r="A177" s="9" t="s">
        <v>78</v>
      </c>
      <c r="B177" s="7" t="s">
        <v>23</v>
      </c>
      <c r="C177" s="7" t="s">
        <v>23</v>
      </c>
      <c r="D177" s="7" t="s">
        <v>104</v>
      </c>
      <c r="E177" s="3"/>
      <c r="F177" s="10">
        <f>F178</f>
        <v>1627.4179999999999</v>
      </c>
      <c r="G177" s="41"/>
      <c r="H177" s="41"/>
    </row>
    <row r="178" spans="1:8" ht="36.75" customHeight="1">
      <c r="A178" s="9" t="s">
        <v>95</v>
      </c>
      <c r="B178" s="5" t="s">
        <v>23</v>
      </c>
      <c r="C178" s="5" t="s">
        <v>23</v>
      </c>
      <c r="D178" s="7" t="s">
        <v>116</v>
      </c>
      <c r="E178" s="3"/>
      <c r="F178" s="10">
        <f>F179+F180</f>
        <v>1627.4179999999999</v>
      </c>
      <c r="G178" s="41"/>
      <c r="H178" s="41"/>
    </row>
    <row r="179" spans="1:8" ht="82.5" customHeight="1">
      <c r="A179" s="30" t="s">
        <v>71</v>
      </c>
      <c r="B179" s="5" t="s">
        <v>23</v>
      </c>
      <c r="C179" s="5" t="s">
        <v>23</v>
      </c>
      <c r="D179" s="7" t="s">
        <v>116</v>
      </c>
      <c r="E179" s="3">
        <v>100</v>
      </c>
      <c r="F179" s="10">
        <f>Лист2!G141</f>
        <v>1083.4179999999999</v>
      </c>
      <c r="G179" s="41"/>
      <c r="H179" s="41"/>
    </row>
    <row r="180" spans="1:8" ht="32.25" customHeight="1">
      <c r="A180" s="31" t="s">
        <v>105</v>
      </c>
      <c r="B180" s="5" t="s">
        <v>23</v>
      </c>
      <c r="C180" s="5" t="s">
        <v>23</v>
      </c>
      <c r="D180" s="7" t="s">
        <v>116</v>
      </c>
      <c r="E180" s="3">
        <v>200</v>
      </c>
      <c r="F180" s="10">
        <f>Лист2!G142</f>
        <v>544</v>
      </c>
      <c r="G180" s="41"/>
      <c r="H180" s="41"/>
    </row>
    <row r="181" spans="1:8" ht="23.25" customHeight="1">
      <c r="A181" s="32" t="s">
        <v>63</v>
      </c>
      <c r="B181" s="5" t="s">
        <v>23</v>
      </c>
      <c r="C181" s="5" t="s">
        <v>23</v>
      </c>
      <c r="D181" s="7" t="s">
        <v>116</v>
      </c>
      <c r="E181" s="3">
        <v>850</v>
      </c>
      <c r="F181" s="10">
        <f>Лист2!G143</f>
        <v>0</v>
      </c>
      <c r="G181" s="41"/>
      <c r="H181" s="41"/>
    </row>
    <row r="182" spans="1:8" ht="34.5" customHeight="1">
      <c r="A182" s="32" t="str">
        <f>Лист2!A144</f>
        <v>Субсидии на проведение детской оздоровительной кампании</v>
      </c>
      <c r="B182" s="5" t="str">
        <f>Лист2!C144</f>
        <v>07</v>
      </c>
      <c r="C182" s="5" t="str">
        <f>Лист2!D144</f>
        <v>07</v>
      </c>
      <c r="D182" s="5" t="str">
        <f>Лист2!E144</f>
        <v>90 1 00 S3210</v>
      </c>
      <c r="E182" s="5"/>
      <c r="F182" s="5">
        <f>Лист2!G144</f>
        <v>854.2</v>
      </c>
      <c r="G182" s="41"/>
      <c r="H182" s="41"/>
    </row>
    <row r="183" spans="1:8" ht="37.5" customHeight="1">
      <c r="A183" s="32" t="str">
        <f>Лист2!A145</f>
        <v>Закупка товаров, работ и услуг для обеспечения государственных (муниципальных) нужд</v>
      </c>
      <c r="B183" s="5" t="str">
        <f>Лист2!C145</f>
        <v>07</v>
      </c>
      <c r="C183" s="5" t="str">
        <f>Лист2!D145</f>
        <v>07</v>
      </c>
      <c r="D183" s="5" t="str">
        <f>Лист2!E145</f>
        <v>90 1 00 S3210</v>
      </c>
      <c r="E183" s="5">
        <f>Лист2!F145</f>
        <v>200</v>
      </c>
      <c r="F183" s="5">
        <f>Лист2!G145</f>
        <v>854.2</v>
      </c>
      <c r="G183" s="41"/>
      <c r="H183" s="41"/>
    </row>
    <row r="184" spans="1:8" ht="37.5" customHeight="1">
      <c r="A184" s="32" t="str">
        <f>Лист2!A146</f>
        <v>Софинансирование субсидии на проведение детской оздоровительной кампании</v>
      </c>
      <c r="B184" s="5" t="str">
        <f>Лист2!C146</f>
        <v>07</v>
      </c>
      <c r="C184" s="5" t="str">
        <f>Лист2!D146</f>
        <v>07</v>
      </c>
      <c r="D184" s="5" t="str">
        <f>Лист2!E146</f>
        <v>90 1 00 S3210</v>
      </c>
      <c r="E184" s="5"/>
      <c r="F184" s="43">
        <f>Лист2!G146</f>
        <v>246.58</v>
      </c>
      <c r="G184" s="41"/>
      <c r="H184" s="41"/>
    </row>
    <row r="185" spans="1:8" ht="83.25" customHeight="1">
      <c r="A185" s="32" t="str">
        <f>Лист2!A147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85" s="5" t="str">
        <f>Лист2!C147</f>
        <v>07</v>
      </c>
      <c r="C185" s="5" t="str">
        <f>Лист2!D147</f>
        <v>07</v>
      </c>
      <c r="D185" s="5" t="str">
        <f>Лист2!E147</f>
        <v>90 1 00 S3210</v>
      </c>
      <c r="E185" s="5">
        <f>Лист2!F147</f>
        <v>100</v>
      </c>
      <c r="F185" s="43">
        <f>Лист2!G147</f>
        <v>246.58</v>
      </c>
      <c r="G185" s="41"/>
      <c r="H185" s="41"/>
    </row>
    <row r="186" spans="1:8" ht="26.25" customHeight="1">
      <c r="A186" s="34" t="s">
        <v>9</v>
      </c>
      <c r="B186" s="5" t="s">
        <v>23</v>
      </c>
      <c r="C186" s="5" t="s">
        <v>20</v>
      </c>
      <c r="D186" s="5"/>
      <c r="E186" s="3"/>
      <c r="F186" s="10">
        <f>F187+F192+F195+F200+F204+F202</f>
        <v>9055.262999999999</v>
      </c>
      <c r="G186" s="41"/>
      <c r="H186" s="41"/>
    </row>
    <row r="187" spans="1:8" ht="31.5">
      <c r="A187" s="9" t="s">
        <v>61</v>
      </c>
      <c r="B187" s="5" t="s">
        <v>23</v>
      </c>
      <c r="C187" s="5" t="s">
        <v>20</v>
      </c>
      <c r="D187" s="7" t="s">
        <v>106</v>
      </c>
      <c r="E187" s="5"/>
      <c r="F187" s="10">
        <f>F188</f>
        <v>2875.4520000000002</v>
      </c>
      <c r="G187" s="41"/>
      <c r="H187" s="41"/>
    </row>
    <row r="188" spans="1:8" ht="31.5">
      <c r="A188" s="9" t="s">
        <v>62</v>
      </c>
      <c r="B188" s="5" t="s">
        <v>23</v>
      </c>
      <c r="C188" s="5" t="s">
        <v>20</v>
      </c>
      <c r="D188" s="7" t="s">
        <v>107</v>
      </c>
      <c r="E188" s="5"/>
      <c r="F188" s="10">
        <f>F189+F190+F191</f>
        <v>2875.4520000000002</v>
      </c>
      <c r="G188" s="41"/>
      <c r="H188" s="41"/>
    </row>
    <row r="189" spans="1:8" ht="77.25" customHeight="1">
      <c r="A189" s="30" t="s">
        <v>71</v>
      </c>
      <c r="B189" s="5" t="s">
        <v>23</v>
      </c>
      <c r="C189" s="5" t="s">
        <v>20</v>
      </c>
      <c r="D189" s="7" t="s">
        <v>107</v>
      </c>
      <c r="E189" s="5">
        <v>100</v>
      </c>
      <c r="F189" s="10">
        <f>Лист2!G151</f>
        <v>2465.4459999999999</v>
      </c>
      <c r="G189" s="41"/>
      <c r="H189" s="41"/>
    </row>
    <row r="190" spans="1:8" ht="36" customHeight="1">
      <c r="A190" s="31" t="s">
        <v>105</v>
      </c>
      <c r="B190" s="5" t="s">
        <v>23</v>
      </c>
      <c r="C190" s="5" t="s">
        <v>20</v>
      </c>
      <c r="D190" s="7" t="s">
        <v>107</v>
      </c>
      <c r="E190" s="5">
        <v>200</v>
      </c>
      <c r="F190" s="10">
        <f>Лист2!G152</f>
        <v>409.9</v>
      </c>
      <c r="G190" s="41"/>
      <c r="H190" s="41"/>
    </row>
    <row r="191" spans="1:8" ht="20.25" customHeight="1">
      <c r="A191" s="32" t="s">
        <v>63</v>
      </c>
      <c r="B191" s="5" t="s">
        <v>23</v>
      </c>
      <c r="C191" s="5" t="s">
        <v>20</v>
      </c>
      <c r="D191" s="7" t="s">
        <v>107</v>
      </c>
      <c r="E191" s="5">
        <v>850</v>
      </c>
      <c r="F191" s="10">
        <f>Лист2!G153</f>
        <v>0.106</v>
      </c>
      <c r="G191" s="41"/>
      <c r="H191" s="41"/>
    </row>
    <row r="192" spans="1:8" ht="51" customHeight="1">
      <c r="A192" s="9" t="s">
        <v>90</v>
      </c>
      <c r="B192" s="5" t="s">
        <v>23</v>
      </c>
      <c r="C192" s="5" t="s">
        <v>20</v>
      </c>
      <c r="D192" s="7" t="s">
        <v>126</v>
      </c>
      <c r="E192" s="5"/>
      <c r="F192" s="10">
        <f>F193+F194</f>
        <v>875</v>
      </c>
      <c r="G192" s="41"/>
      <c r="H192" s="41"/>
    </row>
    <row r="193" spans="1:8" ht="85.5" customHeight="1">
      <c r="A193" s="30" t="s">
        <v>71</v>
      </c>
      <c r="B193" s="5" t="s">
        <v>23</v>
      </c>
      <c r="C193" s="5" t="s">
        <v>20</v>
      </c>
      <c r="D193" s="7" t="s">
        <v>126</v>
      </c>
      <c r="E193" s="5">
        <v>100</v>
      </c>
      <c r="F193" s="10">
        <f>Лист2!G155+Лист2!G329</f>
        <v>836</v>
      </c>
      <c r="G193" s="41"/>
      <c r="H193" s="41"/>
    </row>
    <row r="194" spans="1:8" ht="31.5" customHeight="1">
      <c r="A194" s="31" t="s">
        <v>105</v>
      </c>
      <c r="B194" s="5" t="s">
        <v>23</v>
      </c>
      <c r="C194" s="5" t="s">
        <v>20</v>
      </c>
      <c r="D194" s="7" t="s">
        <v>126</v>
      </c>
      <c r="E194" s="5">
        <v>200</v>
      </c>
      <c r="F194" s="10">
        <f>Лист2!G156+Лист2!G330</f>
        <v>39</v>
      </c>
      <c r="G194" s="41"/>
      <c r="H194" s="41"/>
    </row>
    <row r="195" spans="1:8" ht="34.5" customHeight="1">
      <c r="A195" s="32" t="s">
        <v>82</v>
      </c>
      <c r="B195" s="5" t="s">
        <v>23</v>
      </c>
      <c r="C195" s="5" t="s">
        <v>20</v>
      </c>
      <c r="D195" s="7" t="s">
        <v>110</v>
      </c>
      <c r="E195" s="5"/>
      <c r="F195" s="10">
        <f>Лист2!G157</f>
        <v>2807.1039999999998</v>
      </c>
      <c r="G195" s="41"/>
      <c r="H195" s="41"/>
    </row>
    <row r="196" spans="1:8" ht="93" customHeight="1">
      <c r="A196" s="33" t="s">
        <v>60</v>
      </c>
      <c r="B196" s="5" t="s">
        <v>23</v>
      </c>
      <c r="C196" s="5" t="s">
        <v>20</v>
      </c>
      <c r="D196" s="7" t="s">
        <v>111</v>
      </c>
      <c r="E196" s="5"/>
      <c r="F196" s="10">
        <f>Лист2!G158</f>
        <v>2807.1039999999998</v>
      </c>
      <c r="G196" s="41"/>
      <c r="H196" s="41"/>
    </row>
    <row r="197" spans="1:8" ht="77.25" customHeight="1">
      <c r="A197" s="30" t="s">
        <v>71</v>
      </c>
      <c r="B197" s="5" t="s">
        <v>23</v>
      </c>
      <c r="C197" s="5" t="s">
        <v>20</v>
      </c>
      <c r="D197" s="7" t="s">
        <v>111</v>
      </c>
      <c r="E197" s="5">
        <v>100</v>
      </c>
      <c r="F197" s="10">
        <f>Лист2!G159</f>
        <v>2466.5</v>
      </c>
      <c r="G197" s="41"/>
      <c r="H197" s="41"/>
    </row>
    <row r="198" spans="1:8" ht="32.25" customHeight="1">
      <c r="A198" s="31" t="s">
        <v>105</v>
      </c>
      <c r="B198" s="5" t="s">
        <v>23</v>
      </c>
      <c r="C198" s="5" t="s">
        <v>20</v>
      </c>
      <c r="D198" s="7" t="s">
        <v>111</v>
      </c>
      <c r="E198" s="5">
        <v>200</v>
      </c>
      <c r="F198" s="10">
        <f>Лист2!G160</f>
        <v>340.60399999999998</v>
      </c>
      <c r="G198" s="41"/>
      <c r="H198" s="41"/>
    </row>
    <row r="199" spans="1:8" ht="19.5" customHeight="1">
      <c r="A199" s="32" t="s">
        <v>63</v>
      </c>
      <c r="B199" s="5" t="s">
        <v>23</v>
      </c>
      <c r="C199" s="5" t="s">
        <v>20</v>
      </c>
      <c r="D199" s="7" t="s">
        <v>111</v>
      </c>
      <c r="E199" s="5">
        <v>850</v>
      </c>
      <c r="F199" s="10">
        <f>Лист2!G161</f>
        <v>0</v>
      </c>
      <c r="G199" s="41"/>
      <c r="H199" s="41"/>
    </row>
    <row r="200" spans="1:8" ht="112.5" customHeight="1">
      <c r="A200" s="32" t="str">
        <f>Лист2!A162</f>
        <v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v>
      </c>
      <c r="B200" s="5" t="str">
        <f>Лист2!C162</f>
        <v>07</v>
      </c>
      <c r="C200" s="5" t="str">
        <f>Лист2!D162</f>
        <v>09</v>
      </c>
      <c r="D200" s="5" t="str">
        <f>Лист2!E162</f>
        <v>90 1 00 S0992</v>
      </c>
      <c r="E200" s="5"/>
      <c r="F200" s="42">
        <f>Лист2!G162</f>
        <v>48.432000000000002</v>
      </c>
      <c r="G200" s="41"/>
      <c r="H200" s="41"/>
    </row>
    <row r="201" spans="1:8" ht="33.75" customHeight="1">
      <c r="A201" s="32" t="str">
        <f>Лист2!A163</f>
        <v>Социальное обеспечение и иные выплаты населению</v>
      </c>
      <c r="B201" s="5" t="str">
        <f>Лист2!C163</f>
        <v>07</v>
      </c>
      <c r="C201" s="5" t="str">
        <f>Лист2!D163</f>
        <v>09</v>
      </c>
      <c r="D201" s="5" t="str">
        <f>Лист2!E163</f>
        <v>91 1 00 S0992</v>
      </c>
      <c r="E201" s="5">
        <f>Лист2!F163</f>
        <v>300</v>
      </c>
      <c r="F201" s="42">
        <f>Лист2!G163</f>
        <v>48.432000000000002</v>
      </c>
      <c r="G201" s="41"/>
      <c r="H201" s="41"/>
    </row>
    <row r="202" spans="1:8" ht="57" customHeight="1">
      <c r="A202" s="32" t="str">
        <f>Лист2!A164</f>
        <v>Обеспечение расчетов за топливно-энергетические ресурсы, потребляемые муниципальными учреждениями</v>
      </c>
      <c r="B202" s="5" t="str">
        <f>Лист2!C164</f>
        <v>07</v>
      </c>
      <c r="C202" s="5" t="str">
        <f>Лист2!D164</f>
        <v>09</v>
      </c>
      <c r="D202" s="5" t="str">
        <f>Лист2!E164</f>
        <v>92 9 00 S1190</v>
      </c>
      <c r="E202" s="5"/>
      <c r="F202" s="42">
        <f>Лист2!G164</f>
        <v>1889.4549999999999</v>
      </c>
      <c r="G202" s="41"/>
      <c r="H202" s="41"/>
    </row>
    <row r="203" spans="1:8" ht="33.75" customHeight="1">
      <c r="A203" s="32" t="str">
        <f>Лист2!A165</f>
        <v>Закупка товаров, работ и услуг для обеспечения государственных (муниципальных) нужд</v>
      </c>
      <c r="B203" s="5" t="str">
        <f>Лист2!C165</f>
        <v>07</v>
      </c>
      <c r="C203" s="5" t="str">
        <f>Лист2!D165</f>
        <v>09</v>
      </c>
      <c r="D203" s="5" t="str">
        <f>Лист2!E165</f>
        <v>92 9 00 S1190</v>
      </c>
      <c r="E203" s="5">
        <f>Лист2!F165</f>
        <v>200</v>
      </c>
      <c r="F203" s="42">
        <f>Лист2!G165</f>
        <v>1889.4549999999999</v>
      </c>
      <c r="G203" s="41"/>
      <c r="H203" s="41"/>
    </row>
    <row r="204" spans="1:8" ht="29.25" customHeight="1">
      <c r="A204" s="32" t="str">
        <f>Лист2!A166</f>
        <v>Прочие выплаты по обязательствам государства</v>
      </c>
      <c r="B204" s="5" t="str">
        <f>Лист2!C166</f>
        <v>07</v>
      </c>
      <c r="C204" s="5" t="str">
        <f>Лист2!D166</f>
        <v>09</v>
      </c>
      <c r="D204" s="5" t="str">
        <f>Лист2!E166</f>
        <v>99 9 00 14710</v>
      </c>
      <c r="E204" s="5"/>
      <c r="F204" s="42">
        <f>Лист2!G166</f>
        <v>559.82000000000005</v>
      </c>
      <c r="G204" s="41"/>
      <c r="H204" s="41"/>
    </row>
    <row r="205" spans="1:8" ht="37.5" customHeight="1">
      <c r="A205" s="32" t="str">
        <f>Лист2!A167</f>
        <v>Закупка товаров, работ и услуг для обеспечения государственных (муниципальных) нужд</v>
      </c>
      <c r="B205" s="5" t="str">
        <f>Лист2!C167</f>
        <v>07</v>
      </c>
      <c r="C205" s="5" t="str">
        <f>Лист2!D167</f>
        <v>09</v>
      </c>
      <c r="D205" s="5" t="str">
        <f>Лист2!E167</f>
        <v>99 9 00 14710</v>
      </c>
      <c r="E205" s="5">
        <f>Лист2!F167</f>
        <v>200</v>
      </c>
      <c r="F205" s="42">
        <f>Лист2!G167</f>
        <v>559.82000000000005</v>
      </c>
      <c r="G205" s="41"/>
      <c r="H205" s="41"/>
    </row>
    <row r="206" spans="1:8" ht="23.25" customHeight="1">
      <c r="A206" s="4" t="s">
        <v>79</v>
      </c>
      <c r="B206" s="5" t="s">
        <v>22</v>
      </c>
      <c r="C206" s="5"/>
      <c r="D206" s="3"/>
      <c r="E206" s="5"/>
      <c r="F206" s="10">
        <f>F207+F223</f>
        <v>27957.09</v>
      </c>
      <c r="G206" s="10">
        <f>Лист1!E38</f>
        <v>21772</v>
      </c>
      <c r="H206" s="10">
        <f>Лист1!F38</f>
        <v>22080</v>
      </c>
    </row>
    <row r="207" spans="1:8" ht="17.25" customHeight="1">
      <c r="A207" s="4" t="s">
        <v>47</v>
      </c>
      <c r="B207" s="5" t="s">
        <v>22</v>
      </c>
      <c r="C207" s="5" t="s">
        <v>15</v>
      </c>
      <c r="D207" s="3"/>
      <c r="E207" s="5"/>
      <c r="F207" s="10">
        <f>F208+F218+F222</f>
        <v>20941.683000000001</v>
      </c>
      <c r="G207" s="41"/>
      <c r="H207" s="41"/>
    </row>
    <row r="208" spans="1:8" ht="47.25">
      <c r="A208" s="9" t="s">
        <v>80</v>
      </c>
      <c r="B208" s="5" t="s">
        <v>22</v>
      </c>
      <c r="C208" s="5" t="s">
        <v>15</v>
      </c>
      <c r="D208" s="7" t="s">
        <v>108</v>
      </c>
      <c r="E208" s="3"/>
      <c r="F208" s="10">
        <f>+F209+F214+F216</f>
        <v>15118.998000000001</v>
      </c>
      <c r="G208" s="41"/>
      <c r="H208" s="41"/>
    </row>
    <row r="209" spans="1:8" ht="21" customHeight="1">
      <c r="A209" s="9" t="s">
        <v>89</v>
      </c>
      <c r="B209" s="5" t="s">
        <v>22</v>
      </c>
      <c r="C209" s="5" t="s">
        <v>15</v>
      </c>
      <c r="D209" s="7" t="s">
        <v>109</v>
      </c>
      <c r="E209" s="3"/>
      <c r="F209" s="10">
        <f>F210+F211+F213+F212</f>
        <v>12076.998000000001</v>
      </c>
      <c r="G209" s="41"/>
      <c r="H209" s="41"/>
    </row>
    <row r="210" spans="1:8" ht="87.75" customHeight="1">
      <c r="A210" s="31" t="s">
        <v>71</v>
      </c>
      <c r="B210" s="5" t="s">
        <v>22</v>
      </c>
      <c r="C210" s="5" t="s">
        <v>15</v>
      </c>
      <c r="D210" s="7" t="s">
        <v>109</v>
      </c>
      <c r="E210" s="3">
        <v>100</v>
      </c>
      <c r="F210" s="29">
        <f>Лист2!G56</f>
        <v>10702.253000000001</v>
      </c>
      <c r="G210" s="41"/>
      <c r="H210" s="41"/>
    </row>
    <row r="211" spans="1:8" ht="37.5" customHeight="1">
      <c r="A211" s="31" t="s">
        <v>105</v>
      </c>
      <c r="B211" s="5" t="s">
        <v>22</v>
      </c>
      <c r="C211" s="5" t="s">
        <v>15</v>
      </c>
      <c r="D211" s="7" t="s">
        <v>109</v>
      </c>
      <c r="E211" s="3">
        <v>200</v>
      </c>
      <c r="F211" s="29">
        <f>Лист2!G57</f>
        <v>1263.3489999999999</v>
      </c>
      <c r="G211" s="41"/>
      <c r="H211" s="41"/>
    </row>
    <row r="212" spans="1:8" ht="37.5" customHeight="1">
      <c r="A212" s="31" t="str">
        <f>Лист2!A58</f>
        <v>Социальное обеспечение и иные выплаты населению</v>
      </c>
      <c r="B212" s="5" t="str">
        <f>Лист2!C58</f>
        <v>08</v>
      </c>
      <c r="C212" s="5" t="str">
        <f>Лист2!D58</f>
        <v>01</v>
      </c>
      <c r="D212" s="5" t="str">
        <f>Лист2!E58</f>
        <v>02 2 00 10530</v>
      </c>
      <c r="E212" s="5">
        <f>Лист2!F58</f>
        <v>300</v>
      </c>
      <c r="F212" s="43">
        <f>Лист2!G58</f>
        <v>61.396000000000001</v>
      </c>
      <c r="G212" s="41"/>
      <c r="H212" s="41"/>
    </row>
    <row r="213" spans="1:8" ht="21" customHeight="1">
      <c r="A213" s="32" t="s">
        <v>63</v>
      </c>
      <c r="B213" s="5" t="s">
        <v>22</v>
      </c>
      <c r="C213" s="5" t="s">
        <v>15</v>
      </c>
      <c r="D213" s="7" t="s">
        <v>109</v>
      </c>
      <c r="E213" s="3">
        <v>850</v>
      </c>
      <c r="F213" s="29">
        <f>Лист2!G59</f>
        <v>50</v>
      </c>
      <c r="G213" s="41"/>
      <c r="H213" s="41"/>
    </row>
    <row r="214" spans="1:8" ht="54" customHeight="1">
      <c r="A214" s="32" t="str">
        <f>Лист2!A60</f>
        <v>Субсидия на софинансирование части расходов местных бюджетов по оплате труда работников муниципальных учреждений</v>
      </c>
      <c r="B214" s="5" t="str">
        <f>Лист2!C60</f>
        <v>08</v>
      </c>
      <c r="C214" s="5" t="str">
        <f>Лист2!D60</f>
        <v>01</v>
      </c>
      <c r="D214" s="5" t="str">
        <f>Лист2!E60</f>
        <v>02 2 00 S0430</v>
      </c>
      <c r="E214" s="5"/>
      <c r="F214" s="61">
        <f>Лист2!G60</f>
        <v>2964</v>
      </c>
      <c r="G214" s="41"/>
      <c r="H214" s="41"/>
    </row>
    <row r="215" spans="1:8" ht="91.5" customHeight="1">
      <c r="A215" s="32" t="str">
        <f>Лист2!A61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15" s="5" t="str">
        <f>Лист2!C61</f>
        <v>08</v>
      </c>
      <c r="C215" s="5" t="str">
        <f>Лист2!D61</f>
        <v>01</v>
      </c>
      <c r="D215" s="5" t="str">
        <f>Лист2!E61</f>
        <v>02 2 00 S0430</v>
      </c>
      <c r="E215" s="5">
        <f>Лист2!F61</f>
        <v>100</v>
      </c>
      <c r="F215" s="61">
        <f>Лист2!G61</f>
        <v>2964</v>
      </c>
      <c r="G215" s="41"/>
      <c r="H215" s="41"/>
    </row>
    <row r="216" spans="1:8" ht="56.25" customHeight="1">
      <c r="A216" s="32" t="str">
        <f>Лист2!A62</f>
        <v>Софинансирование субсидии на софинансирование части расходов местных бюджетов по оплате труда работников муниципальных учреждений</v>
      </c>
      <c r="B216" s="5" t="str">
        <f>Лист2!C62</f>
        <v>08</v>
      </c>
      <c r="C216" s="5" t="str">
        <f>Лист2!D62</f>
        <v>01</v>
      </c>
      <c r="D216" s="5" t="str">
        <f>Лист2!E62</f>
        <v>02 2 00 S0430</v>
      </c>
      <c r="E216" s="5"/>
      <c r="F216" s="61">
        <f>Лист2!G62</f>
        <v>78</v>
      </c>
      <c r="G216" s="41"/>
      <c r="H216" s="41"/>
    </row>
    <row r="217" spans="1:8" ht="78" customHeight="1">
      <c r="A217" s="32" t="str">
        <f>Лист2!A63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17" s="5" t="str">
        <f>Лист2!C63</f>
        <v>08</v>
      </c>
      <c r="C217" s="5" t="str">
        <f>Лист2!D63</f>
        <v>01</v>
      </c>
      <c r="D217" s="5" t="str">
        <f>Лист2!E63</f>
        <v>02 2 00 S0430</v>
      </c>
      <c r="E217" s="5">
        <f>Лист2!F63</f>
        <v>100</v>
      </c>
      <c r="F217" s="61">
        <f>Лист2!G63</f>
        <v>78</v>
      </c>
      <c r="G217" s="41"/>
      <c r="H217" s="41"/>
    </row>
    <row r="218" spans="1:8" ht="18" customHeight="1">
      <c r="A218" s="4" t="s">
        <v>10</v>
      </c>
      <c r="B218" s="5" t="s">
        <v>22</v>
      </c>
      <c r="C218" s="5" t="s">
        <v>15</v>
      </c>
      <c r="D218" s="7"/>
      <c r="E218" s="3"/>
      <c r="F218" s="10">
        <f>F219</f>
        <v>5397</v>
      </c>
      <c r="G218" s="41"/>
      <c r="H218" s="41"/>
    </row>
    <row r="219" spans="1:8" ht="111.75" customHeight="1">
      <c r="A219" s="9" t="s">
        <v>91</v>
      </c>
      <c r="B219" s="5" t="s">
        <v>22</v>
      </c>
      <c r="C219" s="5" t="s">
        <v>15</v>
      </c>
      <c r="D219" s="7" t="s">
        <v>119</v>
      </c>
      <c r="E219" s="3"/>
      <c r="F219" s="10">
        <f>F220</f>
        <v>5397</v>
      </c>
      <c r="G219" s="41"/>
      <c r="H219" s="41"/>
    </row>
    <row r="220" spans="1:8" ht="18.75" customHeight="1">
      <c r="A220" s="9" t="s">
        <v>70</v>
      </c>
      <c r="B220" s="5" t="s">
        <v>22</v>
      </c>
      <c r="C220" s="5" t="s">
        <v>15</v>
      </c>
      <c r="D220" s="7" t="s">
        <v>119</v>
      </c>
      <c r="E220" s="3">
        <v>540</v>
      </c>
      <c r="F220" s="10">
        <f>Лист2!G221</f>
        <v>5397</v>
      </c>
      <c r="G220" s="41"/>
      <c r="H220" s="41"/>
    </row>
    <row r="221" spans="1:8" ht="52.5" customHeight="1">
      <c r="A221" s="9" t="str">
        <f>Лист2!A64</f>
        <v>Обеспечение расчетов за топливно-энергетические ресурсы, потребляемые муниципальными учреждениями</v>
      </c>
      <c r="B221" s="5" t="str">
        <f>Лист2!C64</f>
        <v>08</v>
      </c>
      <c r="C221" s="5" t="str">
        <f>Лист2!D64</f>
        <v>01</v>
      </c>
      <c r="D221" s="5" t="str">
        <f>Лист2!E64</f>
        <v>92 9 00 S1190</v>
      </c>
      <c r="E221" s="5"/>
      <c r="F221" s="43">
        <f>Лист2!G64</f>
        <v>425.685</v>
      </c>
      <c r="G221" s="41"/>
      <c r="H221" s="41"/>
    </row>
    <row r="222" spans="1:8" ht="36.75" customHeight="1">
      <c r="A222" s="9" t="str">
        <f>Лист2!A65</f>
        <v>Закупка товаров, работ и услуг для обеспечения государственных (муниципальных) нужд</v>
      </c>
      <c r="B222" s="5" t="str">
        <f>Лист2!C65</f>
        <v>08</v>
      </c>
      <c r="C222" s="5" t="str">
        <f>Лист2!D65</f>
        <v>01</v>
      </c>
      <c r="D222" s="5" t="str">
        <f>Лист2!E65</f>
        <v>92 9 00 S1190</v>
      </c>
      <c r="E222" s="5">
        <f>Лист2!F65</f>
        <v>200</v>
      </c>
      <c r="F222" s="43">
        <f>Лист2!G65</f>
        <v>425.685</v>
      </c>
      <c r="G222" s="41"/>
      <c r="H222" s="41"/>
    </row>
    <row r="223" spans="1:8" ht="31.5">
      <c r="A223" s="4" t="s">
        <v>81</v>
      </c>
      <c r="B223" s="5" t="s">
        <v>22</v>
      </c>
      <c r="C223" s="5" t="s">
        <v>18</v>
      </c>
      <c r="D223" s="5"/>
      <c r="E223" s="5"/>
      <c r="F223" s="10">
        <f>F224+F228+F236+F238+F241</f>
        <v>7015.4070000000002</v>
      </c>
      <c r="G223" s="41"/>
      <c r="H223" s="41"/>
    </row>
    <row r="224" spans="1:8" ht="31.5">
      <c r="A224" s="9" t="s">
        <v>61</v>
      </c>
      <c r="B224" s="5" t="s">
        <v>22</v>
      </c>
      <c r="C224" s="5" t="s">
        <v>18</v>
      </c>
      <c r="D224" s="7" t="s">
        <v>106</v>
      </c>
      <c r="E224" s="3"/>
      <c r="F224" s="10">
        <f>F225</f>
        <v>625</v>
      </c>
      <c r="G224" s="41"/>
      <c r="H224" s="41"/>
    </row>
    <row r="225" spans="1:8" ht="31.5" customHeight="1">
      <c r="A225" s="9" t="s">
        <v>62</v>
      </c>
      <c r="B225" s="5" t="s">
        <v>22</v>
      </c>
      <c r="C225" s="5" t="s">
        <v>18</v>
      </c>
      <c r="D225" s="7" t="s">
        <v>107</v>
      </c>
      <c r="E225" s="3"/>
      <c r="F225" s="10">
        <f>F226</f>
        <v>625</v>
      </c>
      <c r="G225" s="41"/>
      <c r="H225" s="41"/>
    </row>
    <row r="226" spans="1:8" ht="84" customHeight="1">
      <c r="A226" s="31" t="s">
        <v>71</v>
      </c>
      <c r="B226" s="5" t="s">
        <v>22</v>
      </c>
      <c r="C226" s="5" t="s">
        <v>18</v>
      </c>
      <c r="D226" s="7" t="s">
        <v>107</v>
      </c>
      <c r="E226" s="3">
        <v>100</v>
      </c>
      <c r="F226" s="10">
        <f>Лист2!G69</f>
        <v>625</v>
      </c>
      <c r="G226" s="41"/>
      <c r="H226" s="41"/>
    </row>
    <row r="227" spans="1:8" ht="33.75" customHeight="1">
      <c r="A227" s="31" t="s">
        <v>105</v>
      </c>
      <c r="B227" s="5" t="s">
        <v>22</v>
      </c>
      <c r="C227" s="5" t="s">
        <v>18</v>
      </c>
      <c r="D227" s="7" t="s">
        <v>107</v>
      </c>
      <c r="E227" s="5">
        <v>200</v>
      </c>
      <c r="F227" s="10">
        <f>Лист2!G70</f>
        <v>0</v>
      </c>
      <c r="G227" s="41"/>
      <c r="H227" s="41"/>
    </row>
    <row r="228" spans="1:8" ht="45" customHeight="1">
      <c r="A228" s="32" t="s">
        <v>82</v>
      </c>
      <c r="B228" s="5" t="s">
        <v>22</v>
      </c>
      <c r="C228" s="5" t="s">
        <v>18</v>
      </c>
      <c r="D228" s="7" t="s">
        <v>110</v>
      </c>
      <c r="E228" s="5"/>
      <c r="F228" s="10">
        <f>Лист2!G71</f>
        <v>6254</v>
      </c>
      <c r="G228" s="41"/>
      <c r="H228" s="41"/>
    </row>
    <row r="229" spans="1:8" ht="36" customHeight="1">
      <c r="A229" s="32" t="str">
        <f>Лист2!A72</f>
        <v>Учреждения по обеспечению хозяйственного обслуживания</v>
      </c>
      <c r="B229" s="5" t="str">
        <f>Лист2!C72</f>
        <v>08</v>
      </c>
      <c r="C229" s="5" t="str">
        <f>Лист2!D72</f>
        <v>04</v>
      </c>
      <c r="D229" s="5" t="str">
        <f>Лист2!E72</f>
        <v>02 5 00 10810</v>
      </c>
      <c r="E229" s="5"/>
      <c r="F229" s="10">
        <f>Лист2!G72</f>
        <v>4594</v>
      </c>
      <c r="G229" s="41"/>
      <c r="H229" s="41"/>
    </row>
    <row r="230" spans="1:8" ht="90" customHeight="1">
      <c r="A230" s="32" t="str">
        <f>Лист2!A73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30" s="5" t="str">
        <f>Лист2!C73</f>
        <v>08</v>
      </c>
      <c r="C230" s="5" t="str">
        <f>Лист2!D73</f>
        <v>04</v>
      </c>
      <c r="D230" s="5" t="str">
        <f>Лист2!E73</f>
        <v>02 5 00 10810</v>
      </c>
      <c r="E230" s="5">
        <f>Лист2!F73</f>
        <v>100</v>
      </c>
      <c r="F230" s="10">
        <f>Лист2!G73</f>
        <v>4466.3999999999996</v>
      </c>
      <c r="G230" s="41"/>
      <c r="H230" s="41"/>
    </row>
    <row r="231" spans="1:8" ht="36" customHeight="1">
      <c r="A231" s="32" t="str">
        <f>Лист2!A74</f>
        <v>Закупка товаров, работ и услуг для обеспечения государственных (муниципальных) нужд</v>
      </c>
      <c r="B231" s="5" t="str">
        <f>Лист2!C74</f>
        <v>08</v>
      </c>
      <c r="C231" s="5" t="str">
        <f>Лист2!D74</f>
        <v>04</v>
      </c>
      <c r="D231" s="5" t="str">
        <f>Лист2!E74</f>
        <v>02 5 00 10810</v>
      </c>
      <c r="E231" s="5">
        <f>Лист2!F74</f>
        <v>200</v>
      </c>
      <c r="F231" s="10">
        <f>Лист2!G74</f>
        <v>107.75</v>
      </c>
      <c r="G231" s="41"/>
      <c r="H231" s="41"/>
    </row>
    <row r="232" spans="1:8" ht="97.5" customHeight="1">
      <c r="A232" s="33" t="s">
        <v>60</v>
      </c>
      <c r="B232" s="5" t="s">
        <v>22</v>
      </c>
      <c r="C232" s="5" t="s">
        <v>18</v>
      </c>
      <c r="D232" s="7" t="s">
        <v>111</v>
      </c>
      <c r="E232" s="5"/>
      <c r="F232" s="10">
        <f>Лист2!G77</f>
        <v>1660</v>
      </c>
      <c r="G232" s="41"/>
      <c r="H232" s="41"/>
    </row>
    <row r="233" spans="1:8" ht="78.75" customHeight="1">
      <c r="A233" s="30" t="s">
        <v>71</v>
      </c>
      <c r="B233" s="5" t="s">
        <v>22</v>
      </c>
      <c r="C233" s="5" t="s">
        <v>18</v>
      </c>
      <c r="D233" s="7" t="s">
        <v>111</v>
      </c>
      <c r="E233" s="5">
        <v>100</v>
      </c>
      <c r="F233" s="10">
        <f>Лист2!G78</f>
        <v>1328</v>
      </c>
      <c r="G233" s="41"/>
      <c r="H233" s="41"/>
    </row>
    <row r="234" spans="1:8" ht="33" customHeight="1">
      <c r="A234" s="31" t="s">
        <v>105</v>
      </c>
      <c r="B234" s="5" t="s">
        <v>22</v>
      </c>
      <c r="C234" s="5" t="s">
        <v>18</v>
      </c>
      <c r="D234" s="7" t="s">
        <v>111</v>
      </c>
      <c r="E234" s="5">
        <v>200</v>
      </c>
      <c r="F234" s="10">
        <f>Лист2!G79</f>
        <v>332</v>
      </c>
      <c r="G234" s="41"/>
      <c r="H234" s="41"/>
    </row>
    <row r="235" spans="1:8" ht="20.25" customHeight="1">
      <c r="A235" s="32" t="s">
        <v>63</v>
      </c>
      <c r="B235" s="5" t="s">
        <v>22</v>
      </c>
      <c r="C235" s="5" t="s">
        <v>18</v>
      </c>
      <c r="D235" s="7" t="s">
        <v>111</v>
      </c>
      <c r="E235" s="5">
        <v>850</v>
      </c>
      <c r="F235" s="10">
        <f>Лист2!G80</f>
        <v>0</v>
      </c>
      <c r="G235" s="41"/>
      <c r="H235" s="41"/>
    </row>
    <row r="236" spans="1:8" ht="35.25" customHeight="1">
      <c r="A236" s="32" t="str">
        <f>Лист2!A81</f>
        <v>РП "Развитие культуры Волчихинского района " на 2015-2021 годы</v>
      </c>
      <c r="B236" s="5" t="str">
        <f>Лист2!C81</f>
        <v>08</v>
      </c>
      <c r="C236" s="5" t="str">
        <f>Лист2!D81</f>
        <v>04</v>
      </c>
      <c r="D236" s="5" t="str">
        <f>Лист2!E81</f>
        <v>44 0 00 60990</v>
      </c>
      <c r="E236" s="5"/>
      <c r="F236" s="43">
        <f>Лист2!G81</f>
        <v>100</v>
      </c>
      <c r="G236" s="41"/>
      <c r="H236" s="41"/>
    </row>
    <row r="237" spans="1:8" ht="36.75" customHeight="1">
      <c r="A237" s="32" t="str">
        <f>Лист2!A82</f>
        <v>Закупка товаров, работ и услуг для обеспечения государственных (муниципальных) нужд</v>
      </c>
      <c r="B237" s="5" t="str">
        <f>Лист2!C82</f>
        <v>08</v>
      </c>
      <c r="C237" s="5" t="str">
        <f>Лист2!D82</f>
        <v>04</v>
      </c>
      <c r="D237" s="5" t="str">
        <f>Лист2!E82</f>
        <v>44 0 00 60990</v>
      </c>
      <c r="E237" s="5">
        <f>Лист2!F82</f>
        <v>200</v>
      </c>
      <c r="F237" s="43">
        <f>Лист2!G82</f>
        <v>100</v>
      </c>
      <c r="G237" s="41"/>
      <c r="H237" s="41"/>
    </row>
    <row r="238" spans="1:8" ht="109.5" customHeight="1">
      <c r="A238" s="32" t="str">
        <f>Лист2!A223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238" s="5" t="str">
        <f>Лист2!C223</f>
        <v>08</v>
      </c>
      <c r="C238" s="5" t="str">
        <f>Лист2!D223</f>
        <v>04</v>
      </c>
      <c r="D238" s="5" t="str">
        <f>Лист2!E223</f>
        <v>98 5 00 60510</v>
      </c>
      <c r="E238" s="5"/>
      <c r="F238" s="43">
        <f>Лист2!G223</f>
        <v>30</v>
      </c>
      <c r="G238" s="41"/>
      <c r="H238" s="41"/>
    </row>
    <row r="239" spans="1:8" ht="21" customHeight="1">
      <c r="A239" s="32" t="str">
        <f>Лист2!A224</f>
        <v>Иные межбюджетные трансферты</v>
      </c>
      <c r="B239" s="5" t="str">
        <f>Лист2!C224</f>
        <v>08</v>
      </c>
      <c r="C239" s="5" t="str">
        <f>Лист2!D224</f>
        <v>04</v>
      </c>
      <c r="D239" s="5" t="str">
        <f>Лист2!E224</f>
        <v>98 5 00 60510</v>
      </c>
      <c r="E239" s="5">
        <f>Лист2!F224</f>
        <v>540</v>
      </c>
      <c r="F239" s="43">
        <f>Лист2!G224</f>
        <v>30</v>
      </c>
      <c r="G239" s="41"/>
      <c r="H239" s="41"/>
    </row>
    <row r="240" spans="1:8" ht="45.75" customHeight="1">
      <c r="A240" s="32" t="str">
        <f>Лист2!A83</f>
        <v>Обеспечение расчетов за топливно-энергетические ресурсы, потребляемые муниципальными учреждениями</v>
      </c>
      <c r="B240" s="5" t="str">
        <f>Лист2!C83</f>
        <v>08</v>
      </c>
      <c r="C240" s="5" t="str">
        <f>Лист2!D83</f>
        <v>04</v>
      </c>
      <c r="D240" s="5" t="str">
        <f>Лист2!E83</f>
        <v>92 9 00 S1190</v>
      </c>
      <c r="E240" s="5"/>
      <c r="F240" s="43">
        <f>Лист2!G83</f>
        <v>6.407</v>
      </c>
      <c r="G240" s="41"/>
      <c r="H240" s="41"/>
    </row>
    <row r="241" spans="1:8" ht="47.25" customHeight="1">
      <c r="A241" s="32" t="str">
        <f>Лист2!A84</f>
        <v>Закупка товаров, работ и услуг для обеспечения государственных (муниципальных) нужд</v>
      </c>
      <c r="B241" s="5" t="str">
        <f>Лист2!C84</f>
        <v>08</v>
      </c>
      <c r="C241" s="5" t="str">
        <f>Лист2!D84</f>
        <v>04</v>
      </c>
      <c r="D241" s="5" t="str">
        <f>Лист2!E84</f>
        <v>92 9 00 S1190</v>
      </c>
      <c r="E241" s="5">
        <f>Лист2!F84</f>
        <v>200</v>
      </c>
      <c r="F241" s="43">
        <f>Лист2!G84</f>
        <v>6.407</v>
      </c>
      <c r="G241" s="41"/>
      <c r="H241" s="41"/>
    </row>
    <row r="242" spans="1:8">
      <c r="A242" s="4" t="s">
        <v>37</v>
      </c>
      <c r="B242" s="5">
        <v>10</v>
      </c>
      <c r="C242" s="5"/>
      <c r="D242" s="3"/>
      <c r="E242" s="5"/>
      <c r="F242" s="10">
        <f>F243+F257+F246</f>
        <v>17793.12</v>
      </c>
      <c r="G242" s="10">
        <f>Лист1!E41</f>
        <v>16128.1</v>
      </c>
      <c r="H242" s="10">
        <f>Лист1!F41</f>
        <v>15403.4</v>
      </c>
    </row>
    <row r="243" spans="1:8">
      <c r="A243" s="4" t="s">
        <v>12</v>
      </c>
      <c r="B243" s="5">
        <v>10</v>
      </c>
      <c r="C243" s="5" t="s">
        <v>15</v>
      </c>
      <c r="D243" s="3"/>
      <c r="E243" s="5"/>
      <c r="F243" s="10">
        <f>F244</f>
        <v>700</v>
      </c>
      <c r="G243" s="41"/>
      <c r="H243" s="41"/>
    </row>
    <row r="244" spans="1:8">
      <c r="A244" s="9" t="s">
        <v>76</v>
      </c>
      <c r="B244" s="5">
        <v>10</v>
      </c>
      <c r="C244" s="5" t="s">
        <v>15</v>
      </c>
      <c r="D244" s="7" t="s">
        <v>127</v>
      </c>
      <c r="E244" s="3"/>
      <c r="F244" s="10">
        <f>F245</f>
        <v>700</v>
      </c>
      <c r="G244" s="41"/>
      <c r="H244" s="41"/>
    </row>
    <row r="245" spans="1:8" ht="31.5">
      <c r="A245" s="4" t="s">
        <v>57</v>
      </c>
      <c r="B245" s="5">
        <v>10</v>
      </c>
      <c r="C245" s="5" t="s">
        <v>15</v>
      </c>
      <c r="D245" s="7" t="s">
        <v>127</v>
      </c>
      <c r="E245" s="3">
        <v>300</v>
      </c>
      <c r="F245" s="10">
        <f>Лист2!G334</f>
        <v>700</v>
      </c>
      <c r="G245" s="41"/>
      <c r="H245" s="41"/>
    </row>
    <row r="246" spans="1:8" ht="21.75" customHeight="1">
      <c r="A246" s="4" t="str">
        <f>Лист2!A335</f>
        <v>Социальное обеспечение населения</v>
      </c>
      <c r="B246" s="5">
        <f>Лист2!C335</f>
        <v>10</v>
      </c>
      <c r="C246" s="5" t="str">
        <f>Лист2!D335</f>
        <v>03</v>
      </c>
      <c r="D246" s="5"/>
      <c r="E246" s="5"/>
      <c r="F246" s="42">
        <f>F247+F251+F255+F253+F249</f>
        <v>3304.1200000000003</v>
      </c>
      <c r="G246" s="41"/>
      <c r="H246" s="41"/>
    </row>
    <row r="247" spans="1:8" ht="41.25" customHeight="1">
      <c r="A247" s="4" t="str">
        <f>Лист2!A170</f>
        <v>Субсидии на реализацию мероприятий по обеспечению жильем молодых семей</v>
      </c>
      <c r="B247" s="5">
        <f>Лист2!C170</f>
        <v>10</v>
      </c>
      <c r="C247" s="5" t="str">
        <f>Лист2!D170</f>
        <v>03</v>
      </c>
      <c r="D247" s="5" t="str">
        <f>Лист2!E170</f>
        <v>14 2 00 L4970</v>
      </c>
      <c r="E247" s="5"/>
      <c r="F247" s="5">
        <f>Лист2!G170</f>
        <v>905.6</v>
      </c>
      <c r="G247" s="41"/>
      <c r="H247" s="41"/>
    </row>
    <row r="248" spans="1:8" ht="33" customHeight="1">
      <c r="A248" s="4" t="str">
        <f>Лист2!A171</f>
        <v>Социальное обеспечение и иные выплаты населению</v>
      </c>
      <c r="B248" s="5">
        <f>Лист2!C171</f>
        <v>10</v>
      </c>
      <c r="C248" s="5" t="str">
        <f>Лист2!D171</f>
        <v>03</v>
      </c>
      <c r="D248" s="5" t="str">
        <f>Лист2!E171</f>
        <v>14 2 00 L4970</v>
      </c>
      <c r="E248" s="5">
        <f>Лист2!F171</f>
        <v>300</v>
      </c>
      <c r="F248" s="5">
        <f>Лист2!G171</f>
        <v>905.6</v>
      </c>
      <c r="G248" s="41"/>
      <c r="H248" s="41"/>
    </row>
    <row r="249" spans="1:8" ht="33" customHeight="1">
      <c r="A249" s="4" t="str">
        <f>Лист2!A172</f>
        <v>МП "Обеспечение жильем молодых семей в Волчихинском районе" на 2020-2024 годы</v>
      </c>
      <c r="B249" s="5">
        <f>Лист2!C172</f>
        <v>10</v>
      </c>
      <c r="C249" s="5" t="str">
        <f>Лист2!D172</f>
        <v>03</v>
      </c>
      <c r="D249" s="5" t="str">
        <f>Лист2!E172</f>
        <v>14 2 00 L4970</v>
      </c>
      <c r="E249" s="5"/>
      <c r="F249" s="5">
        <f>Лист2!G172</f>
        <v>196.9</v>
      </c>
      <c r="G249" s="41"/>
      <c r="H249" s="41"/>
    </row>
    <row r="250" spans="1:8" ht="33" customHeight="1">
      <c r="A250" s="4" t="str">
        <f>Лист2!A173</f>
        <v>Социальное обеспечение и иные выплаты населению</v>
      </c>
      <c r="B250" s="5">
        <f>Лист2!C173</f>
        <v>10</v>
      </c>
      <c r="C250" s="5" t="str">
        <f>Лист2!D173</f>
        <v>03</v>
      </c>
      <c r="D250" s="5" t="str">
        <f>Лист2!E173</f>
        <v>14 2 00 L4970</v>
      </c>
      <c r="E250" s="5">
        <f>Лист2!F173</f>
        <v>300</v>
      </c>
      <c r="F250" s="5">
        <f>Лист2!G173</f>
        <v>196.9</v>
      </c>
      <c r="G250" s="41"/>
      <c r="H250" s="41"/>
    </row>
    <row r="251" spans="1:8" ht="63.75" customHeight="1">
      <c r="A251" s="4" t="str">
        <f>Лист2!A336</f>
        <v>Субсидии на  реализацию мероприятий по улучшению жилищных условий граждан, проживающих в сельской местности, в том числе молодых семей и молодых специалистов</v>
      </c>
      <c r="B251" s="5" t="str">
        <f>Лист2!C336</f>
        <v>10</v>
      </c>
      <c r="C251" s="5" t="str">
        <f>Лист2!D336</f>
        <v>03</v>
      </c>
      <c r="D251" s="5" t="str">
        <f>Лист2!E336</f>
        <v>52 0 00 L5765</v>
      </c>
      <c r="E251" s="5"/>
      <c r="F251" s="5">
        <f>Лист2!G336</f>
        <v>735</v>
      </c>
      <c r="G251" s="41"/>
      <c r="H251" s="41"/>
    </row>
    <row r="252" spans="1:8" ht="33" customHeight="1">
      <c r="A252" s="4" t="str">
        <f>Лист2!A337</f>
        <v>Социальное обеспечение и иные выплаты населению</v>
      </c>
      <c r="B252" s="5" t="str">
        <f>Лист2!C337</f>
        <v>10</v>
      </c>
      <c r="C252" s="5" t="str">
        <f>Лист2!D337</f>
        <v>03</v>
      </c>
      <c r="D252" s="5" t="str">
        <f>Лист2!E337</f>
        <v>52 0 00 L5765</v>
      </c>
      <c r="E252" s="5">
        <f>Лист2!F337</f>
        <v>300</v>
      </c>
      <c r="F252" s="5">
        <f>Лист2!G337</f>
        <v>735</v>
      </c>
      <c r="G252" s="41"/>
      <c r="H252" s="41"/>
    </row>
    <row r="253" spans="1:8" ht="134.25" customHeight="1">
      <c r="A253" s="4" t="str">
        <f>Лист2!A338</f>
        <v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ветеранах», в соответствии с Указом Президента Российской Федерации от 07 мая2008 года №714 "Об обеспечении жильем ветеранов Великой Отечественной войны1941-1945 годов"</v>
      </c>
      <c r="B253" s="5">
        <f>Лист2!C338</f>
        <v>10</v>
      </c>
      <c r="C253" s="5" t="str">
        <f>Лист2!D338</f>
        <v>03</v>
      </c>
      <c r="D253" s="5" t="str">
        <f>Лист2!E338</f>
        <v>71 1 00 51340</v>
      </c>
      <c r="E253" s="5"/>
      <c r="F253" s="42">
        <f>Лист2!G338</f>
        <v>1464.22</v>
      </c>
      <c r="G253" s="41"/>
      <c r="H253" s="41"/>
    </row>
    <row r="254" spans="1:8" ht="33" customHeight="1">
      <c r="A254" s="4" t="str">
        <f>Лист2!A339</f>
        <v>Социальное обеспечение и иные выплаты населению</v>
      </c>
      <c r="B254" s="5" t="str">
        <f>Лист2!C339</f>
        <v>10</v>
      </c>
      <c r="C254" s="5" t="str">
        <f>Лист2!D339</f>
        <v>03</v>
      </c>
      <c r="D254" s="5" t="str">
        <f>Лист2!E339</f>
        <v>71 1 00 51340</v>
      </c>
      <c r="E254" s="5">
        <v>300</v>
      </c>
      <c r="F254" s="42">
        <f>Лист2!G339</f>
        <v>1464.22</v>
      </c>
      <c r="G254" s="41"/>
      <c r="H254" s="41"/>
    </row>
    <row r="255" spans="1:8" ht="66" customHeight="1">
      <c r="A255" s="4" t="str">
        <f>Лист2!A340</f>
        <v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</v>
      </c>
      <c r="B255" s="5">
        <f>Лист2!C340</f>
        <v>10</v>
      </c>
      <c r="C255" s="5" t="str">
        <f>Лист2!D340</f>
        <v>03</v>
      </c>
      <c r="D255" s="5" t="str">
        <f>Лист2!E340</f>
        <v>71 1 00 51350</v>
      </c>
      <c r="E255" s="5"/>
      <c r="F255" s="42">
        <f>Лист2!G340</f>
        <v>2.4</v>
      </c>
      <c r="G255" s="41"/>
      <c r="H255" s="41"/>
    </row>
    <row r="256" spans="1:8" ht="33" customHeight="1">
      <c r="A256" s="4" t="str">
        <f>Лист2!A341</f>
        <v>Социальное обеспечение и иные выплаты населению</v>
      </c>
      <c r="B256" s="5" t="str">
        <f>Лист2!C341</f>
        <v>10</v>
      </c>
      <c r="C256" s="5" t="str">
        <f>Лист2!D341</f>
        <v>03</v>
      </c>
      <c r="D256" s="5" t="str">
        <f>Лист2!E341</f>
        <v>71 1 00 51350</v>
      </c>
      <c r="E256" s="5">
        <f>Лист2!F341</f>
        <v>300</v>
      </c>
      <c r="F256" s="42">
        <f>Лист2!G341</f>
        <v>2.4</v>
      </c>
      <c r="G256" s="41"/>
      <c r="H256" s="41"/>
    </row>
    <row r="257" spans="1:8">
      <c r="A257" s="4" t="s">
        <v>13</v>
      </c>
      <c r="B257" s="5">
        <v>10</v>
      </c>
      <c r="C257" s="5" t="s">
        <v>18</v>
      </c>
      <c r="D257" s="5"/>
      <c r="E257" s="5"/>
      <c r="F257" s="10">
        <f>F258+F260</f>
        <v>13789</v>
      </c>
      <c r="G257" s="41"/>
      <c r="H257" s="41"/>
    </row>
    <row r="258" spans="1:8" ht="78.75" customHeight="1">
      <c r="A258" s="9" t="s">
        <v>74</v>
      </c>
      <c r="B258" s="5">
        <v>10</v>
      </c>
      <c r="C258" s="5" t="s">
        <v>18</v>
      </c>
      <c r="D258" s="7" t="s">
        <v>117</v>
      </c>
      <c r="E258" s="5"/>
      <c r="F258" s="10">
        <f>F259</f>
        <v>1850</v>
      </c>
      <c r="G258" s="41"/>
      <c r="H258" s="41"/>
    </row>
    <row r="259" spans="1:8" ht="31.5">
      <c r="A259" s="4" t="s">
        <v>57</v>
      </c>
      <c r="B259" s="5">
        <v>10</v>
      </c>
      <c r="C259" s="5" t="s">
        <v>18</v>
      </c>
      <c r="D259" s="7" t="s">
        <v>117</v>
      </c>
      <c r="E259" s="3">
        <v>300</v>
      </c>
      <c r="F259" s="10">
        <f>Лист2!G176</f>
        <v>1850</v>
      </c>
      <c r="G259" s="41"/>
      <c r="H259" s="41"/>
    </row>
    <row r="260" spans="1:8" ht="48.75" customHeight="1">
      <c r="A260" s="16" t="s">
        <v>77</v>
      </c>
      <c r="B260" s="17" t="s">
        <v>54</v>
      </c>
      <c r="C260" s="17" t="s">
        <v>18</v>
      </c>
      <c r="D260" s="27" t="s">
        <v>128</v>
      </c>
      <c r="E260" s="17"/>
      <c r="F260" s="10">
        <f>Лист2!G177</f>
        <v>11939</v>
      </c>
      <c r="G260" s="41"/>
      <c r="H260" s="41"/>
    </row>
    <row r="261" spans="1:8" ht="31.5">
      <c r="A261" s="4" t="s">
        <v>57</v>
      </c>
      <c r="B261" s="17" t="s">
        <v>54</v>
      </c>
      <c r="C261" s="17" t="s">
        <v>18</v>
      </c>
      <c r="D261" s="27" t="s">
        <v>128</v>
      </c>
      <c r="E261" s="17">
        <v>300</v>
      </c>
      <c r="F261" s="10">
        <f>Лист2!G178</f>
        <v>11939</v>
      </c>
      <c r="G261" s="41"/>
      <c r="H261" s="41"/>
    </row>
    <row r="262" spans="1:8">
      <c r="A262" s="4" t="s">
        <v>11</v>
      </c>
      <c r="B262" s="5">
        <v>11</v>
      </c>
      <c r="C262" s="5"/>
      <c r="D262" s="5"/>
      <c r="E262" s="5"/>
      <c r="F262" s="10">
        <f>F270+F263+F267</f>
        <v>3158.0410000000002</v>
      </c>
      <c r="G262" s="10">
        <f>Лист1!E45</f>
        <v>1923</v>
      </c>
      <c r="H262" s="10">
        <f>Лист1!F45</f>
        <v>1923</v>
      </c>
    </row>
    <row r="263" spans="1:8">
      <c r="A263" s="64" t="s">
        <v>203</v>
      </c>
      <c r="B263" s="65">
        <v>11</v>
      </c>
      <c r="C263" s="65" t="s">
        <v>16</v>
      </c>
      <c r="D263" s="65"/>
      <c r="E263" s="65"/>
      <c r="F263" s="66">
        <f>F264</f>
        <v>270</v>
      </c>
      <c r="G263" s="10"/>
      <c r="H263" s="10"/>
    </row>
    <row r="264" spans="1:8" ht="47.25">
      <c r="A264" s="64" t="s">
        <v>78</v>
      </c>
      <c r="B264" s="65">
        <v>11</v>
      </c>
      <c r="C264" s="65" t="s">
        <v>16</v>
      </c>
      <c r="D264" s="65" t="s">
        <v>104</v>
      </c>
      <c r="E264" s="65"/>
      <c r="F264" s="66">
        <f>F265</f>
        <v>270</v>
      </c>
      <c r="G264" s="10"/>
      <c r="H264" s="10"/>
    </row>
    <row r="265" spans="1:8" ht="47.25">
      <c r="A265" s="64" t="s">
        <v>92</v>
      </c>
      <c r="B265" s="65">
        <v>11</v>
      </c>
      <c r="C265" s="65" t="s">
        <v>16</v>
      </c>
      <c r="D265" s="65" t="s">
        <v>102</v>
      </c>
      <c r="E265" s="65"/>
      <c r="F265" s="66">
        <f>F266</f>
        <v>270</v>
      </c>
      <c r="G265" s="10"/>
      <c r="H265" s="10"/>
    </row>
    <row r="266" spans="1:8" ht="78.75">
      <c r="A266" s="64" t="s">
        <v>131</v>
      </c>
      <c r="B266" s="65">
        <v>11</v>
      </c>
      <c r="C266" s="65" t="s">
        <v>16</v>
      </c>
      <c r="D266" s="65" t="s">
        <v>102</v>
      </c>
      <c r="E266" s="65">
        <v>100</v>
      </c>
      <c r="F266" s="66">
        <f>Лист2!G28</f>
        <v>270</v>
      </c>
      <c r="G266" s="10"/>
      <c r="H266" s="10"/>
    </row>
    <row r="267" spans="1:8">
      <c r="A267" s="64" t="str">
        <f>Лист2!A29</f>
        <v>Спорт высших достижений</v>
      </c>
      <c r="B267" s="65">
        <f>Лист2!C29</f>
        <v>11</v>
      </c>
      <c r="C267" s="65" t="str">
        <f>Лист2!D29</f>
        <v>03</v>
      </c>
      <c r="D267" s="65"/>
      <c r="E267" s="65"/>
      <c r="F267" s="65">
        <f>Лист2!G29</f>
        <v>8.9</v>
      </c>
      <c r="G267" s="10"/>
      <c r="H267" s="10"/>
    </row>
    <row r="268" spans="1:8" ht="86.25" customHeight="1">
      <c r="A268" s="64" t="str">
        <f>Лист2!A30</f>
        <v>Субсидия на обеспечение уровня финансирования муниципальных организаций, осуществляющих спортивную подготовку в соответствии с требованиями федеральных стандартов спортивной подготовки</v>
      </c>
      <c r="B268" s="65">
        <f>Лист2!C30</f>
        <v>11</v>
      </c>
      <c r="C268" s="65" t="str">
        <f>Лист2!D30</f>
        <v>03</v>
      </c>
      <c r="D268" s="65" t="str">
        <f>Лист2!E30</f>
        <v>90 3 00 S0310</v>
      </c>
      <c r="E268" s="65"/>
      <c r="F268" s="65">
        <f>Лист2!G30</f>
        <v>8.9</v>
      </c>
      <c r="G268" s="10"/>
      <c r="H268" s="10"/>
    </row>
    <row r="269" spans="1:8" ht="34.5" customHeight="1">
      <c r="A269" s="64" t="str">
        <f>Лист2!A31</f>
        <v>Закупка товаров, работ и услуг для обеспечения государственных (муниципальных) нужд</v>
      </c>
      <c r="B269" s="65">
        <f>Лист2!C31</f>
        <v>11</v>
      </c>
      <c r="C269" s="65" t="str">
        <f>Лист2!D31</f>
        <v>03</v>
      </c>
      <c r="D269" s="65" t="str">
        <f>Лист2!E31</f>
        <v>90 3 00 S0310</v>
      </c>
      <c r="E269" s="65">
        <f>Лист2!F31</f>
        <v>200</v>
      </c>
      <c r="F269" s="65">
        <f>Лист2!G31</f>
        <v>8.9</v>
      </c>
      <c r="G269" s="10"/>
      <c r="H269" s="10"/>
    </row>
    <row r="270" spans="1:8" ht="33.75" customHeight="1">
      <c r="A270" s="4" t="s">
        <v>28</v>
      </c>
      <c r="B270" s="3">
        <v>11</v>
      </c>
      <c r="C270" s="5" t="s">
        <v>21</v>
      </c>
      <c r="D270" s="7"/>
      <c r="E270" s="5"/>
      <c r="F270" s="10">
        <f>F271+F275</f>
        <v>2879.1410000000001</v>
      </c>
      <c r="G270" s="41"/>
      <c r="H270" s="41"/>
    </row>
    <row r="271" spans="1:8" ht="31.5">
      <c r="A271" s="9" t="s">
        <v>61</v>
      </c>
      <c r="B271" s="5">
        <v>11</v>
      </c>
      <c r="C271" s="5" t="s">
        <v>21</v>
      </c>
      <c r="D271" s="7" t="s">
        <v>106</v>
      </c>
      <c r="E271" s="3"/>
      <c r="F271" s="10">
        <f>F272</f>
        <v>776</v>
      </c>
      <c r="G271" s="41"/>
      <c r="H271" s="41"/>
    </row>
    <row r="272" spans="1:8" ht="31.5">
      <c r="A272" s="9" t="s">
        <v>62</v>
      </c>
      <c r="B272" s="5">
        <v>11</v>
      </c>
      <c r="C272" s="5" t="s">
        <v>21</v>
      </c>
      <c r="D272" s="7" t="s">
        <v>107</v>
      </c>
      <c r="E272" s="5"/>
      <c r="F272" s="10">
        <f>F273+F274</f>
        <v>776</v>
      </c>
      <c r="G272" s="41"/>
      <c r="H272" s="41"/>
    </row>
    <row r="273" spans="1:8" ht="81.75" customHeight="1">
      <c r="A273" s="31" t="s">
        <v>71</v>
      </c>
      <c r="B273" s="5">
        <v>11</v>
      </c>
      <c r="C273" s="5" t="s">
        <v>21</v>
      </c>
      <c r="D273" s="7" t="s">
        <v>107</v>
      </c>
      <c r="E273" s="5">
        <v>100</v>
      </c>
      <c r="F273" s="10">
        <f>Лист2!G34</f>
        <v>776</v>
      </c>
      <c r="G273" s="41"/>
      <c r="H273" s="41"/>
    </row>
    <row r="274" spans="1:8" ht="33.75" customHeight="1">
      <c r="A274" s="31" t="s">
        <v>105</v>
      </c>
      <c r="B274" s="5">
        <v>11</v>
      </c>
      <c r="C274" s="5" t="s">
        <v>21</v>
      </c>
      <c r="D274" s="7" t="s">
        <v>107</v>
      </c>
      <c r="E274" s="5">
        <v>200</v>
      </c>
      <c r="F274" s="10">
        <v>0</v>
      </c>
      <c r="G274" s="41"/>
      <c r="H274" s="41"/>
    </row>
    <row r="275" spans="1:8" ht="33.75" customHeight="1">
      <c r="A275" s="31" t="str">
        <f>Лист2!A36</f>
        <v>Учреждения по обеспечению хозяйственного обслуживания</v>
      </c>
      <c r="B275" s="5">
        <f>Лист2!C36</f>
        <v>11</v>
      </c>
      <c r="C275" s="5" t="str">
        <f>Лист2!D36</f>
        <v>05</v>
      </c>
      <c r="D275" s="5" t="str">
        <f>Лист2!E36</f>
        <v>02 5 00 10810</v>
      </c>
      <c r="E275" s="5"/>
      <c r="F275" s="42">
        <f>Лист2!G36</f>
        <v>2103.1410000000001</v>
      </c>
      <c r="G275" s="41"/>
      <c r="H275" s="41"/>
    </row>
    <row r="276" spans="1:8" ht="103.5" customHeight="1">
      <c r="A276" s="31" t="str">
        <f>Лист2!A37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76" s="5">
        <f>Лист2!C37</f>
        <v>11</v>
      </c>
      <c r="C276" s="5" t="str">
        <f>Лист2!D37</f>
        <v>05</v>
      </c>
      <c r="D276" s="5" t="str">
        <f>Лист2!E37</f>
        <v>02 5 00 10810</v>
      </c>
      <c r="E276" s="5">
        <f>Лист2!F37</f>
        <v>100</v>
      </c>
      <c r="F276" s="42">
        <f>Лист2!G37</f>
        <v>1056.3</v>
      </c>
      <c r="G276" s="41"/>
      <c r="H276" s="41"/>
    </row>
    <row r="277" spans="1:8" ht="33.75" customHeight="1">
      <c r="A277" s="31" t="str">
        <f>Лист2!A38</f>
        <v>Закупка товаров, работ и услуг для обеспечения государственных (муниципальных) нужд</v>
      </c>
      <c r="B277" s="5">
        <f>Лист2!C38</f>
        <v>11</v>
      </c>
      <c r="C277" s="5" t="str">
        <f>Лист2!D38</f>
        <v>05</v>
      </c>
      <c r="D277" s="5" t="str">
        <f>Лист2!E38</f>
        <v>02 5 00 10810</v>
      </c>
      <c r="E277" s="5">
        <f>Лист2!F38</f>
        <v>200</v>
      </c>
      <c r="F277" s="42">
        <f>Лист2!G38</f>
        <v>988</v>
      </c>
      <c r="G277" s="41"/>
      <c r="H277" s="41"/>
    </row>
    <row r="278" spans="1:8" ht="33.75" customHeight="1">
      <c r="A278" s="31" t="str">
        <f>Лист2!A39</f>
        <v>Уплата налогов, сборов и иных платежей</v>
      </c>
      <c r="B278" s="5">
        <f>Лист2!C39</f>
        <v>11</v>
      </c>
      <c r="C278" s="5" t="str">
        <f>Лист2!D39</f>
        <v>05</v>
      </c>
      <c r="D278" s="5" t="str">
        <f>Лист2!E39</f>
        <v>02 5 00 10810</v>
      </c>
      <c r="E278" s="5">
        <f>Лист2!F39</f>
        <v>850</v>
      </c>
      <c r="F278" s="42">
        <f>Лист2!G39</f>
        <v>58.841000000000001</v>
      </c>
      <c r="G278" s="41"/>
      <c r="H278" s="41"/>
    </row>
    <row r="279" spans="1:8" ht="31.5">
      <c r="A279" s="4" t="s">
        <v>59</v>
      </c>
      <c r="B279" s="5">
        <v>13</v>
      </c>
      <c r="C279" s="5"/>
      <c r="D279" s="5"/>
      <c r="E279" s="5"/>
      <c r="F279" s="10">
        <f>F280</f>
        <v>10</v>
      </c>
      <c r="G279" s="10">
        <f>Лист1!E49</f>
        <v>850</v>
      </c>
      <c r="H279" s="10">
        <f>Лист1!F49</f>
        <v>850</v>
      </c>
    </row>
    <row r="280" spans="1:8" ht="31.5">
      <c r="A280" s="35" t="s">
        <v>83</v>
      </c>
      <c r="B280" s="5">
        <v>13</v>
      </c>
      <c r="C280" s="5" t="s">
        <v>15</v>
      </c>
      <c r="D280" s="5"/>
      <c r="E280" s="5"/>
      <c r="F280" s="10">
        <f>F282</f>
        <v>10</v>
      </c>
      <c r="G280" s="41"/>
      <c r="H280" s="41"/>
    </row>
    <row r="281" spans="1:8" ht="21" customHeight="1">
      <c r="A281" s="20" t="s">
        <v>67</v>
      </c>
      <c r="B281" s="5">
        <v>13</v>
      </c>
      <c r="C281" s="5" t="s">
        <v>15</v>
      </c>
      <c r="D281" s="3" t="s">
        <v>120</v>
      </c>
      <c r="E281" s="22"/>
      <c r="F281" s="10">
        <f>F282</f>
        <v>10</v>
      </c>
      <c r="G281" s="41"/>
      <c r="H281" s="41"/>
    </row>
    <row r="282" spans="1:8">
      <c r="A282" s="20" t="s">
        <v>75</v>
      </c>
      <c r="B282" s="5">
        <v>13</v>
      </c>
      <c r="C282" s="5" t="s">
        <v>15</v>
      </c>
      <c r="D282" s="3" t="s">
        <v>120</v>
      </c>
      <c r="E282" s="5">
        <v>730</v>
      </c>
      <c r="F282" s="10">
        <f>Лист2!G228</f>
        <v>10</v>
      </c>
      <c r="G282" s="41"/>
      <c r="H282" s="41"/>
    </row>
    <row r="283" spans="1:8" ht="31.5">
      <c r="A283" s="38" t="s">
        <v>87</v>
      </c>
      <c r="B283" s="5">
        <v>14</v>
      </c>
      <c r="C283" s="5"/>
      <c r="D283" s="5"/>
      <c r="E283" s="5"/>
      <c r="F283" s="10">
        <f>F284</f>
        <v>2295</v>
      </c>
      <c r="G283" s="10">
        <f>Лист1!E51</f>
        <v>2071.5</v>
      </c>
      <c r="H283" s="10">
        <f>Лист1!F51</f>
        <v>2065.6999999999998</v>
      </c>
    </row>
    <row r="284" spans="1:8" ht="35.25" customHeight="1">
      <c r="A284" s="4" t="s">
        <v>84</v>
      </c>
      <c r="B284" s="5">
        <v>14</v>
      </c>
      <c r="C284" s="5" t="s">
        <v>15</v>
      </c>
      <c r="D284" s="5"/>
      <c r="E284" s="5"/>
      <c r="F284" s="10">
        <f>F287+F285</f>
        <v>2295</v>
      </c>
      <c r="G284" s="41"/>
      <c r="H284" s="41"/>
    </row>
    <row r="285" spans="1:8" ht="50.25" customHeight="1">
      <c r="A285" s="9" t="s">
        <v>55</v>
      </c>
      <c r="B285" s="7" t="s">
        <v>56</v>
      </c>
      <c r="C285" s="7" t="s">
        <v>15</v>
      </c>
      <c r="D285" s="7" t="s">
        <v>122</v>
      </c>
      <c r="E285" s="7"/>
      <c r="F285" s="10">
        <f>F286</f>
        <v>1156</v>
      </c>
      <c r="G285" s="41"/>
      <c r="H285" s="41"/>
    </row>
    <row r="286" spans="1:8" ht="19.5" customHeight="1">
      <c r="A286" s="9" t="s">
        <v>14</v>
      </c>
      <c r="B286" s="7" t="s">
        <v>56</v>
      </c>
      <c r="C286" s="7" t="s">
        <v>15</v>
      </c>
      <c r="D286" s="7" t="s">
        <v>122</v>
      </c>
      <c r="E286" s="7" t="s">
        <v>65</v>
      </c>
      <c r="F286" s="10">
        <f>Лист2!G232</f>
        <v>1156</v>
      </c>
      <c r="G286" s="41"/>
      <c r="H286" s="41"/>
    </row>
    <row r="287" spans="1:8" ht="47.25" customHeight="1">
      <c r="A287" s="9" t="s">
        <v>29</v>
      </c>
      <c r="B287" s="5">
        <v>14</v>
      </c>
      <c r="C287" s="5" t="s">
        <v>15</v>
      </c>
      <c r="D287" s="7" t="s">
        <v>122</v>
      </c>
      <c r="E287" s="5"/>
      <c r="F287" s="10">
        <f>Лист2!G233</f>
        <v>1139</v>
      </c>
      <c r="G287" s="41"/>
      <c r="H287" s="41"/>
    </row>
    <row r="288" spans="1:8">
      <c r="A288" s="9" t="s">
        <v>14</v>
      </c>
      <c r="B288" s="5">
        <v>14</v>
      </c>
      <c r="C288" s="5" t="s">
        <v>15</v>
      </c>
      <c r="D288" s="7" t="s">
        <v>122</v>
      </c>
      <c r="E288" s="5">
        <v>510</v>
      </c>
      <c r="F288" s="10">
        <f>Лист2!G234</f>
        <v>1139</v>
      </c>
      <c r="G288" s="41"/>
      <c r="H288" s="41"/>
    </row>
    <row r="289" spans="1:8">
      <c r="A289" s="4" t="s">
        <v>51</v>
      </c>
      <c r="B289" s="5"/>
      <c r="C289" s="5"/>
      <c r="D289" s="5"/>
      <c r="E289" s="5"/>
      <c r="F289" s="10">
        <f>F11+F58+F62+F77+F100+F117+F206+F242+F262+F279+F283</f>
        <v>451031.27299999999</v>
      </c>
      <c r="G289" s="10">
        <f>G11+G58+G62+G77+G100+G117+G206+G242+G262+G279+G283</f>
        <v>364979.20000000001</v>
      </c>
      <c r="H289" s="10">
        <f>H11+H58+H62+H77+H100+H117+H206+H242+H262+H279+H283</f>
        <v>361024.00000000006</v>
      </c>
    </row>
    <row r="290" spans="1:8">
      <c r="A290" s="6"/>
    </row>
  </sheetData>
  <mergeCells count="1">
    <mergeCell ref="A7:H7"/>
  </mergeCells>
  <phoneticPr fontId="5" type="noConversion"/>
  <pageMargins left="0.78740157480314965" right="0.23622047244094491" top="0.78740157480314965" bottom="0.78740157480314965" header="0.31496062992125984" footer="0.31496062992125984"/>
  <pageSetup paperSize="9" scale="65" fitToHeight="1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2021-09-09T08:58:28Z</cp:lastPrinted>
  <dcterms:created xsi:type="dcterms:W3CDTF">2008-11-25T08:06:35Z</dcterms:created>
  <dcterms:modified xsi:type="dcterms:W3CDTF">2021-09-27T03:54:31Z</dcterms:modified>
</cp:coreProperties>
</file>