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05" windowWidth="15135" windowHeight="687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91" i="3"/>
  <c r="B293"/>
  <c r="C293"/>
  <c r="D293"/>
  <c r="E293"/>
  <c r="F293"/>
  <c r="C292"/>
  <c r="D292"/>
  <c r="F292"/>
  <c r="B292"/>
  <c r="A293"/>
  <c r="A292"/>
  <c r="A290"/>
  <c r="B287"/>
  <c r="C287"/>
  <c r="D287"/>
  <c r="E287"/>
  <c r="F287"/>
  <c r="A287"/>
  <c r="B74"/>
  <c r="C74"/>
  <c r="D74"/>
  <c r="E74"/>
  <c r="F74"/>
  <c r="C73"/>
  <c r="D73"/>
  <c r="F73"/>
  <c r="B73"/>
  <c r="A74"/>
  <c r="A73"/>
  <c r="B70"/>
  <c r="C70"/>
  <c r="D70"/>
  <c r="E70"/>
  <c r="F70"/>
  <c r="C69"/>
  <c r="D69"/>
  <c r="F69"/>
  <c r="B69"/>
  <c r="A70"/>
  <c r="A69"/>
  <c r="F55"/>
  <c r="E55"/>
  <c r="B55"/>
  <c r="C55"/>
  <c r="D55"/>
  <c r="A55"/>
  <c r="F53"/>
  <c r="B312"/>
  <c r="C312"/>
  <c r="D312"/>
  <c r="F312"/>
  <c r="B313"/>
  <c r="C313"/>
  <c r="D313"/>
  <c r="E313"/>
  <c r="F313"/>
  <c r="A312"/>
  <c r="A313"/>
  <c r="B239"/>
  <c r="C239"/>
  <c r="D239"/>
  <c r="E239"/>
  <c r="F239"/>
  <c r="C238"/>
  <c r="D238"/>
  <c r="F238"/>
  <c r="B238"/>
  <c r="A239"/>
  <c r="A238"/>
  <c r="B222"/>
  <c r="C222"/>
  <c r="D222"/>
  <c r="E222"/>
  <c r="F222"/>
  <c r="C221"/>
  <c r="D221"/>
  <c r="F221"/>
  <c r="B221"/>
  <c r="A222"/>
  <c r="A221"/>
  <c r="B178"/>
  <c r="C178"/>
  <c r="D178"/>
  <c r="F178"/>
  <c r="B179"/>
  <c r="C179"/>
  <c r="D179"/>
  <c r="E179"/>
  <c r="F179"/>
  <c r="B180"/>
  <c r="C180"/>
  <c r="D180"/>
  <c r="F180"/>
  <c r="B181"/>
  <c r="C181"/>
  <c r="D181"/>
  <c r="E181"/>
  <c r="F181"/>
  <c r="A178"/>
  <c r="A179"/>
  <c r="A180"/>
  <c r="A181"/>
  <c r="B107"/>
  <c r="C107"/>
  <c r="D107"/>
  <c r="F107"/>
  <c r="B108"/>
  <c r="C108"/>
  <c r="D108"/>
  <c r="E108"/>
  <c r="F108"/>
  <c r="A107"/>
  <c r="A108"/>
  <c r="F51"/>
  <c r="F50" s="1"/>
  <c r="B51"/>
  <c r="C51"/>
  <c r="D51"/>
  <c r="E51"/>
  <c r="C50"/>
  <c r="D50"/>
  <c r="B50"/>
  <c r="A51"/>
  <c r="A50"/>
  <c r="B25"/>
  <c r="C25"/>
  <c r="D25"/>
  <c r="E25"/>
  <c r="F25"/>
  <c r="C24"/>
  <c r="D24"/>
  <c r="F24"/>
  <c r="B24"/>
  <c r="A25"/>
  <c r="A24"/>
  <c r="G79" i="2"/>
  <c r="G80"/>
  <c r="G81"/>
  <c r="G430" l="1"/>
  <c r="G418"/>
  <c r="G421"/>
  <c r="G401"/>
  <c r="G406"/>
  <c r="G375"/>
  <c r="G380"/>
  <c r="G378"/>
  <c r="G367"/>
  <c r="G355"/>
  <c r="G289"/>
  <c r="G206" l="1"/>
  <c r="G185"/>
  <c r="G186"/>
  <c r="G175" l="1"/>
  <c r="G134"/>
  <c r="G132"/>
  <c r="G21"/>
  <c r="G34"/>
  <c r="B176" i="3" l="1"/>
  <c r="C176"/>
  <c r="D176"/>
  <c r="B177"/>
  <c r="C177"/>
  <c r="D177"/>
  <c r="E177"/>
  <c r="F177"/>
  <c r="B175"/>
  <c r="A176"/>
  <c r="A177"/>
  <c r="B231"/>
  <c r="C231"/>
  <c r="D231"/>
  <c r="E231"/>
  <c r="F231"/>
  <c r="A231"/>
  <c r="B216"/>
  <c r="C216"/>
  <c r="D216"/>
  <c r="E216"/>
  <c r="F216"/>
  <c r="C215"/>
  <c r="D215"/>
  <c r="B215"/>
  <c r="A216"/>
  <c r="A215"/>
  <c r="B165" l="1"/>
  <c r="C165"/>
  <c r="D165"/>
  <c r="E165"/>
  <c r="F165"/>
  <c r="A165"/>
  <c r="B173"/>
  <c r="C173"/>
  <c r="D173"/>
  <c r="E173"/>
  <c r="F173"/>
  <c r="A173"/>
  <c r="C168"/>
  <c r="D168"/>
  <c r="E168"/>
  <c r="F168"/>
  <c r="B168"/>
  <c r="A168"/>
  <c r="B150"/>
  <c r="C150"/>
  <c r="D150"/>
  <c r="E150"/>
  <c r="F150"/>
  <c r="A150"/>
  <c r="B160"/>
  <c r="C160"/>
  <c r="D160"/>
  <c r="E160"/>
  <c r="F160"/>
  <c r="A160"/>
  <c r="C149"/>
  <c r="D149"/>
  <c r="E149"/>
  <c r="F149"/>
  <c r="B149"/>
  <c r="A149"/>
  <c r="G169" i="2"/>
  <c r="F215" i="3" s="1"/>
  <c r="G130" i="2"/>
  <c r="F176" i="3" s="1"/>
  <c r="G125" i="2"/>
  <c r="G120"/>
  <c r="G115"/>
  <c r="G112"/>
  <c r="G100"/>
  <c r="G49"/>
  <c r="B288" i="3" l="1"/>
  <c r="C288"/>
  <c r="D288"/>
  <c r="E288"/>
  <c r="F288"/>
  <c r="F286" s="1"/>
  <c r="C286"/>
  <c r="D286"/>
  <c r="B286"/>
  <c r="A286"/>
  <c r="A288"/>
  <c r="B153"/>
  <c r="C153"/>
  <c r="D153"/>
  <c r="E153"/>
  <c r="F153"/>
  <c r="C152"/>
  <c r="D152"/>
  <c r="B152"/>
  <c r="A153"/>
  <c r="A152"/>
  <c r="G106" i="2"/>
  <c r="F152" i="3" s="1"/>
  <c r="B247" l="1"/>
  <c r="C247"/>
  <c r="D247"/>
  <c r="E247"/>
  <c r="F247"/>
  <c r="C246"/>
  <c r="D246"/>
  <c r="B246"/>
  <c r="A247"/>
  <c r="A246"/>
  <c r="B241"/>
  <c r="C241"/>
  <c r="D241"/>
  <c r="E241"/>
  <c r="F241"/>
  <c r="B242"/>
  <c r="C242"/>
  <c r="D242"/>
  <c r="B243"/>
  <c r="C243"/>
  <c r="D243"/>
  <c r="E243"/>
  <c r="F243"/>
  <c r="C240"/>
  <c r="D240"/>
  <c r="B240"/>
  <c r="A241"/>
  <c r="A242"/>
  <c r="A243"/>
  <c r="A240"/>
  <c r="G237" i="2"/>
  <c r="F242" i="3" s="1"/>
  <c r="G235" i="2"/>
  <c r="F240" i="3" s="1"/>
  <c r="G239" i="2"/>
  <c r="F246" i="3" s="1"/>
  <c r="D32" i="1" l="1"/>
  <c r="E232" i="3" l="1"/>
  <c r="C232"/>
  <c r="D232"/>
  <c r="F232"/>
  <c r="B232"/>
  <c r="A232"/>
  <c r="B258"/>
  <c r="C258"/>
  <c r="D258"/>
  <c r="E258"/>
  <c r="F258"/>
  <c r="B259"/>
  <c r="C259"/>
  <c r="D259"/>
  <c r="E259"/>
  <c r="F259"/>
  <c r="B260"/>
  <c r="C260"/>
  <c r="D260"/>
  <c r="E260"/>
  <c r="F260"/>
  <c r="C257"/>
  <c r="D257"/>
  <c r="B257"/>
  <c r="A258"/>
  <c r="A259"/>
  <c r="A260"/>
  <c r="A257"/>
  <c r="F190"/>
  <c r="B183"/>
  <c r="C183"/>
  <c r="D183"/>
  <c r="E183"/>
  <c r="F183"/>
  <c r="C182"/>
  <c r="D182"/>
  <c r="B182"/>
  <c r="A183"/>
  <c r="A182"/>
  <c r="F123"/>
  <c r="F122" s="1"/>
  <c r="F104"/>
  <c r="F103"/>
  <c r="D103"/>
  <c r="D102"/>
  <c r="A104"/>
  <c r="A103"/>
  <c r="A102"/>
  <c r="F99"/>
  <c r="F98" s="1"/>
  <c r="F97" s="1"/>
  <c r="B94"/>
  <c r="C94"/>
  <c r="D94"/>
  <c r="E94"/>
  <c r="F94"/>
  <c r="C93"/>
  <c r="D93"/>
  <c r="B93"/>
  <c r="A94"/>
  <c r="A93"/>
  <c r="A57"/>
  <c r="B57"/>
  <c r="C57"/>
  <c r="D57"/>
  <c r="E57"/>
  <c r="F57"/>
  <c r="C56"/>
  <c r="D56"/>
  <c r="B56"/>
  <c r="A56"/>
  <c r="F59"/>
  <c r="F54"/>
  <c r="F52" s="1"/>
  <c r="B54"/>
  <c r="C54"/>
  <c r="D54"/>
  <c r="E54"/>
  <c r="A54"/>
  <c r="G372" i="2"/>
  <c r="F56" i="3" s="1"/>
  <c r="G412" i="2"/>
  <c r="G402"/>
  <c r="G398"/>
  <c r="G397" s="1"/>
  <c r="G393"/>
  <c r="F93" i="3" s="1"/>
  <c r="G388" i="2"/>
  <c r="G387" s="1"/>
  <c r="G322"/>
  <c r="G321" s="1"/>
  <c r="F102" i="3" l="1"/>
  <c r="G136" i="2" l="1"/>
  <c r="G66"/>
  <c r="F257" i="3" s="1"/>
  <c r="G74" i="2"/>
  <c r="G24"/>
  <c r="G23" s="1"/>
  <c r="F182" i="3" l="1"/>
  <c r="F172"/>
  <c r="E172"/>
  <c r="D171"/>
  <c r="D172"/>
  <c r="C171"/>
  <c r="C172"/>
  <c r="B171"/>
  <c r="B172"/>
  <c r="A171"/>
  <c r="A172"/>
  <c r="F171"/>
  <c r="B83" l="1"/>
  <c r="C83"/>
  <c r="D83"/>
  <c r="F83"/>
  <c r="B84"/>
  <c r="C84"/>
  <c r="D84"/>
  <c r="E84"/>
  <c r="F84"/>
  <c r="C82"/>
  <c r="F82"/>
  <c r="B82"/>
  <c r="A83"/>
  <c r="A84"/>
  <c r="A82"/>
  <c r="C157"/>
  <c r="D157"/>
  <c r="E157"/>
  <c r="F157"/>
  <c r="C158"/>
  <c r="D158"/>
  <c r="C159"/>
  <c r="D159"/>
  <c r="E159"/>
  <c r="F159"/>
  <c r="B158"/>
  <c r="B159"/>
  <c r="A158"/>
  <c r="A159"/>
  <c r="B155"/>
  <c r="C155"/>
  <c r="D155"/>
  <c r="E155"/>
  <c r="F155"/>
  <c r="B156"/>
  <c r="C156"/>
  <c r="D156"/>
  <c r="B157"/>
  <c r="C154"/>
  <c r="D154"/>
  <c r="B154"/>
  <c r="A155"/>
  <c r="A156"/>
  <c r="A157"/>
  <c r="A154"/>
  <c r="B127"/>
  <c r="C127"/>
  <c r="D127"/>
  <c r="B128"/>
  <c r="C128"/>
  <c r="D128"/>
  <c r="E128"/>
  <c r="F128"/>
  <c r="C126"/>
  <c r="B126"/>
  <c r="A127"/>
  <c r="A128"/>
  <c r="A126"/>
  <c r="B106"/>
  <c r="C106"/>
  <c r="D106"/>
  <c r="E106"/>
  <c r="F106"/>
  <c r="B109"/>
  <c r="C109"/>
  <c r="D109"/>
  <c r="B110"/>
  <c r="C110"/>
  <c r="D110"/>
  <c r="E110"/>
  <c r="F110"/>
  <c r="B111"/>
  <c r="C111"/>
  <c r="D111"/>
  <c r="B112"/>
  <c r="C112"/>
  <c r="D112"/>
  <c r="E112"/>
  <c r="F112"/>
  <c r="C105"/>
  <c r="D105"/>
  <c r="B105"/>
  <c r="A106"/>
  <c r="A109"/>
  <c r="A110"/>
  <c r="A111"/>
  <c r="A112"/>
  <c r="A105"/>
  <c r="G415" i="2"/>
  <c r="F127" i="3" s="1"/>
  <c r="G410" i="2"/>
  <c r="G408"/>
  <c r="F109" i="3" s="1"/>
  <c r="G404" i="2"/>
  <c r="G110"/>
  <c r="F156" i="3" s="1"/>
  <c r="G414" i="2" l="1"/>
  <c r="F126" i="3" s="1"/>
  <c r="F105"/>
  <c r="F111"/>
  <c r="G108" i="2"/>
  <c r="F154" i="3" s="1"/>
  <c r="F158"/>
  <c r="D28" i="1"/>
  <c r="D23"/>
  <c r="G400" i="2" l="1"/>
  <c r="F33" i="3"/>
  <c r="F32"/>
  <c r="G439" i="2"/>
  <c r="G438" s="1"/>
  <c r="G437" s="1"/>
  <c r="G436" s="1"/>
  <c r="G435" s="1"/>
  <c r="F90" i="3" l="1"/>
  <c r="B244"/>
  <c r="C244"/>
  <c r="D244"/>
  <c r="B245"/>
  <c r="C245"/>
  <c r="D245"/>
  <c r="E245"/>
  <c r="F245"/>
  <c r="B237"/>
  <c r="A244"/>
  <c r="A245"/>
  <c r="C115"/>
  <c r="C116"/>
  <c r="C117"/>
  <c r="C118"/>
  <c r="F72"/>
  <c r="F71" s="1"/>
  <c r="F290"/>
  <c r="F289" s="1"/>
  <c r="F285"/>
  <c r="F284" s="1"/>
  <c r="A271"/>
  <c r="B271"/>
  <c r="C271"/>
  <c r="D271"/>
  <c r="A272"/>
  <c r="B272"/>
  <c r="C272"/>
  <c r="D272"/>
  <c r="E272"/>
  <c r="F272"/>
  <c r="A273"/>
  <c r="B273"/>
  <c r="C273"/>
  <c r="D273"/>
  <c r="A274"/>
  <c r="B274"/>
  <c r="C274"/>
  <c r="D274"/>
  <c r="E274"/>
  <c r="F274"/>
  <c r="D115"/>
  <c r="D116"/>
  <c r="E116"/>
  <c r="F116"/>
  <c r="D117"/>
  <c r="D118"/>
  <c r="E118"/>
  <c r="F118"/>
  <c r="A115"/>
  <c r="A116"/>
  <c r="A117"/>
  <c r="A118"/>
  <c r="F92"/>
  <c r="F91" s="1"/>
  <c r="F76"/>
  <c r="F75" s="1"/>
  <c r="G395" i="2"/>
  <c r="G433"/>
  <c r="G428"/>
  <c r="G391"/>
  <c r="G384"/>
  <c r="G382"/>
  <c r="G248"/>
  <c r="F273" i="3" s="1"/>
  <c r="G246" i="2"/>
  <c r="F271" i="3" s="1"/>
  <c r="G228" i="2"/>
  <c r="F117" i="3" s="1"/>
  <c r="G226" i="2"/>
  <c r="F115" i="3" s="1"/>
  <c r="G57" i="2"/>
  <c r="F244" i="3" s="1"/>
  <c r="G427" i="2" l="1"/>
  <c r="G390"/>
  <c r="G386" s="1"/>
  <c r="B300" i="3"/>
  <c r="C300"/>
  <c r="D300"/>
  <c r="F300"/>
  <c r="B301"/>
  <c r="C301"/>
  <c r="D301"/>
  <c r="F301"/>
  <c r="B302"/>
  <c r="C302"/>
  <c r="D302"/>
  <c r="E302"/>
  <c r="F302"/>
  <c r="C299"/>
  <c r="B299"/>
  <c r="A300"/>
  <c r="A301"/>
  <c r="A302"/>
  <c r="A299"/>
  <c r="F278"/>
  <c r="A282" l="1"/>
  <c r="B282"/>
  <c r="C282"/>
  <c r="D282"/>
  <c r="A283"/>
  <c r="B283"/>
  <c r="C283"/>
  <c r="D283"/>
  <c r="E283"/>
  <c r="F283"/>
  <c r="A138"/>
  <c r="B138"/>
  <c r="C138"/>
  <c r="D138"/>
  <c r="A139"/>
  <c r="B139"/>
  <c r="C139"/>
  <c r="D139"/>
  <c r="E139"/>
  <c r="F139"/>
  <c r="F67"/>
  <c r="F49"/>
  <c r="F48" s="1"/>
  <c r="F44"/>
  <c r="F43" s="1"/>
  <c r="F41"/>
  <c r="F23"/>
  <c r="F21"/>
  <c r="F14"/>
  <c r="G92" i="2"/>
  <c r="F138" i="3" s="1"/>
  <c r="G183" i="2"/>
  <c r="F282" i="3" s="1"/>
  <c r="G351" i="2" l="1"/>
  <c r="G369"/>
  <c r="G357" s="1"/>
  <c r="G376" l="1"/>
  <c r="G374" s="1"/>
  <c r="G425"/>
  <c r="G424" s="1"/>
  <c r="G423" s="1"/>
  <c r="G365"/>
  <c r="G361"/>
  <c r="G358"/>
  <c r="G347"/>
  <c r="G346" s="1"/>
  <c r="G344"/>
  <c r="G343" s="1"/>
  <c r="G22"/>
  <c r="F299" i="3" s="1"/>
  <c r="D45" i="1" l="1"/>
  <c r="F22" i="3" l="1"/>
  <c r="G350" i="2"/>
  <c r="G349" l="1"/>
  <c r="G342" s="1"/>
  <c r="B220" i="3"/>
  <c r="C220"/>
  <c r="D220"/>
  <c r="E220"/>
  <c r="F220"/>
  <c r="C219"/>
  <c r="D219"/>
  <c r="B219"/>
  <c r="A220"/>
  <c r="A219"/>
  <c r="B59"/>
  <c r="C59"/>
  <c r="D59"/>
  <c r="E59"/>
  <c r="C58"/>
  <c r="D58"/>
  <c r="B58"/>
  <c r="A59"/>
  <c r="A58"/>
  <c r="G337" i="2"/>
  <c r="G293"/>
  <c r="F58" i="3" s="1"/>
  <c r="G291" i="2"/>
  <c r="G279" s="1"/>
  <c r="G173" l="1"/>
  <c r="F219" i="3" s="1"/>
  <c r="G81" l="1"/>
  <c r="G100"/>
  <c r="G129"/>
  <c r="G275"/>
  <c r="B285" l="1"/>
  <c r="C285"/>
  <c r="D285"/>
  <c r="E285"/>
  <c r="C284"/>
  <c r="D284"/>
  <c r="B284"/>
  <c r="A285"/>
  <c r="A284"/>
  <c r="G335" i="2"/>
  <c r="B92" i="3"/>
  <c r="C92"/>
  <c r="D92"/>
  <c r="E92"/>
  <c r="C91"/>
  <c r="D91"/>
  <c r="B91"/>
  <c r="A92"/>
  <c r="A91"/>
  <c r="G315" i="2"/>
  <c r="B281" i="3"/>
  <c r="C281"/>
  <c r="D281"/>
  <c r="E281"/>
  <c r="F281"/>
  <c r="C280"/>
  <c r="D280"/>
  <c r="B280"/>
  <c r="A281"/>
  <c r="A280"/>
  <c r="G181" i="2"/>
  <c r="B218" i="3"/>
  <c r="C218"/>
  <c r="D218"/>
  <c r="E218"/>
  <c r="F218"/>
  <c r="C217"/>
  <c r="D217"/>
  <c r="B217"/>
  <c r="A218"/>
  <c r="A217"/>
  <c r="G171" i="2"/>
  <c r="F217" i="3" s="1"/>
  <c r="C237"/>
  <c r="D237"/>
  <c r="E237"/>
  <c r="F237"/>
  <c r="C236"/>
  <c r="D236"/>
  <c r="B236"/>
  <c r="A237"/>
  <c r="A236"/>
  <c r="G419" i="2"/>
  <c r="F236" i="3" l="1"/>
  <c r="G417" i="2"/>
  <c r="G341" s="1"/>
  <c r="F280" i="3"/>
  <c r="F279" s="1"/>
  <c r="G180" i="2"/>
  <c r="A86" i="3"/>
  <c r="B289" l="1"/>
  <c r="C289"/>
  <c r="D289"/>
  <c r="B290"/>
  <c r="C290"/>
  <c r="D290"/>
  <c r="C279"/>
  <c r="B279"/>
  <c r="A289"/>
  <c r="A279"/>
  <c r="B266"/>
  <c r="C266"/>
  <c r="D266"/>
  <c r="E266"/>
  <c r="F266"/>
  <c r="C265"/>
  <c r="D265"/>
  <c r="B265"/>
  <c r="A266"/>
  <c r="A265"/>
  <c r="B235"/>
  <c r="C235"/>
  <c r="D235"/>
  <c r="E235"/>
  <c r="F235"/>
  <c r="C234"/>
  <c r="D234"/>
  <c r="B234"/>
  <c r="A235"/>
  <c r="A234"/>
  <c r="B224"/>
  <c r="C224"/>
  <c r="D224"/>
  <c r="E224"/>
  <c r="F224"/>
  <c r="C223"/>
  <c r="D223"/>
  <c r="B223"/>
  <c r="A224"/>
  <c r="A223"/>
  <c r="B198"/>
  <c r="C198"/>
  <c r="D198"/>
  <c r="E198"/>
  <c r="F198"/>
  <c r="B199"/>
  <c r="C199"/>
  <c r="D199"/>
  <c r="B200"/>
  <c r="C200"/>
  <c r="D200"/>
  <c r="E200"/>
  <c r="F200"/>
  <c r="C197"/>
  <c r="D197"/>
  <c r="B197"/>
  <c r="A198"/>
  <c r="A199"/>
  <c r="A200"/>
  <c r="A197"/>
  <c r="F189"/>
  <c r="B190"/>
  <c r="C190"/>
  <c r="D190"/>
  <c r="E190"/>
  <c r="C189"/>
  <c r="D189"/>
  <c r="B189"/>
  <c r="A190"/>
  <c r="A189"/>
  <c r="B170"/>
  <c r="C170"/>
  <c r="D170"/>
  <c r="E170"/>
  <c r="F170"/>
  <c r="B174"/>
  <c r="C174"/>
  <c r="D174"/>
  <c r="C175"/>
  <c r="D175"/>
  <c r="E175"/>
  <c r="F175"/>
  <c r="C169"/>
  <c r="D169"/>
  <c r="B169"/>
  <c r="A170"/>
  <c r="A174"/>
  <c r="A175"/>
  <c r="A169"/>
  <c r="B137"/>
  <c r="C137"/>
  <c r="D137"/>
  <c r="E137"/>
  <c r="F137"/>
  <c r="C136"/>
  <c r="D136"/>
  <c r="B136"/>
  <c r="A137"/>
  <c r="A136"/>
  <c r="C122"/>
  <c r="D122"/>
  <c r="C123"/>
  <c r="D123"/>
  <c r="E123"/>
  <c r="B122"/>
  <c r="B123"/>
  <c r="A122"/>
  <c r="A123"/>
  <c r="B113"/>
  <c r="B49"/>
  <c r="C49"/>
  <c r="D49"/>
  <c r="E49"/>
  <c r="C48"/>
  <c r="D48"/>
  <c r="B48"/>
  <c r="A49"/>
  <c r="A48"/>
  <c r="F37"/>
  <c r="G339" i="2"/>
  <c r="G328"/>
  <c r="G287"/>
  <c r="G128"/>
  <c r="F174" i="3" s="1"/>
  <c r="G123" i="2"/>
  <c r="F169" i="3" s="1"/>
  <c r="G177" i="2"/>
  <c r="G153"/>
  <c r="F199" i="3" s="1"/>
  <c r="G151" i="2"/>
  <c r="F197" i="3" s="1"/>
  <c r="G143" i="2"/>
  <c r="G90"/>
  <c r="F136" i="3" s="1"/>
  <c r="F265"/>
  <c r="G55" i="2"/>
  <c r="F234" i="3" s="1"/>
  <c r="G44" i="2"/>
  <c r="G19"/>
  <c r="G334" l="1"/>
  <c r="F223" i="3"/>
  <c r="H100"/>
  <c r="B270" l="1"/>
  <c r="C270"/>
  <c r="D270"/>
  <c r="E270"/>
  <c r="F270"/>
  <c r="C269"/>
  <c r="D269"/>
  <c r="B269"/>
  <c r="A270"/>
  <c r="A269"/>
  <c r="B125"/>
  <c r="C125"/>
  <c r="D125"/>
  <c r="E125"/>
  <c r="F125"/>
  <c r="C124"/>
  <c r="D124"/>
  <c r="B124"/>
  <c r="A125"/>
  <c r="A124"/>
  <c r="C114"/>
  <c r="D114"/>
  <c r="E114"/>
  <c r="F114"/>
  <c r="D113"/>
  <c r="C113"/>
  <c r="B114"/>
  <c r="A114"/>
  <c r="A113"/>
  <c r="A101"/>
  <c r="B80"/>
  <c r="C80"/>
  <c r="D80"/>
  <c r="E80"/>
  <c r="F80"/>
  <c r="C79"/>
  <c r="D79"/>
  <c r="B79"/>
  <c r="A80"/>
  <c r="A79"/>
  <c r="B53"/>
  <c r="C53"/>
  <c r="D53"/>
  <c r="E53"/>
  <c r="C52"/>
  <c r="D52"/>
  <c r="B52"/>
  <c r="A53"/>
  <c r="A52"/>
  <c r="F47"/>
  <c r="A47"/>
  <c r="A46"/>
  <c r="I442" i="2"/>
  <c r="H442"/>
  <c r="G244"/>
  <c r="G243" s="1"/>
  <c r="G224"/>
  <c r="G223" s="1"/>
  <c r="G231"/>
  <c r="G230" s="1"/>
  <c r="G216"/>
  <c r="G215" s="1"/>
  <c r="G214" s="1"/>
  <c r="G222" l="1"/>
  <c r="F79" i="3"/>
  <c r="F124"/>
  <c r="F269"/>
  <c r="F113"/>
  <c r="F101" s="1"/>
  <c r="B119" l="1"/>
  <c r="C119"/>
  <c r="B120"/>
  <c r="C120"/>
  <c r="D120"/>
  <c r="B121"/>
  <c r="C121"/>
  <c r="D121"/>
  <c r="E121"/>
  <c r="F121"/>
  <c r="B100"/>
  <c r="A119"/>
  <c r="A120"/>
  <c r="A121"/>
  <c r="A100"/>
  <c r="B75"/>
  <c r="C75"/>
  <c r="D75"/>
  <c r="B76"/>
  <c r="C76"/>
  <c r="D76"/>
  <c r="E76"/>
  <c r="B77"/>
  <c r="C77"/>
  <c r="D77"/>
  <c r="B78"/>
  <c r="C78"/>
  <c r="D78"/>
  <c r="E78"/>
  <c r="F78"/>
  <c r="A75"/>
  <c r="A76"/>
  <c r="A77"/>
  <c r="A78"/>
  <c r="G326" i="2"/>
  <c r="F120" i="3" l="1"/>
  <c r="F119" s="1"/>
  <c r="G325" i="2"/>
  <c r="G320" s="1"/>
  <c r="G306"/>
  <c r="F77" i="3" s="1"/>
  <c r="G302" i="2"/>
  <c r="F100" i="3" l="1"/>
  <c r="B268"/>
  <c r="C268"/>
  <c r="D268"/>
  <c r="E268"/>
  <c r="F268"/>
  <c r="C267"/>
  <c r="D267"/>
  <c r="B267"/>
  <c r="A268"/>
  <c r="A267"/>
  <c r="G76" i="2"/>
  <c r="F267" i="3" s="1"/>
  <c r="B72" l="1"/>
  <c r="C72"/>
  <c r="D72"/>
  <c r="E72"/>
  <c r="C71"/>
  <c r="D71"/>
  <c r="B71"/>
  <c r="A72"/>
  <c r="A71"/>
  <c r="G300" i="2"/>
  <c r="B309" i="3" l="1"/>
  <c r="C309"/>
  <c r="D309"/>
  <c r="E309"/>
  <c r="F309"/>
  <c r="B310"/>
  <c r="C310"/>
  <c r="D310"/>
  <c r="E310"/>
  <c r="F310"/>
  <c r="B311"/>
  <c r="C311"/>
  <c r="D311"/>
  <c r="E311"/>
  <c r="F311"/>
  <c r="C308"/>
  <c r="D308"/>
  <c r="B308"/>
  <c r="A309"/>
  <c r="A310"/>
  <c r="A311"/>
  <c r="A308"/>
  <c r="F297"/>
  <c r="C164"/>
  <c r="D164"/>
  <c r="E164"/>
  <c r="F164"/>
  <c r="B164"/>
  <c r="A164"/>
  <c r="F214"/>
  <c r="F209"/>
  <c r="F208"/>
  <c r="B98"/>
  <c r="C98"/>
  <c r="D98"/>
  <c r="B99"/>
  <c r="C99"/>
  <c r="D99"/>
  <c r="E99"/>
  <c r="C97"/>
  <c r="B97"/>
  <c r="A98"/>
  <c r="A99"/>
  <c r="A97"/>
  <c r="F42"/>
  <c r="B27"/>
  <c r="C27"/>
  <c r="B28"/>
  <c r="C28"/>
  <c r="D27"/>
  <c r="D28"/>
  <c r="E28"/>
  <c r="F28"/>
  <c r="C26"/>
  <c r="B26"/>
  <c r="A27"/>
  <c r="A28"/>
  <c r="A26"/>
  <c r="B13"/>
  <c r="C13"/>
  <c r="D13"/>
  <c r="B14"/>
  <c r="C14"/>
  <c r="D14"/>
  <c r="E14"/>
  <c r="C12"/>
  <c r="B12"/>
  <c r="A13"/>
  <c r="A14"/>
  <c r="A12"/>
  <c r="G280" i="2" l="1"/>
  <c r="G318"/>
  <c r="G277"/>
  <c r="G265"/>
  <c r="F13" i="3" s="1"/>
  <c r="G190" i="2"/>
  <c r="G161"/>
  <c r="G276" l="1"/>
  <c r="F26" i="3" s="1"/>
  <c r="F27"/>
  <c r="G317" i="2"/>
  <c r="G264"/>
  <c r="F12" i="3" s="1"/>
  <c r="G147" i="2"/>
  <c r="G146" s="1"/>
  <c r="G145" s="1"/>
  <c r="G30" l="1"/>
  <c r="F308" i="3" l="1"/>
  <c r="D11" i="1"/>
  <c r="F68" i="3" l="1"/>
  <c r="B96"/>
  <c r="C96"/>
  <c r="D96"/>
  <c r="E96"/>
  <c r="F96"/>
  <c r="C95"/>
  <c r="D95"/>
  <c r="B95"/>
  <c r="A96"/>
  <c r="A95"/>
  <c r="G220" i="2"/>
  <c r="G219" s="1"/>
  <c r="G218" s="1"/>
  <c r="F95" i="3" l="1"/>
  <c r="H318" l="1"/>
  <c r="G318"/>
  <c r="H314"/>
  <c r="G314"/>
  <c r="H298"/>
  <c r="G298"/>
  <c r="H275"/>
  <c r="H225"/>
  <c r="G225"/>
  <c r="H129"/>
  <c r="H81"/>
  <c r="H64"/>
  <c r="G64"/>
  <c r="H60"/>
  <c r="G60"/>
  <c r="B60"/>
  <c r="A60"/>
  <c r="H11"/>
  <c r="G11"/>
  <c r="F317"/>
  <c r="F187"/>
  <c r="F188"/>
  <c r="F186"/>
  <c r="E187"/>
  <c r="E188"/>
  <c r="E186"/>
  <c r="B185"/>
  <c r="C185"/>
  <c r="B186"/>
  <c r="C186"/>
  <c r="B187"/>
  <c r="C187"/>
  <c r="B188"/>
  <c r="C188"/>
  <c r="A188"/>
  <c r="A186"/>
  <c r="A187"/>
  <c r="A185"/>
  <c r="C184"/>
  <c r="B184"/>
  <c r="F148"/>
  <c r="F151"/>
  <c r="F147"/>
  <c r="F142"/>
  <c r="F143"/>
  <c r="F141"/>
  <c r="F134"/>
  <c r="F135"/>
  <c r="F133"/>
  <c r="F63"/>
  <c r="B44"/>
  <c r="C44"/>
  <c r="D44"/>
  <c r="E44"/>
  <c r="B45"/>
  <c r="C45"/>
  <c r="D45"/>
  <c r="E45"/>
  <c r="F45"/>
  <c r="C43"/>
  <c r="D43"/>
  <c r="B43"/>
  <c r="A44"/>
  <c r="A45"/>
  <c r="A43"/>
  <c r="F34"/>
  <c r="F146" l="1"/>
  <c r="F132"/>
  <c r="F185"/>
  <c r="F184" s="1"/>
  <c r="A13" i="2"/>
  <c r="A38"/>
  <c r="G139"/>
  <c r="G138" s="1"/>
  <c r="A138"/>
  <c r="A184" i="3" s="1"/>
  <c r="D50" i="1" l="1"/>
  <c r="G304" i="2" l="1"/>
  <c r="F325" i="3" l="1"/>
  <c r="F323"/>
  <c r="F321"/>
  <c r="F320" s="1"/>
  <c r="F316"/>
  <c r="F315"/>
  <c r="F314" s="1"/>
  <c r="F306"/>
  <c r="F305" s="1"/>
  <c r="F304" s="1"/>
  <c r="F303" l="1"/>
  <c r="F298" s="1"/>
  <c r="F296"/>
  <c r="F295"/>
  <c r="F294" s="1"/>
  <c r="F277" l="1"/>
  <c r="F276" s="1"/>
  <c r="F264"/>
  <c r="F263"/>
  <c r="F262"/>
  <c r="F253"/>
  <c r="F252" s="1"/>
  <c r="F251" s="1"/>
  <c r="F249"/>
  <c r="F275" l="1"/>
  <c r="F261"/>
  <c r="F256" s="1"/>
  <c r="F248"/>
  <c r="F233"/>
  <c r="F230"/>
  <c r="F229"/>
  <c r="F213"/>
  <c r="F212"/>
  <c r="F207"/>
  <c r="F206"/>
  <c r="F205"/>
  <c r="F204"/>
  <c r="F196"/>
  <c r="F195"/>
  <c r="F194"/>
  <c r="F167"/>
  <c r="F163"/>
  <c r="F162"/>
  <c r="F145"/>
  <c r="F140"/>
  <c r="F131"/>
  <c r="F161" l="1"/>
  <c r="F228"/>
  <c r="F227" s="1"/>
  <c r="F226" s="1"/>
  <c r="F130"/>
  <c r="F250"/>
  <c r="F193"/>
  <c r="F192" s="1"/>
  <c r="F191" s="1"/>
  <c r="F203"/>
  <c r="F202" s="1"/>
  <c r="F211"/>
  <c r="F210" s="1"/>
  <c r="F89"/>
  <c r="F88" s="1"/>
  <c r="F86"/>
  <c r="F85" s="1"/>
  <c r="F66"/>
  <c r="F65" s="1"/>
  <c r="F62"/>
  <c r="F61" s="1"/>
  <c r="F60" s="1"/>
  <c r="F46"/>
  <c r="F40"/>
  <c r="F39" s="1"/>
  <c r="F36"/>
  <c r="F35" s="1"/>
  <c r="F31"/>
  <c r="F30" s="1"/>
  <c r="F29" s="1"/>
  <c r="F20"/>
  <c r="F19" s="1"/>
  <c r="F18" s="1"/>
  <c r="F16"/>
  <c r="F15" s="1"/>
  <c r="F201" l="1"/>
  <c r="F38"/>
  <c r="F11" s="1"/>
  <c r="F81"/>
  <c r="F64"/>
  <c r="F225"/>
  <c r="G332" i="2"/>
  <c r="G331" s="1"/>
  <c r="G330" s="1"/>
  <c r="G313"/>
  <c r="G312" s="1"/>
  <c r="G310"/>
  <c r="G309" s="1"/>
  <c r="G297"/>
  <c r="G296" s="1"/>
  <c r="G295" s="1"/>
  <c r="G283"/>
  <c r="G272"/>
  <c r="G271" s="1"/>
  <c r="G268"/>
  <c r="G267" s="1"/>
  <c r="G260"/>
  <c r="F324" i="3" s="1"/>
  <c r="G258" i="2"/>
  <c r="F322" i="3" s="1"/>
  <c r="F319" s="1"/>
  <c r="G256" i="2"/>
  <c r="G252"/>
  <c r="G251" s="1"/>
  <c r="G250" s="1"/>
  <c r="G241"/>
  <c r="G212"/>
  <c r="G211" s="1"/>
  <c r="G210" s="1"/>
  <c r="G204"/>
  <c r="G203" s="1"/>
  <c r="G201"/>
  <c r="G200" s="1"/>
  <c r="G196"/>
  <c r="G195" s="1"/>
  <c r="G194" s="1"/>
  <c r="G188"/>
  <c r="G179" s="1"/>
  <c r="G165"/>
  <c r="G164" s="1"/>
  <c r="G155" s="1"/>
  <c r="G234" l="1"/>
  <c r="G233" s="1"/>
  <c r="G308"/>
  <c r="F318" i="3"/>
  <c r="G255" i="2"/>
  <c r="G254" s="1"/>
  <c r="G270"/>
  <c r="G263" s="1"/>
  <c r="G193"/>
  <c r="G157"/>
  <c r="G156" s="1"/>
  <c r="F166" i="3"/>
  <c r="F144" s="1"/>
  <c r="G99" i="2"/>
  <c r="G98" s="1"/>
  <c r="G94"/>
  <c r="G86"/>
  <c r="G85" s="1"/>
  <c r="G70"/>
  <c r="G65" s="1"/>
  <c r="G61"/>
  <c r="G60" s="1"/>
  <c r="G48"/>
  <c r="G47" s="1"/>
  <c r="G40"/>
  <c r="G27"/>
  <c r="G26" s="1"/>
  <c r="G15"/>
  <c r="G262" l="1"/>
  <c r="G39"/>
  <c r="G38" s="1"/>
  <c r="G37" s="1"/>
  <c r="G14"/>
  <c r="G13" s="1"/>
  <c r="G12" s="1"/>
  <c r="G11" s="1"/>
  <c r="G192"/>
  <c r="G59"/>
  <c r="F129" i="3"/>
  <c r="G84" i="2"/>
  <c r="D48" i="1"/>
  <c r="D41"/>
  <c r="D38"/>
  <c r="D21"/>
  <c r="D19"/>
  <c r="D53" l="1"/>
  <c r="F326" i="3"/>
  <c r="G83" i="2"/>
  <c r="G78" s="1"/>
  <c r="G46"/>
  <c r="G36" s="1"/>
  <c r="G442" l="1"/>
</calcChain>
</file>

<file path=xl/sharedStrings.xml><?xml version="1.0" encoding="utf-8"?>
<sst xmlns="http://schemas.openxmlformats.org/spreadsheetml/2006/main" count="2380" uniqueCount="269">
  <si>
    <t>Наименование</t>
  </si>
  <si>
    <t>Рз</t>
  </si>
  <si>
    <t>Пр</t>
  </si>
  <si>
    <t>Функционирование высших исполнительных органов местных администраций</t>
  </si>
  <si>
    <t>Обеспечение деятельности финансовых органов</t>
  </si>
  <si>
    <t>Другие общегосударственные вопросы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</si>
  <si>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</si>
  <si>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</si>
  <si>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</si>
  <si>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</si>
  <si>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</si>
  <si>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Физическая культура и спорт</t>
  </si>
  <si>
    <t>Пенсионное обеспечение</t>
  </si>
  <si>
    <t>Охрана семьи и детства</t>
  </si>
  <si>
    <t>Дотации</t>
  </si>
  <si>
    <t>01</t>
  </si>
  <si>
    <t>02</t>
  </si>
  <si>
    <t>03</t>
  </si>
  <si>
    <t>04</t>
  </si>
  <si>
    <t>06</t>
  </si>
  <si>
    <t>09</t>
  </si>
  <si>
    <t>05</t>
  </si>
  <si>
    <t>08</t>
  </si>
  <si>
    <t>07</t>
  </si>
  <si>
    <t>Мин</t>
  </si>
  <si>
    <t>ЦСР</t>
  </si>
  <si>
    <t>Вр</t>
  </si>
  <si>
    <t>Комитет по физической культуре и спорту Администрации Волчихинского района Алтайского края</t>
  </si>
  <si>
    <t>Другие вопросы в области физической культуры и спорта</t>
  </si>
  <si>
    <t>Дотации на выравнивание уровня бюджетной обеспеченности из районного фонда финансовой поддержки</t>
  </si>
  <si>
    <t>057</t>
  </si>
  <si>
    <t>074</t>
  </si>
  <si>
    <t>092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</si>
  <si>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</si>
  <si>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</si>
  <si>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</si>
  <si>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Образование</t>
  </si>
  <si>
    <t>Социальная политика</t>
  </si>
  <si>
    <t>Межбюджетные трансферты</t>
  </si>
  <si>
    <t>Осуществление первичного воинского учета на территориях, где отсутствуют военные комиссариаты</t>
  </si>
  <si>
    <t>054</t>
  </si>
  <si>
    <t>Социальное обеспечение населения</t>
  </si>
  <si>
    <t>Мобилизационная и вневойсковая подготовка</t>
  </si>
  <si>
    <t>Защита населения и территорий от чрезвычайных ситуаций природного и техногенного характера, гражданская оборона</t>
  </si>
  <si>
    <t>Отдел Администрации Волчихинского района Алтайского края по культуре</t>
  </si>
  <si>
    <t>13</t>
  </si>
  <si>
    <t>Национальная оборона</t>
  </si>
  <si>
    <t>Защита населения и территории от чрезвычайных ситуаций природного и техногенного характера, гражданская оборона</t>
  </si>
  <si>
    <t>Культура</t>
  </si>
  <si>
    <t>Функционирование представительных органов муниципального образования</t>
  </si>
  <si>
    <t>Функционирование административных комиссий</t>
  </si>
  <si>
    <t>Субвенции</t>
  </si>
  <si>
    <t>Компенсационные выплаты на питание обучающимся в муниципальных общеобразовательных учреждениях, нуждающимся в социальной поддержке</t>
  </si>
  <si>
    <t>Молодёжная политика и оздоровление детей</t>
  </si>
  <si>
    <t>Всего расходов</t>
  </si>
  <si>
    <t>Комитет Администрации Волчихинского района Алтайского края по образованию и делам молодежи</t>
  </si>
  <si>
    <t>Комитет Администрации Волчихинского района Алтайского края по финансам, налоговой и кредитной политике</t>
  </si>
  <si>
    <t>10</t>
  </si>
  <si>
    <t>Дотации на выравнивание уровня бюджетной обеспеченности поселений из краевого фонда финансовой поддержки</t>
  </si>
  <si>
    <t>14</t>
  </si>
  <si>
    <t>Социальное обеспечение и иные выплаты населению</t>
  </si>
  <si>
    <t>Итого</t>
  </si>
  <si>
    <t>Обслуживание государственного и муниципального долга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</si>
  <si>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</si>
  <si>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Расходы на обеспечение деятельности органов местного самоуправления</t>
  </si>
  <si>
    <t>Центральный аппарат органов местного самоуправления</t>
  </si>
  <si>
    <t>Уплата налогов, сборов и иных платежей</t>
  </si>
  <si>
    <t>Детские оздоровительные учреждения</t>
  </si>
  <si>
    <t>510</t>
  </si>
  <si>
    <t>Председатель представительного органа муниципального образования</t>
  </si>
  <si>
    <t>Учреждения по обеспечению национальной безопасности и правоохранительной деятельности</t>
  </si>
  <si>
    <t>Процентные платежи по муниципальному долгу</t>
  </si>
  <si>
    <t>Дорожное хозяйство (дорожные фонды)</t>
  </si>
  <si>
    <t>Содержание, ремонт, реконструкция и строительство автомобильных дорог, являющихся муниципальной собственностью</t>
  </si>
  <si>
    <t>Иные межбюджетные трансферты</t>
  </si>
  <si>
    <r>
      <t>Расходы на выплаты персоналу в целях обеспечения выполнения функций государственными (муниципальными)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органами, казенными учреждениями, органами управления государственными внебюджетными фондами</t>
    </r>
  </si>
  <si>
    <t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</si>
  <si>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</si>
  <si>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</si>
  <si>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Обслуживание муниципального долга</t>
  </si>
  <si>
    <t>Доплаты к пенсиям</t>
  </si>
  <si>
    <t>Содержание ребенка в семье опекуна (попечителя) и приемной семье, а также вознаграждение, причитающееся приемному родителю</t>
  </si>
  <si>
    <t>Расходы на обеспечение деятельности (оказание услуг) подведомственных учреждений в сфере образования</t>
  </si>
  <si>
    <t>Культура, кинематография</t>
  </si>
  <si>
    <t>Расходы на обеспечение деятельности (оказание услуг) подведомственных учреждений в сфере культуры</t>
  </si>
  <si>
    <t>Другие вопросы в области культуры, кинематографии</t>
  </si>
  <si>
    <t>Расходы на обеспечение деятельности (оказание услуг) иных подведомственных учреждений</t>
  </si>
  <si>
    <t>Обслуживание государственного внутреннего и муниципального долга</t>
  </si>
  <si>
    <t>Дотации на выравнивание уровня бюджетной обеспеченности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</si>
  <si>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</si>
  <si>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</si>
  <si>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</si>
  <si>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бюджетам муниципальных образований</t>
  </si>
  <si>
    <t>Дотация на выравнивание бюджетной обеспеченности субъектов Российской Федерации и муниципальных образований</t>
  </si>
  <si>
    <t>Учреждения культуры</t>
  </si>
  <si>
    <t>Функционирование комиссий по делам несовершеннолетних и защите их прав и органов опеки и попечительства</t>
  </si>
  <si>
    <t>Иные дотации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</si>
  <si>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</si>
  <si>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Дотация на обеспечеие сбалансированности бюджетов</t>
  </si>
  <si>
    <t>Комитет экономики и муниципального имущества Администрации Волчихинского района Алтайского края</t>
  </si>
  <si>
    <t>Обеспечение деятельности организаций (учреждений) дополнительного образования детей</t>
  </si>
  <si>
    <t>Обеспечение деятельности детских дошкольных организаций (учреждений)</t>
  </si>
  <si>
    <t>Обеспечение деятельности школ - детских садов, школ начальных, неполных средних и средних</t>
  </si>
  <si>
    <t>Обеспечение деятельности детских оздоровительных учреждений</t>
  </si>
  <si>
    <t>ПРИЛОЖЕНИЕ 5</t>
  </si>
  <si>
    <t>к решению Волчихинского</t>
  </si>
  <si>
    <t>районного Совета народных</t>
  </si>
  <si>
    <t>депутатов</t>
  </si>
  <si>
    <t>Сельское хозяйство и рыболовство</t>
  </si>
  <si>
    <t>Межбюджетные трансферты общего характера бюджетам бюджетной системы Российской Федерации</t>
  </si>
  <si>
    <t>02 1 00 10420</t>
  </si>
  <si>
    <t>ПРИЛОЖЕНИЕ 6</t>
  </si>
  <si>
    <t>от_______________ №______</t>
  </si>
  <si>
    <t>02 1 00 00000</t>
  </si>
  <si>
    <t>Закупка товаров, работ и услуг для обеспечения государственных (муниципальных) нужд</t>
  </si>
  <si>
    <t>01 2 00 00000</t>
  </si>
  <si>
    <t>01 2 00 10110</t>
  </si>
  <si>
    <t>02 2 00 00000</t>
  </si>
  <si>
    <t>02 2 00 10530</t>
  </si>
  <si>
    <t>02 5 00 00000</t>
  </si>
  <si>
    <t>02 5 00 10820</t>
  </si>
  <si>
    <t>02 1 00 10390</t>
  </si>
  <si>
    <t>90 1 00 70900</t>
  </si>
  <si>
    <t>02 1 00 10400</t>
  </si>
  <si>
    <t>90 1 00 70910</t>
  </si>
  <si>
    <t>02 1 00 10490</t>
  </si>
  <si>
    <t>90 4 00 70700</t>
  </si>
  <si>
    <t>01 4 00 51180</t>
  </si>
  <si>
    <t>98 5 00 60510</t>
  </si>
  <si>
    <t>99 3 00 14070</t>
  </si>
  <si>
    <t>Выравнивание бюджетной обеспеченности поселений из районного фонда финансовой поддержки поселений</t>
  </si>
  <si>
    <t>98 1 00 60220</t>
  </si>
  <si>
    <t>Обеспечение сбалансированности бюджетов</t>
  </si>
  <si>
    <t>98 2 00 60230</t>
  </si>
  <si>
    <t>01 2 00 10140</t>
  </si>
  <si>
    <t>01 4 00 70060</t>
  </si>
  <si>
    <t>02 5 00 10860</t>
  </si>
  <si>
    <t>91 2 00 67270</t>
  </si>
  <si>
    <t>01 4 00 70090</t>
  </si>
  <si>
    <t>90 4 00 16270</t>
  </si>
  <si>
    <t>90 4 00 70800</t>
  </si>
  <si>
    <t>ПРИЛОЖЕНИЕ 7</t>
  </si>
  <si>
    <t>от________________ №_____</t>
  </si>
  <si>
    <t>Выравнивание бюджетной обеспеченности поселений из краевого фонда финансовой поддержки поселений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</si>
  <si>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</si>
  <si>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Резервные фонды</t>
  </si>
  <si>
    <t>Резервные фонды местных администраций</t>
  </si>
  <si>
    <t>Резервные средства</t>
  </si>
  <si>
    <t>99 1 00 14100</t>
  </si>
  <si>
    <t>91 4 00 70400</t>
  </si>
  <si>
    <t>90 1 00 70930</t>
  </si>
  <si>
    <t>Дополнительное образование детей</t>
  </si>
  <si>
    <t>02 5 00 10810</t>
  </si>
  <si>
    <t>Учреждения по обеспечению хозяйственного обслуживания</t>
  </si>
  <si>
    <t>Прочие выплаты по обязательствам государства</t>
  </si>
  <si>
    <t>99 9 00 14710</t>
  </si>
  <si>
    <t>Обеспечение деятельности дошкольных образовательных организаций (учреждений)</t>
  </si>
  <si>
    <t>Обеспечение деятельности школ - детских садов, школ начальных, основных и средних</t>
  </si>
  <si>
    <t>Сумма 2020 год, тыс. рублей</t>
  </si>
  <si>
    <t>Функционирование высшего должностного лица субъекта Российской Федерации и муниципального образования</t>
  </si>
  <si>
    <t>Судебная система</t>
  </si>
  <si>
    <t>Другие вопросы в области национальной экономики</t>
  </si>
  <si>
    <t>Функционирование высшего должностного лица муниципального образования</t>
  </si>
  <si>
    <t>Глава муниципального образования</t>
  </si>
  <si>
    <t>01 2 00 10120</t>
  </si>
  <si>
    <t>Оценка недвижимости, признание прав и регулирование отношений по государственной собственности</t>
  </si>
  <si>
    <t>91 1 00 17380</t>
  </si>
  <si>
    <t>01 4 00 51200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</si>
  <si>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</si>
  <si>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94 2 00 12010</t>
  </si>
  <si>
    <t>Расходы на финансовое обеспечение мероприятий, связанных с ликвидацией последствий чрезвычайных ситуаций и стихийных бедствий</t>
  </si>
  <si>
    <t>РП "Развитие культуры Волчихинского района " на 2015-2020 годы</t>
  </si>
  <si>
    <t>44 0 00 60990</t>
  </si>
  <si>
    <t>МП "Профилактика преступлений и иных правонарушений в Волчихинском районе Алтайского ркая на 2017-2020 годы"</t>
  </si>
  <si>
    <t>МП "Профилактика терроризма и экстремизма на территории муниципального образования Волчихинский район на 2018-2020 годы"</t>
  </si>
  <si>
    <t>10 0 00 60990</t>
  </si>
  <si>
    <t>40 0 00 60990</t>
  </si>
  <si>
    <t>67 0 00 60990</t>
  </si>
  <si>
    <t>Благоустройство</t>
  </si>
  <si>
    <t>Организация и содержание мест захоронения</t>
  </si>
  <si>
    <t>Жилищно-коммунальное хозяйство</t>
  </si>
  <si>
    <t>92 9 00 18070</t>
  </si>
  <si>
    <t>МП "Комплексные меры противодействия злоупотребления наркотиками и их незаконному обороту в муниципальном образовании Волчихинский район Алтайского края" на 2018-2020 годы</t>
  </si>
  <si>
    <t>Коммунальное хозяйство</t>
  </si>
  <si>
    <t>Сумма 2021 год, тыс. рублей</t>
  </si>
  <si>
    <t>Распределение бюджетных ассигнований по разделам и подразделам классификации расходов бюджета муниципального образования Волчихинский район на 2020 год и плановый период 2021 и 2022 годов</t>
  </si>
  <si>
    <t>Сумма 2022 год, тыс. рублей</t>
  </si>
  <si>
    <t xml:space="preserve">Ведомственная структура расходов бюджета муниципального образования Волчихинский район на 2020 год и плановый период 2021 и 2022 годов </t>
  </si>
  <si>
    <t>Субсидия на софинансирование части расходов местных бюджетов по оплате труда работников муниципальных учреждений</t>
  </si>
  <si>
    <t>02 1 00 S0430</t>
  </si>
  <si>
    <t>02 2 00 S0430</t>
  </si>
  <si>
    <t>02 5 00 S0430</t>
  </si>
  <si>
    <t>Субсидии на проведение детской оздоровительной кампании</t>
  </si>
  <si>
    <t>90 1 00 S3210</t>
  </si>
  <si>
    <t>Субсидия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</si>
  <si>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90 1 E2 50970</t>
  </si>
  <si>
    <t>92 9 00 S1190</t>
  </si>
  <si>
    <t>Обеспечение расчетов за топливно-энергетические ресурсы, потребляемые муниципальными учреждениями</t>
  </si>
  <si>
    <t>Сбор и удаление твердых отходов</t>
  </si>
  <si>
    <t>92 9 00 18090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</si>
  <si>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</si>
  <si>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71 1 00 51350</t>
  </si>
  <si>
    <t>Распределение бюджетных ассигнований по разделам, подразделам, целевым статьям, группам (группам и подгруппам) видов расходов бюджета муниципального образования Волчихинский район на 2020 год и плановый период 2021 и 2022 годов</t>
  </si>
  <si>
    <t>Субвенция на исполнение государственных полномочий по обращению с животными без владельцев</t>
  </si>
  <si>
    <t>Субсидии на текущий и капитальный ремонт, благоустройство территорий объектов культурного наследия - памятников Великой Отечественной войны</t>
  </si>
  <si>
    <t>44 1 00 S0180</t>
  </si>
  <si>
    <t>Субвенция на организацию питания отдельных категорий обучающихся муниципальных общеобразовательных организациях</t>
  </si>
  <si>
    <t>90 1 01 S0990</t>
  </si>
  <si>
    <t>Субсидии на реализацию мероприятий краевой адресной инвестиционной программы в рамках  подпрограммы «Льготная ипотека для молодых учителей в Алтайском крае» государственной программы Алтайского края «Обеспечение доступным и комфортным жильем населения Алтайского края»</t>
  </si>
  <si>
    <t>Субсидии на реализацию мероприятий по обеспечению жильем молодых семей</t>
  </si>
  <si>
    <t>14 2 00 L4970</t>
  </si>
  <si>
    <t>91 2 00 S1030</t>
  </si>
  <si>
    <t>Субсидии на проектирование, строительство, реконструкцию, капитальный ремонт и ремонт автомобильных дорог общего пользования местного значения</t>
  </si>
  <si>
    <t>Субсидии на  реализацию мероприятий по улучшению жилищных условий граждан, проживающих в сельской местности, в том числе молодых семей и молодых специалистов</t>
  </si>
  <si>
    <t>Информационные услуги в части размещения печатных материалов в газете "Наши вести"</t>
  </si>
  <si>
    <t>99 9 00 98710</t>
  </si>
  <si>
    <t>52 0 00 L5765</t>
  </si>
  <si>
    <t>Субсидии, за исключением субсидий на софинансирование капитальных вложений в объекты государственной (муниципальной) собственности (улучшение жилищных условий граждан, проживающих в сельской местности, в том числе молодых семей и молодых специалистов, при рождении (усыновлении) у них детей)</t>
  </si>
  <si>
    <t>52 0 00 S0992</t>
  </si>
  <si>
    <t>Администрация Волчихинского района Алтайского края</t>
  </si>
  <si>
    <t>Исполнение судебных актов</t>
  </si>
  <si>
    <t>Массовый спорт</t>
  </si>
  <si>
    <t>МП "Обеспечение жильем молодых семей в Волчихинском районе" на 2015-2020 годы</t>
  </si>
  <si>
    <t>Софинансирование субсидии на софинансирование части расходов местных бюджетов по оплате труда работников муниципальных учреждений</t>
  </si>
  <si>
    <t>Субсидии на государственную поддержку отрасли культры (государственная поддержка лучших работников сельских учреждений культуры)</t>
  </si>
  <si>
    <t xml:space="preserve"> 44 4 00 R5192</t>
  </si>
  <si>
    <t>Премии и гранты</t>
  </si>
  <si>
    <t>92 9 00 S0260</t>
  </si>
  <si>
    <t>Контрольно-счетная палата Волчихинского района Алтайского края</t>
  </si>
  <si>
    <t>Общеэкономические вопросы</t>
  </si>
  <si>
    <t>Другие вопросы в области жилищно-коммунального хозяйства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</si>
  <si>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реализацию мероприятий в муниципальных учреждениях)</t>
  </si>
  <si>
    <t>90 1 00 53032</t>
  </si>
  <si>
    <t>Субсидии бюджетам муниципальных районов и городских округов на реализацию мероприятий по строительству, реконструкции, ремонту и капитальному ремонту объектов теплоснабжения</t>
  </si>
  <si>
    <t>43 2 00 S0460</t>
  </si>
  <si>
    <t>Субсидии бюджетам муниципальных районов и городских округов на реализацию мероприятий по строительству, реконструкции, ремонту и капитальному ремонту объектов теплоснабжения (местный бюджет)</t>
  </si>
  <si>
    <t>Содействие занятости населения</t>
  </si>
  <si>
    <t>90 4 00 16820</t>
  </si>
  <si>
    <t>Закупка товаров, работ и услуг для государственных (муниципальных) нужд</t>
  </si>
  <si>
    <t>Субсидии на реализацию мероприятий, направленных на обеспечение стабильного водоснабжения населения Алтайского края</t>
  </si>
  <si>
    <t>43 1 00 S3020</t>
  </si>
  <si>
    <t xml:space="preserve"> 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
в соответствии с условиями и (или) целями предоставления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</si>
  <si>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(расходы на реализацию мероприятий в муниципальных учреждениях)</t>
  </si>
  <si>
    <t>90 1 00 L3042</t>
  </si>
  <si>
    <t>Мероприятия по профилактике и противодействию распространения новой короновирусной инфекции</t>
  </si>
  <si>
    <t>99 9 00 15001</t>
  </si>
  <si>
    <t>МП "Комплексное развитие системы коммунальной инфраструктуры Волчихинского района " на 2017-2025 годы</t>
  </si>
  <si>
    <t>43 0 00 60010</t>
  </si>
  <si>
    <t>Софинансирование субсидии на проектирование, строительство, реконструкцию, капитальный ремонт и ремонт автомобильных дорог общего пользования местного значения</t>
  </si>
  <si>
    <t>Капитальные вложения в объекты государственной
(муниципальной) собственности</t>
  </si>
  <si>
    <t>Прочие межбюджетные трансферты на текущий и капитальный ремонт, благоустройство территорий объектов культурного наследия - памятников Великой Отечественной войны</t>
  </si>
  <si>
    <t>Прочие межбюджетные трансферты на текущий и капитальный ремонт, благоустройство территорий объектов культурного наследия - памятников Великой Отечественной войны (местный бюджет)</t>
  </si>
  <si>
    <t>Прочие межбюджетные трансферты на обеспечение расчетов муниципальными учреждениями за потребленные топливно-энергетические ресурсы</t>
  </si>
  <si>
    <t>Прочие межбюджетные трансферты муниципальным образованиям на реализацию проектов развития общественной инфраструктуры, основанных на инициативах граждан</t>
  </si>
  <si>
    <t>Прочие межбюджетные трансферты муниципальным образованиям на реализацию проектов развития общественной инфраструктуры, основанных на инициативах граждан (местный бюджет)</t>
  </si>
  <si>
    <t>Прочие межбюджетные трансфертымуниципальным образованиям на реализацию проектов развития общественной инфраструктуры, основанных на инициативах граждан (местный бюджет)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</si>
  <si>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№714 "Об обеспечении жильем ветеранов Великой Отечественной войны 1941-1945 годов"за счет средств Резервного фонда Правительства Российской Федерации</t>
  </si>
  <si>
    <t>71 1 00 5134F</t>
  </si>
  <si>
    <t>Субсидии бюджетным учреждениям на иные цели</t>
  </si>
  <si>
    <t>91 1 00 70930</t>
  </si>
  <si>
    <t>Софинансирование субсидии на обеспечение расчетов за топливно-энергетические ресурсы, потребляемые муниципальными учреждениями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</si>
  <si>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
(выполнение работ)</t>
  </si>
  <si>
    <t>Единовременное пособие педагогическим работникам из числа выпускников образовательных учреждений высшего (среднего) профессионального образования,впервые приступившим к работе по специальности в муниципальных общеобразовательных учреждениях Волчихинского района Алтайского края</t>
  </si>
  <si>
    <t>90 4 00 60010</t>
  </si>
  <si>
    <t>Субсидии на реализацию мероприятий, направленных на обеспечение стабильного водоснабжения населения Алтайского края (местный бюджет)</t>
  </si>
  <si>
    <t>Субсидии на текущий и капитальный ремонт, благоустройство территорий объектов культурного наследия - памятников Великой Отечественной войны (местный бюджет)</t>
  </si>
  <si>
    <t>01 2 00 10160</t>
  </si>
  <si>
    <t>Руководитель контрольно-счетной палаты муниципального образования и его заместители</t>
  </si>
  <si>
    <t>от 25.12.2020 № 20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</si>
</sst>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#,##0.0\ _₽"/>
  </numFmts>
  <fonts count="14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s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s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quotePrefix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shrinkToFi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wrapText="1" shrinkToFit="1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 shrinkToFit="1"/>
    </xf>
    <xf numFmtId="0" fontId="1" fillId="2" borderId="1" xfId="0" quotePrefix="1" applyFont="1" applyFill="1" applyBorder="1" applyAlignment="1">
      <alignment horizontal="center" vertical="center" wrapText="1"/>
    </xf>
    <xf numFmtId="49" fontId="1" fillId="2" borderId="1" xfId="0" quotePrefix="1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 shrinkToFit="1"/>
    </xf>
    <xf numFmtId="0" fontId="8" fillId="0" borderId="1" xfId="0" quotePrefix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 shrinkToFi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164" fontId="12" fillId="0" borderId="1" xfId="0" applyNumberFormat="1" applyFont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/>
    <xf numFmtId="165" fontId="1" fillId="0" borderId="1" xfId="0" quotePrefix="1" applyNumberFormat="1" applyFont="1" applyBorder="1" applyAlignment="1">
      <alignment horizontal="center" vertical="center" wrapText="1"/>
    </xf>
    <xf numFmtId="164" fontId="1" fillId="0" borderId="1" xfId="0" quotePrefix="1" applyNumberFormat="1" applyFont="1" applyBorder="1" applyAlignment="1">
      <alignment horizontal="center" vertical="center" wrapText="1"/>
    </xf>
    <xf numFmtId="0" fontId="13" fillId="0" borderId="1" xfId="0" applyFont="1" applyBorder="1"/>
    <xf numFmtId="0" fontId="8" fillId="0" borderId="1" xfId="0" applyFont="1" applyFill="1" applyBorder="1" applyAlignment="1">
      <alignment horizontal="justify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left" vertical="center" wrapText="1"/>
    </xf>
    <xf numFmtId="0" fontId="1" fillId="3" borderId="1" xfId="0" quotePrefix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justify" vertical="center" wrapText="1"/>
    </xf>
    <xf numFmtId="0" fontId="2" fillId="0" borderId="1" xfId="0" applyFont="1" applyFill="1" applyBorder="1"/>
    <xf numFmtId="165" fontId="2" fillId="0" borderId="0" xfId="0" applyNumberFormat="1" applyFont="1"/>
    <xf numFmtId="165" fontId="1" fillId="0" borderId="0" xfId="0" applyNumberFormat="1" applyFont="1"/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165" fontId="1" fillId="3" borderId="1" xfId="0" quotePrefix="1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/>
    <xf numFmtId="166" fontId="1" fillId="0" borderId="1" xfId="0" quotePrefix="1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center" wrapText="1" shrinkToFit="1"/>
    </xf>
    <xf numFmtId="0" fontId="8" fillId="0" borderId="1" xfId="0" applyFont="1" applyFill="1" applyBorder="1" applyAlignment="1">
      <alignment vertical="center" wrapText="1"/>
    </xf>
    <xf numFmtId="0" fontId="2" fillId="3" borderId="1" xfId="0" applyFont="1" applyFill="1" applyBorder="1"/>
    <xf numFmtId="0" fontId="2" fillId="3" borderId="0" xfId="0" applyFont="1" applyFill="1"/>
    <xf numFmtId="0" fontId="1" fillId="0" borderId="0" xfId="0" applyFont="1" applyAlignment="1">
      <alignment horizontal="center" vertic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tabSelected="1" workbookViewId="0">
      <selection activeCell="E5" sqref="E5"/>
    </sheetView>
  </sheetViews>
  <sheetFormatPr defaultRowHeight="15.75"/>
  <cols>
    <col min="1" max="1" width="54.7109375" style="1" customWidth="1"/>
    <col min="2" max="2" width="5.42578125" style="1" customWidth="1"/>
    <col min="3" max="3" width="5.7109375" style="1" customWidth="1"/>
    <col min="4" max="4" width="17.140625" style="1" customWidth="1"/>
    <col min="5" max="5" width="16.42578125" style="1" customWidth="1"/>
    <col min="6" max="6" width="18.28515625" style="1" customWidth="1"/>
    <col min="7" max="16384" width="9.140625" style="1"/>
  </cols>
  <sheetData>
    <row r="1" spans="1:6">
      <c r="E1" s="42" t="s">
        <v>104</v>
      </c>
    </row>
    <row r="2" spans="1:6">
      <c r="E2" s="13" t="s">
        <v>105</v>
      </c>
    </row>
    <row r="3" spans="1:6">
      <c r="E3" s="13" t="s">
        <v>106</v>
      </c>
    </row>
    <row r="4" spans="1:6">
      <c r="E4" s="13" t="s">
        <v>107</v>
      </c>
    </row>
    <row r="5" spans="1:6">
      <c r="E5" s="13" t="s">
        <v>268</v>
      </c>
    </row>
    <row r="6" spans="1:6">
      <c r="A6" s="2"/>
      <c r="B6" s="2"/>
      <c r="C6" s="2"/>
      <c r="D6" s="2"/>
    </row>
    <row r="7" spans="1:6" ht="49.5" customHeight="1">
      <c r="A7" s="70" t="s">
        <v>185</v>
      </c>
      <c r="B7" s="71"/>
      <c r="C7" s="71"/>
      <c r="D7" s="71"/>
      <c r="E7" s="71"/>
      <c r="F7" s="71"/>
    </row>
    <row r="8" spans="1:6">
      <c r="A8" s="2"/>
      <c r="B8" s="2"/>
      <c r="C8" s="2"/>
      <c r="D8" s="2"/>
    </row>
    <row r="9" spans="1:6" ht="60" customHeight="1">
      <c r="A9" s="3" t="s">
        <v>0</v>
      </c>
      <c r="B9" s="3" t="s">
        <v>1</v>
      </c>
      <c r="C9" s="3" t="s">
        <v>2</v>
      </c>
      <c r="D9" s="3" t="s">
        <v>158</v>
      </c>
      <c r="E9" s="3" t="s">
        <v>184</v>
      </c>
      <c r="F9" s="3" t="s">
        <v>186</v>
      </c>
    </row>
    <row r="10" spans="1:6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</row>
    <row r="11" spans="1:6" ht="15" customHeight="1">
      <c r="A11" s="38" t="s">
        <v>33</v>
      </c>
      <c r="B11" s="5" t="s">
        <v>15</v>
      </c>
      <c r="C11" s="3"/>
      <c r="D11" s="10">
        <f>SUM(D12:D18)</f>
        <v>49217.805</v>
      </c>
      <c r="E11" s="10">
        <v>20454.2</v>
      </c>
      <c r="F11" s="10">
        <v>20454.2</v>
      </c>
    </row>
    <row r="12" spans="1:6" ht="51" customHeight="1">
      <c r="A12" s="38" t="s">
        <v>159</v>
      </c>
      <c r="B12" s="5" t="s">
        <v>15</v>
      </c>
      <c r="C12" s="8" t="s">
        <v>16</v>
      </c>
      <c r="D12" s="10">
        <v>1764.89</v>
      </c>
      <c r="E12" s="10"/>
      <c r="F12" s="10"/>
    </row>
    <row r="13" spans="1:6" ht="63">
      <c r="A13" s="4" t="s">
        <v>89</v>
      </c>
      <c r="B13" s="5" t="s">
        <v>15</v>
      </c>
      <c r="C13" s="5" t="s">
        <v>17</v>
      </c>
      <c r="D13" s="10">
        <v>41.914000000000001</v>
      </c>
      <c r="E13" s="10"/>
      <c r="F13" s="10"/>
    </row>
    <row r="14" spans="1:6" ht="69.75" customHeight="1">
      <c r="A14" s="37" t="s">
        <v>90</v>
      </c>
      <c r="B14" s="5" t="s">
        <v>15</v>
      </c>
      <c r="C14" s="5" t="s">
        <v>18</v>
      </c>
      <c r="D14" s="10">
        <v>16289.686</v>
      </c>
      <c r="E14" s="10"/>
      <c r="F14" s="10"/>
    </row>
    <row r="15" spans="1:6" ht="19.5" customHeight="1">
      <c r="A15" s="37" t="s">
        <v>160</v>
      </c>
      <c r="B15" s="5" t="s">
        <v>15</v>
      </c>
      <c r="C15" s="5" t="s">
        <v>21</v>
      </c>
      <c r="D15" s="10">
        <v>5.7</v>
      </c>
      <c r="E15" s="10"/>
      <c r="F15" s="10"/>
    </row>
    <row r="16" spans="1:6" ht="48.75" customHeight="1">
      <c r="A16" s="37" t="s">
        <v>91</v>
      </c>
      <c r="B16" s="5" t="s">
        <v>15</v>
      </c>
      <c r="C16" s="5" t="s">
        <v>19</v>
      </c>
      <c r="D16" s="10">
        <v>7363.2740000000003</v>
      </c>
      <c r="E16" s="10"/>
      <c r="F16" s="10"/>
    </row>
    <row r="17" spans="1:6" ht="22.5" customHeight="1">
      <c r="A17" s="37" t="s">
        <v>145</v>
      </c>
      <c r="B17" s="5" t="s">
        <v>15</v>
      </c>
      <c r="C17" s="5">
        <v>11</v>
      </c>
      <c r="D17" s="10">
        <v>235.14099999999999</v>
      </c>
      <c r="E17" s="10"/>
      <c r="F17" s="10"/>
    </row>
    <row r="18" spans="1:6">
      <c r="A18" s="4" t="s">
        <v>5</v>
      </c>
      <c r="B18" s="5" t="s">
        <v>15</v>
      </c>
      <c r="C18" s="3">
        <v>13</v>
      </c>
      <c r="D18" s="10">
        <v>23517.200000000001</v>
      </c>
      <c r="E18" s="10"/>
      <c r="F18" s="10"/>
    </row>
    <row r="19" spans="1:6">
      <c r="A19" s="4" t="s">
        <v>46</v>
      </c>
      <c r="B19" s="5" t="s">
        <v>16</v>
      </c>
      <c r="C19" s="3"/>
      <c r="D19" s="10">
        <f>D20</f>
        <v>835.7</v>
      </c>
      <c r="E19" s="10">
        <v>786.1</v>
      </c>
      <c r="F19" s="10">
        <v>802.3</v>
      </c>
    </row>
    <row r="20" spans="1:6" ht="15" customHeight="1">
      <c r="A20" s="4" t="s">
        <v>42</v>
      </c>
      <c r="B20" s="5" t="s">
        <v>16</v>
      </c>
      <c r="C20" s="5" t="s">
        <v>17</v>
      </c>
      <c r="D20" s="10">
        <v>835.7</v>
      </c>
      <c r="E20" s="10"/>
      <c r="F20" s="10"/>
    </row>
    <row r="21" spans="1:6" ht="33" customHeight="1">
      <c r="A21" s="4" t="s">
        <v>34</v>
      </c>
      <c r="B21" s="5" t="s">
        <v>17</v>
      </c>
      <c r="C21" s="3"/>
      <c r="D21" s="10">
        <f>SUM(D22:D22)</f>
        <v>3242.4229999999998</v>
      </c>
      <c r="E21" s="10">
        <v>1486.6</v>
      </c>
      <c r="F21" s="10">
        <v>1486.6</v>
      </c>
    </row>
    <row r="22" spans="1:6" ht="48.75" customHeight="1">
      <c r="A22" s="4" t="s">
        <v>43</v>
      </c>
      <c r="B22" s="5" t="s">
        <v>17</v>
      </c>
      <c r="C22" s="5" t="s">
        <v>20</v>
      </c>
      <c r="D22" s="10">
        <v>3242.4229999999998</v>
      </c>
      <c r="E22" s="10"/>
      <c r="F22" s="10"/>
    </row>
    <row r="23" spans="1:6" ht="19.5" customHeight="1">
      <c r="A23" s="4" t="s">
        <v>35</v>
      </c>
      <c r="B23" s="5" t="s">
        <v>18</v>
      </c>
      <c r="C23" s="5"/>
      <c r="D23" s="10">
        <f>SUM(D24:D27)</f>
        <v>9462.9770000000008</v>
      </c>
      <c r="E23" s="10">
        <v>7688</v>
      </c>
      <c r="F23" s="10">
        <v>7955</v>
      </c>
    </row>
    <row r="24" spans="1:6" ht="19.5" customHeight="1">
      <c r="A24" s="4" t="s">
        <v>229</v>
      </c>
      <c r="B24" s="5" t="s">
        <v>18</v>
      </c>
      <c r="C24" s="5" t="s">
        <v>15</v>
      </c>
      <c r="D24" s="10">
        <v>45.476999999999997</v>
      </c>
      <c r="E24" s="10"/>
      <c r="F24" s="10"/>
    </row>
    <row r="25" spans="1:6" ht="19.5" customHeight="1">
      <c r="A25" s="4" t="s">
        <v>108</v>
      </c>
      <c r="B25" s="5" t="s">
        <v>18</v>
      </c>
      <c r="C25" s="5" t="s">
        <v>21</v>
      </c>
      <c r="D25" s="10">
        <v>177</v>
      </c>
      <c r="E25" s="10"/>
      <c r="F25" s="10"/>
    </row>
    <row r="26" spans="1:6" ht="21" customHeight="1">
      <c r="A26" s="4" t="s">
        <v>72</v>
      </c>
      <c r="B26" s="5" t="s">
        <v>18</v>
      </c>
      <c r="C26" s="5" t="s">
        <v>20</v>
      </c>
      <c r="D26" s="10">
        <v>8779</v>
      </c>
      <c r="E26" s="10"/>
      <c r="F26" s="10"/>
    </row>
    <row r="27" spans="1:6" ht="21" customHeight="1">
      <c r="A27" s="55" t="s">
        <v>161</v>
      </c>
      <c r="B27" s="5" t="s">
        <v>18</v>
      </c>
      <c r="C27" s="5">
        <v>12</v>
      </c>
      <c r="D27" s="10">
        <v>461.5</v>
      </c>
      <c r="E27" s="10"/>
      <c r="F27" s="10"/>
    </row>
    <row r="28" spans="1:6" ht="21" customHeight="1">
      <c r="A28" s="4" t="s">
        <v>180</v>
      </c>
      <c r="B28" s="5" t="s">
        <v>21</v>
      </c>
      <c r="C28" s="5"/>
      <c r="D28" s="10">
        <f>D30+D29+D31</f>
        <v>14927.759</v>
      </c>
      <c r="E28" s="10">
        <v>4980</v>
      </c>
      <c r="F28" s="10">
        <v>4980</v>
      </c>
    </row>
    <row r="29" spans="1:6" ht="21" customHeight="1">
      <c r="A29" s="4" t="s">
        <v>183</v>
      </c>
      <c r="B29" s="5" t="s">
        <v>21</v>
      </c>
      <c r="C29" s="5" t="s">
        <v>16</v>
      </c>
      <c r="D29" s="10">
        <v>11476.659</v>
      </c>
      <c r="E29" s="10"/>
      <c r="F29" s="10"/>
    </row>
    <row r="30" spans="1:6" ht="21" customHeight="1">
      <c r="A30" s="4" t="s">
        <v>178</v>
      </c>
      <c r="B30" s="5" t="s">
        <v>21</v>
      </c>
      <c r="C30" s="5" t="s">
        <v>17</v>
      </c>
      <c r="D30" s="10">
        <v>3151.1</v>
      </c>
      <c r="E30" s="10"/>
      <c r="F30" s="10"/>
    </row>
    <row r="31" spans="1:6" ht="35.25" customHeight="1">
      <c r="A31" s="4" t="s">
        <v>230</v>
      </c>
      <c r="B31" s="5" t="s">
        <v>21</v>
      </c>
      <c r="C31" s="5" t="s">
        <v>21</v>
      </c>
      <c r="D31" s="10">
        <v>300</v>
      </c>
      <c r="E31" s="10"/>
      <c r="F31" s="10"/>
    </row>
    <row r="32" spans="1:6">
      <c r="A32" s="4" t="s">
        <v>36</v>
      </c>
      <c r="B32" s="5" t="s">
        <v>23</v>
      </c>
      <c r="C32" s="3"/>
      <c r="D32" s="10">
        <f>D33+D34+D35+D36+D37</f>
        <v>271460.16100000002</v>
      </c>
      <c r="E32" s="10">
        <v>236366.2</v>
      </c>
      <c r="F32" s="10">
        <v>232883.4</v>
      </c>
    </row>
    <row r="33" spans="1:6">
      <c r="A33" s="4" t="s">
        <v>6</v>
      </c>
      <c r="B33" s="5" t="s">
        <v>23</v>
      </c>
      <c r="C33" s="5" t="s">
        <v>15</v>
      </c>
      <c r="D33" s="10">
        <v>50662.633999999998</v>
      </c>
      <c r="E33" s="10"/>
      <c r="F33" s="10"/>
    </row>
    <row r="34" spans="1:6">
      <c r="A34" s="4" t="s">
        <v>7</v>
      </c>
      <c r="B34" s="5" t="s">
        <v>23</v>
      </c>
      <c r="C34" s="5" t="s">
        <v>16</v>
      </c>
      <c r="D34" s="10">
        <v>194127.394</v>
      </c>
      <c r="E34" s="10"/>
      <c r="F34" s="10"/>
    </row>
    <row r="35" spans="1:6">
      <c r="A35" s="46" t="s">
        <v>151</v>
      </c>
      <c r="B35" s="5" t="s">
        <v>23</v>
      </c>
      <c r="C35" s="5" t="s">
        <v>17</v>
      </c>
      <c r="D35" s="10">
        <v>13640.1</v>
      </c>
      <c r="E35" s="10"/>
      <c r="F35" s="10"/>
    </row>
    <row r="36" spans="1:6" ht="15" customHeight="1">
      <c r="A36" s="4" t="s">
        <v>8</v>
      </c>
      <c r="B36" s="5" t="s">
        <v>23</v>
      </c>
      <c r="C36" s="5" t="s">
        <v>23</v>
      </c>
      <c r="D36" s="10">
        <v>1034.453</v>
      </c>
      <c r="E36" s="10"/>
      <c r="F36" s="10"/>
    </row>
    <row r="37" spans="1:6">
      <c r="A37" s="4" t="s">
        <v>9</v>
      </c>
      <c r="B37" s="5" t="s">
        <v>23</v>
      </c>
      <c r="C37" s="5" t="s">
        <v>20</v>
      </c>
      <c r="D37" s="10">
        <v>11995.58</v>
      </c>
      <c r="E37" s="10"/>
      <c r="F37" s="10"/>
    </row>
    <row r="38" spans="1:6">
      <c r="A38" s="4" t="s">
        <v>83</v>
      </c>
      <c r="B38" s="5" t="s">
        <v>22</v>
      </c>
      <c r="C38" s="3"/>
      <c r="D38" s="10">
        <f>SUM(D39:D40)</f>
        <v>25965.044999999998</v>
      </c>
      <c r="E38" s="10">
        <v>18665.7</v>
      </c>
      <c r="F38" s="10">
        <v>18669.2</v>
      </c>
    </row>
    <row r="39" spans="1:6">
      <c r="A39" s="4" t="s">
        <v>10</v>
      </c>
      <c r="B39" s="5" t="s">
        <v>22</v>
      </c>
      <c r="C39" s="5" t="s">
        <v>15</v>
      </c>
      <c r="D39" s="10">
        <v>19039.145</v>
      </c>
      <c r="E39" s="10"/>
      <c r="F39" s="10"/>
    </row>
    <row r="40" spans="1:6" ht="17.25" customHeight="1">
      <c r="A40" s="4" t="s">
        <v>85</v>
      </c>
      <c r="B40" s="5" t="s">
        <v>22</v>
      </c>
      <c r="C40" s="5" t="s">
        <v>18</v>
      </c>
      <c r="D40" s="10">
        <v>6925.9</v>
      </c>
      <c r="E40" s="10"/>
      <c r="F40" s="10"/>
    </row>
    <row r="41" spans="1:6">
      <c r="A41" s="4" t="s">
        <v>37</v>
      </c>
      <c r="B41" s="3">
        <v>10</v>
      </c>
      <c r="C41" s="3"/>
      <c r="D41" s="10">
        <f>SUM(D42:D44)</f>
        <v>18622.152000000002</v>
      </c>
      <c r="E41" s="10">
        <v>15986.2</v>
      </c>
      <c r="F41" s="10">
        <v>16004.3</v>
      </c>
    </row>
    <row r="42" spans="1:6">
      <c r="A42" s="4" t="s">
        <v>12</v>
      </c>
      <c r="B42" s="3">
        <v>10</v>
      </c>
      <c r="C42" s="5" t="s">
        <v>15</v>
      </c>
      <c r="D42" s="10">
        <v>706.42</v>
      </c>
      <c r="E42" s="10"/>
      <c r="F42" s="10"/>
    </row>
    <row r="43" spans="1:6">
      <c r="A43" s="4" t="s">
        <v>41</v>
      </c>
      <c r="B43" s="3">
        <v>10</v>
      </c>
      <c r="C43" s="5" t="s">
        <v>17</v>
      </c>
      <c r="D43" s="10">
        <v>3878.732</v>
      </c>
      <c r="E43" s="10"/>
      <c r="F43" s="10"/>
    </row>
    <row r="44" spans="1:6">
      <c r="A44" s="4" t="s">
        <v>13</v>
      </c>
      <c r="B44" s="3">
        <v>10</v>
      </c>
      <c r="C44" s="5" t="s">
        <v>18</v>
      </c>
      <c r="D44" s="10">
        <v>14037</v>
      </c>
      <c r="E44" s="10"/>
      <c r="F44" s="10"/>
    </row>
    <row r="45" spans="1:6">
      <c r="A45" s="4" t="s">
        <v>11</v>
      </c>
      <c r="B45" s="3">
        <v>11</v>
      </c>
      <c r="C45" s="5"/>
      <c r="D45" s="10">
        <f>SUM(D46:D47)</f>
        <v>2922.7310000000002</v>
      </c>
      <c r="E45" s="10">
        <v>1638.2</v>
      </c>
      <c r="F45" s="10">
        <v>1638.2</v>
      </c>
    </row>
    <row r="46" spans="1:6">
      <c r="A46" s="4" t="s">
        <v>221</v>
      </c>
      <c r="B46" s="3">
        <v>11</v>
      </c>
      <c r="C46" s="5" t="s">
        <v>16</v>
      </c>
      <c r="D46" s="10">
        <v>307.05399999999997</v>
      </c>
      <c r="E46" s="10"/>
      <c r="F46" s="10"/>
    </row>
    <row r="47" spans="1:6" ht="31.5">
      <c r="A47" s="4" t="s">
        <v>28</v>
      </c>
      <c r="B47" s="3">
        <v>11</v>
      </c>
      <c r="C47" s="5" t="s">
        <v>21</v>
      </c>
      <c r="D47" s="10">
        <v>2615.6770000000001</v>
      </c>
      <c r="E47" s="10"/>
      <c r="F47" s="10"/>
    </row>
    <row r="48" spans="1:6" ht="31.5">
      <c r="A48" s="39" t="s">
        <v>62</v>
      </c>
      <c r="B48" s="14">
        <v>13</v>
      </c>
      <c r="C48" s="15"/>
      <c r="D48" s="16">
        <f>D49</f>
        <v>5.0129999999999999</v>
      </c>
      <c r="E48" s="16">
        <v>100</v>
      </c>
      <c r="F48" s="16">
        <v>100</v>
      </c>
    </row>
    <row r="49" spans="1:6" ht="31.5" customHeight="1">
      <c r="A49" s="37" t="s">
        <v>87</v>
      </c>
      <c r="B49" s="15">
        <v>13</v>
      </c>
      <c r="C49" s="15" t="s">
        <v>15</v>
      </c>
      <c r="D49" s="16">
        <v>5.0129999999999999</v>
      </c>
      <c r="E49" s="16"/>
      <c r="F49" s="16"/>
    </row>
    <row r="50" spans="1:6" ht="47.25">
      <c r="A50" s="40" t="s">
        <v>109</v>
      </c>
      <c r="B50" s="3">
        <v>14</v>
      </c>
      <c r="C50" s="3"/>
      <c r="D50" s="10">
        <f>SUM(D51:D52)</f>
        <v>4052.7</v>
      </c>
      <c r="E50" s="10">
        <v>2800.3</v>
      </c>
      <c r="F50" s="10">
        <v>2800.3</v>
      </c>
    </row>
    <row r="51" spans="1:6" ht="47.25">
      <c r="A51" s="37" t="s">
        <v>93</v>
      </c>
      <c r="B51" s="3">
        <v>14</v>
      </c>
      <c r="C51" s="5" t="s">
        <v>15</v>
      </c>
      <c r="D51" s="10">
        <v>1913.7</v>
      </c>
      <c r="E51" s="10"/>
      <c r="F51" s="10"/>
    </row>
    <row r="52" spans="1:6">
      <c r="A52" s="37" t="s">
        <v>96</v>
      </c>
      <c r="B52" s="3">
        <v>14</v>
      </c>
      <c r="C52" s="5" t="s">
        <v>16</v>
      </c>
      <c r="D52" s="10">
        <v>2139</v>
      </c>
      <c r="E52" s="10"/>
      <c r="F52" s="10"/>
    </row>
    <row r="53" spans="1:6">
      <c r="A53" s="4" t="s">
        <v>61</v>
      </c>
      <c r="B53" s="3"/>
      <c r="C53" s="3"/>
      <c r="D53" s="10">
        <f>D11+D19+D21+D32+D38+D41+D45+D48+D50+D23+D28</f>
        <v>400714.46600000007</v>
      </c>
      <c r="E53" s="10">
        <v>311451.5</v>
      </c>
      <c r="F53" s="10">
        <v>308273.5</v>
      </c>
    </row>
  </sheetData>
  <mergeCells count="1">
    <mergeCell ref="A7:F7"/>
  </mergeCells>
  <phoneticPr fontId="5" type="noConversion"/>
  <pageMargins left="0.78740157480314965" right="0.39370078740157483" top="0.78740157480314965" bottom="0.78740157480314965" header="0.31496062992125984" footer="0.31496062992125984"/>
  <pageSetup paperSize="9" scale="76" fitToHeight="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5"/>
  <sheetViews>
    <sheetView topLeftCell="A436" workbookViewId="0">
      <selection activeCell="G372" sqref="G372"/>
    </sheetView>
  </sheetViews>
  <sheetFormatPr defaultRowHeight="15.75"/>
  <cols>
    <col min="1" max="1" width="50.5703125" style="1" customWidth="1"/>
    <col min="2" max="2" width="5.42578125" style="1" customWidth="1"/>
    <col min="3" max="3" width="5" style="1" customWidth="1"/>
    <col min="4" max="4" width="4.42578125" style="1" customWidth="1"/>
    <col min="5" max="5" width="17" style="1" customWidth="1"/>
    <col min="6" max="6" width="6.140625" style="1" customWidth="1"/>
    <col min="7" max="7" width="15.28515625" style="1" customWidth="1"/>
    <col min="8" max="8" width="15" style="1" customWidth="1"/>
    <col min="9" max="9" width="14.28515625" style="1" customWidth="1"/>
    <col min="10" max="16384" width="9.140625" style="1"/>
  </cols>
  <sheetData>
    <row r="1" spans="1:9">
      <c r="B1" s="11"/>
      <c r="C1" s="11"/>
      <c r="D1" s="11"/>
      <c r="E1" s="11"/>
      <c r="H1" s="13" t="s">
        <v>111</v>
      </c>
    </row>
    <row r="2" spans="1:9">
      <c r="B2" s="11"/>
      <c r="C2" s="11"/>
      <c r="D2" s="11"/>
      <c r="E2" s="11"/>
      <c r="H2" s="13" t="s">
        <v>105</v>
      </c>
    </row>
    <row r="3" spans="1:9">
      <c r="B3" s="11"/>
      <c r="C3" s="11"/>
      <c r="D3" s="11"/>
      <c r="E3" s="11"/>
      <c r="H3" s="13" t="s">
        <v>106</v>
      </c>
    </row>
    <row r="4" spans="1:9">
      <c r="B4" s="11"/>
      <c r="C4" s="11"/>
      <c r="D4" s="11"/>
      <c r="E4" s="11"/>
      <c r="H4" s="13" t="s">
        <v>107</v>
      </c>
    </row>
    <row r="5" spans="1:9">
      <c r="B5" s="11"/>
      <c r="C5" s="11"/>
      <c r="D5" s="11"/>
      <c r="E5" s="11"/>
      <c r="H5" s="13" t="s">
        <v>112</v>
      </c>
    </row>
    <row r="6" spans="1:9">
      <c r="A6" s="2"/>
      <c r="B6" s="2"/>
      <c r="C6" s="2"/>
      <c r="D6" s="2"/>
      <c r="E6" s="2"/>
      <c r="F6" s="2"/>
      <c r="G6" s="2"/>
    </row>
    <row r="7" spans="1:9" ht="47.25" customHeight="1">
      <c r="A7" s="70" t="s">
        <v>187</v>
      </c>
      <c r="B7" s="71"/>
      <c r="C7" s="71"/>
      <c r="D7" s="71"/>
      <c r="E7" s="71"/>
      <c r="F7" s="71"/>
      <c r="G7" s="71"/>
      <c r="H7" s="71"/>
      <c r="I7" s="71"/>
    </row>
    <row r="8" spans="1:9" ht="9.75" customHeight="1">
      <c r="A8" s="2"/>
      <c r="B8" s="2"/>
      <c r="C8" s="2"/>
      <c r="D8" s="2"/>
      <c r="E8" s="2"/>
      <c r="F8" s="2"/>
      <c r="G8" s="2"/>
    </row>
    <row r="9" spans="1:9" ht="47.25">
      <c r="A9" s="3" t="s">
        <v>0</v>
      </c>
      <c r="B9" s="3" t="s">
        <v>24</v>
      </c>
      <c r="C9" s="3" t="s">
        <v>1</v>
      </c>
      <c r="D9" s="3" t="s">
        <v>2</v>
      </c>
      <c r="E9" s="3" t="s">
        <v>25</v>
      </c>
      <c r="F9" s="3" t="s">
        <v>26</v>
      </c>
      <c r="G9" s="3" t="s">
        <v>158</v>
      </c>
      <c r="H9" s="3" t="s">
        <v>184</v>
      </c>
      <c r="I9" s="3" t="s">
        <v>186</v>
      </c>
    </row>
    <row r="10" spans="1:9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</row>
    <row r="11" spans="1:9" ht="47.25" customHeight="1">
      <c r="A11" s="9" t="s">
        <v>27</v>
      </c>
      <c r="B11" s="5" t="s">
        <v>40</v>
      </c>
      <c r="C11" s="3"/>
      <c r="D11" s="3"/>
      <c r="E11" s="7"/>
      <c r="F11" s="3"/>
      <c r="G11" s="10">
        <f>SUM(G12+G21)</f>
        <v>6421.3490000000002</v>
      </c>
      <c r="H11" s="10">
        <v>4226.6000000000004</v>
      </c>
      <c r="I11" s="10">
        <v>4226.6000000000004</v>
      </c>
    </row>
    <row r="12" spans="1:9" ht="16.5" customHeight="1">
      <c r="A12" s="9" t="s">
        <v>36</v>
      </c>
      <c r="B12" s="5" t="s">
        <v>40</v>
      </c>
      <c r="C12" s="5" t="s">
        <v>23</v>
      </c>
      <c r="D12" s="5"/>
      <c r="E12" s="7"/>
      <c r="F12" s="5"/>
      <c r="G12" s="10">
        <f>G13</f>
        <v>3498.62</v>
      </c>
      <c r="H12" s="43"/>
      <c r="I12" s="43"/>
    </row>
    <row r="13" spans="1:9" ht="17.25" customHeight="1">
      <c r="A13" s="9" t="str">
        <f>Лист1!A35</f>
        <v>Дополнительное образование детей</v>
      </c>
      <c r="B13" s="5" t="s">
        <v>40</v>
      </c>
      <c r="C13" s="5" t="s">
        <v>23</v>
      </c>
      <c r="D13" s="5" t="s">
        <v>17</v>
      </c>
      <c r="E13" s="7"/>
      <c r="F13" s="5"/>
      <c r="G13" s="10">
        <f>G14</f>
        <v>3498.62</v>
      </c>
      <c r="H13" s="43"/>
      <c r="I13" s="43"/>
    </row>
    <row r="14" spans="1:9" ht="49.5" customHeight="1">
      <c r="A14" s="9" t="s">
        <v>82</v>
      </c>
      <c r="B14" s="5" t="s">
        <v>40</v>
      </c>
      <c r="C14" s="5" t="s">
        <v>23</v>
      </c>
      <c r="D14" s="5" t="s">
        <v>17</v>
      </c>
      <c r="E14" s="7" t="s">
        <v>113</v>
      </c>
      <c r="F14" s="5"/>
      <c r="G14" s="10">
        <f>G15+G19</f>
        <v>3498.62</v>
      </c>
      <c r="H14" s="43"/>
      <c r="I14" s="43"/>
    </row>
    <row r="15" spans="1:9" ht="32.25" customHeight="1">
      <c r="A15" s="9" t="s">
        <v>100</v>
      </c>
      <c r="B15" s="5" t="s">
        <v>40</v>
      </c>
      <c r="C15" s="5" t="s">
        <v>23</v>
      </c>
      <c r="D15" s="5" t="s">
        <v>17</v>
      </c>
      <c r="E15" s="7" t="s">
        <v>110</v>
      </c>
      <c r="F15" s="5"/>
      <c r="G15" s="10">
        <f>SUM(G16:G18)</f>
        <v>2749.1210000000001</v>
      </c>
      <c r="H15" s="43"/>
      <c r="I15" s="43"/>
    </row>
    <row r="16" spans="1:9" ht="78" customHeight="1">
      <c r="A16" s="31" t="s">
        <v>75</v>
      </c>
      <c r="B16" s="5" t="s">
        <v>40</v>
      </c>
      <c r="C16" s="5" t="s">
        <v>23</v>
      </c>
      <c r="D16" s="5" t="s">
        <v>17</v>
      </c>
      <c r="E16" s="7" t="s">
        <v>110</v>
      </c>
      <c r="F16" s="5">
        <v>100</v>
      </c>
      <c r="G16" s="10">
        <v>1803.35</v>
      </c>
      <c r="H16" s="43"/>
      <c r="I16" s="43"/>
    </row>
    <row r="17" spans="1:9" ht="33" customHeight="1">
      <c r="A17" s="32" t="s">
        <v>114</v>
      </c>
      <c r="B17" s="5" t="s">
        <v>40</v>
      </c>
      <c r="C17" s="5" t="s">
        <v>23</v>
      </c>
      <c r="D17" s="5" t="s">
        <v>17</v>
      </c>
      <c r="E17" s="7" t="s">
        <v>110</v>
      </c>
      <c r="F17" s="5">
        <v>200</v>
      </c>
      <c r="G17" s="10">
        <v>930.71900000000005</v>
      </c>
      <c r="H17" s="43"/>
      <c r="I17" s="43"/>
    </row>
    <row r="18" spans="1:9" ht="19.5" customHeight="1">
      <c r="A18" s="33" t="s">
        <v>66</v>
      </c>
      <c r="B18" s="5" t="s">
        <v>40</v>
      </c>
      <c r="C18" s="5" t="s">
        <v>23</v>
      </c>
      <c r="D18" s="5" t="s">
        <v>17</v>
      </c>
      <c r="E18" s="7" t="s">
        <v>110</v>
      </c>
      <c r="F18" s="5">
        <v>850</v>
      </c>
      <c r="G18" s="10">
        <v>15.052</v>
      </c>
      <c r="H18" s="43"/>
      <c r="I18" s="43"/>
    </row>
    <row r="19" spans="1:9" ht="45.75" customHeight="1">
      <c r="A19" s="33" t="s">
        <v>188</v>
      </c>
      <c r="B19" s="5" t="s">
        <v>40</v>
      </c>
      <c r="C19" s="5" t="s">
        <v>23</v>
      </c>
      <c r="D19" s="5" t="s">
        <v>17</v>
      </c>
      <c r="E19" s="7" t="s">
        <v>189</v>
      </c>
      <c r="F19" s="5"/>
      <c r="G19" s="10">
        <f>G20</f>
        <v>749.49900000000002</v>
      </c>
      <c r="H19" s="43"/>
      <c r="I19" s="43"/>
    </row>
    <row r="20" spans="1:9" ht="88.5" customHeight="1">
      <c r="A20" s="31" t="s">
        <v>75</v>
      </c>
      <c r="B20" s="5" t="s">
        <v>40</v>
      </c>
      <c r="C20" s="5" t="s">
        <v>23</v>
      </c>
      <c r="D20" s="5" t="s">
        <v>17</v>
      </c>
      <c r="E20" s="7" t="s">
        <v>189</v>
      </c>
      <c r="F20" s="5">
        <v>100</v>
      </c>
      <c r="G20" s="10">
        <v>749.49900000000002</v>
      </c>
      <c r="H20" s="43"/>
      <c r="I20" s="43"/>
    </row>
    <row r="21" spans="1:9" ht="18" customHeight="1">
      <c r="A21" s="9" t="s">
        <v>11</v>
      </c>
      <c r="B21" s="5" t="s">
        <v>40</v>
      </c>
      <c r="C21" s="5">
        <v>11</v>
      </c>
      <c r="D21" s="5"/>
      <c r="E21" s="8"/>
      <c r="F21" s="5"/>
      <c r="G21" s="10">
        <f>G26+G30+G22+G34</f>
        <v>2922.7290000000003</v>
      </c>
      <c r="H21" s="43"/>
      <c r="I21" s="43"/>
    </row>
    <row r="22" spans="1:9" ht="18" customHeight="1">
      <c r="A22" s="4" t="s">
        <v>221</v>
      </c>
      <c r="B22" s="5" t="s">
        <v>40</v>
      </c>
      <c r="C22" s="5">
        <v>11</v>
      </c>
      <c r="D22" s="8" t="s">
        <v>16</v>
      </c>
      <c r="E22" s="8"/>
      <c r="F22" s="5"/>
      <c r="G22" s="10">
        <f>G23</f>
        <v>307.05399999999997</v>
      </c>
      <c r="H22" s="43"/>
      <c r="I22" s="43"/>
    </row>
    <row r="23" spans="1:9" ht="44.25" customHeight="1">
      <c r="A23" s="9" t="s">
        <v>82</v>
      </c>
      <c r="B23" s="5" t="s">
        <v>40</v>
      </c>
      <c r="C23" s="5">
        <v>11</v>
      </c>
      <c r="D23" s="8" t="s">
        <v>16</v>
      </c>
      <c r="E23" s="7" t="s">
        <v>113</v>
      </c>
      <c r="F23" s="5"/>
      <c r="G23" s="10">
        <f>G24</f>
        <v>307.05399999999997</v>
      </c>
      <c r="H23" s="43"/>
      <c r="I23" s="43"/>
    </row>
    <row r="24" spans="1:9" ht="46.5" customHeight="1">
      <c r="A24" s="9" t="s">
        <v>100</v>
      </c>
      <c r="B24" s="5" t="s">
        <v>40</v>
      </c>
      <c r="C24" s="5">
        <v>11</v>
      </c>
      <c r="D24" s="8" t="s">
        <v>16</v>
      </c>
      <c r="E24" s="7" t="s">
        <v>110</v>
      </c>
      <c r="F24" s="5"/>
      <c r="G24" s="10">
        <f>G25</f>
        <v>307.05399999999997</v>
      </c>
      <c r="H24" s="43"/>
      <c r="I24" s="43"/>
    </row>
    <row r="25" spans="1:9" ht="88.5" customHeight="1">
      <c r="A25" s="31" t="s">
        <v>75</v>
      </c>
      <c r="B25" s="5" t="s">
        <v>40</v>
      </c>
      <c r="C25" s="5">
        <v>11</v>
      </c>
      <c r="D25" s="8" t="s">
        <v>16</v>
      </c>
      <c r="E25" s="7" t="s">
        <v>110</v>
      </c>
      <c r="F25" s="5">
        <v>100</v>
      </c>
      <c r="G25" s="10">
        <v>307.05399999999997</v>
      </c>
      <c r="H25" s="43"/>
      <c r="I25" s="43"/>
    </row>
    <row r="26" spans="1:9" ht="33.75" customHeight="1">
      <c r="A26" s="9" t="s">
        <v>64</v>
      </c>
      <c r="B26" s="5" t="s">
        <v>40</v>
      </c>
      <c r="C26" s="5">
        <v>11</v>
      </c>
      <c r="D26" s="5" t="s">
        <v>21</v>
      </c>
      <c r="E26" s="7" t="s">
        <v>115</v>
      </c>
      <c r="F26" s="3"/>
      <c r="G26" s="10">
        <f>G27</f>
        <v>824.98500000000001</v>
      </c>
      <c r="H26" s="43"/>
      <c r="I26" s="43"/>
    </row>
    <row r="27" spans="1:9" ht="31.5" customHeight="1">
      <c r="A27" s="9" t="s">
        <v>65</v>
      </c>
      <c r="B27" s="5" t="s">
        <v>40</v>
      </c>
      <c r="C27" s="5">
        <v>11</v>
      </c>
      <c r="D27" s="5" t="s">
        <v>21</v>
      </c>
      <c r="E27" s="7" t="s">
        <v>116</v>
      </c>
      <c r="F27" s="5"/>
      <c r="G27" s="10">
        <f>G28+G29</f>
        <v>824.98500000000001</v>
      </c>
      <c r="H27" s="43"/>
      <c r="I27" s="43"/>
    </row>
    <row r="28" spans="1:9" ht="78.75" customHeight="1">
      <c r="A28" s="32" t="s">
        <v>75</v>
      </c>
      <c r="B28" s="5" t="s">
        <v>40</v>
      </c>
      <c r="C28" s="5">
        <v>11</v>
      </c>
      <c r="D28" s="5" t="s">
        <v>21</v>
      </c>
      <c r="E28" s="7" t="s">
        <v>116</v>
      </c>
      <c r="F28" s="5">
        <v>100</v>
      </c>
      <c r="G28" s="10">
        <v>824.98500000000001</v>
      </c>
      <c r="H28" s="43"/>
      <c r="I28" s="43"/>
    </row>
    <row r="29" spans="1:9" ht="30.75" customHeight="1">
      <c r="A29" s="32" t="s">
        <v>114</v>
      </c>
      <c r="B29" s="5" t="s">
        <v>40</v>
      </c>
      <c r="C29" s="5">
        <v>11</v>
      </c>
      <c r="D29" s="5" t="s">
        <v>21</v>
      </c>
      <c r="E29" s="7" t="s">
        <v>116</v>
      </c>
      <c r="F29" s="5">
        <v>200</v>
      </c>
      <c r="G29" s="10">
        <v>0</v>
      </c>
      <c r="H29" s="43"/>
      <c r="I29" s="43"/>
    </row>
    <row r="30" spans="1:9" ht="30.75" customHeight="1">
      <c r="A30" s="32" t="s">
        <v>153</v>
      </c>
      <c r="B30" s="5" t="s">
        <v>40</v>
      </c>
      <c r="C30" s="5">
        <v>11</v>
      </c>
      <c r="D30" s="5" t="s">
        <v>21</v>
      </c>
      <c r="E30" s="7" t="s">
        <v>152</v>
      </c>
      <c r="F30" s="5"/>
      <c r="G30" s="10">
        <f>G31+G32+G33</f>
        <v>1767.69</v>
      </c>
      <c r="H30" s="43"/>
      <c r="I30" s="43"/>
    </row>
    <row r="31" spans="1:9" ht="93" customHeight="1">
      <c r="A31" s="32" t="s">
        <v>75</v>
      </c>
      <c r="B31" s="5" t="s">
        <v>40</v>
      </c>
      <c r="C31" s="5">
        <v>11</v>
      </c>
      <c r="D31" s="5" t="s">
        <v>21</v>
      </c>
      <c r="E31" s="7" t="s">
        <v>152</v>
      </c>
      <c r="F31" s="5">
        <v>100</v>
      </c>
      <c r="G31" s="10">
        <v>1007.255</v>
      </c>
      <c r="H31" s="43"/>
      <c r="I31" s="43"/>
    </row>
    <row r="32" spans="1:9" ht="30.75" customHeight="1">
      <c r="A32" s="32" t="s">
        <v>114</v>
      </c>
      <c r="B32" s="5" t="s">
        <v>40</v>
      </c>
      <c r="C32" s="5">
        <v>11</v>
      </c>
      <c r="D32" s="5" t="s">
        <v>21</v>
      </c>
      <c r="E32" s="7" t="s">
        <v>152</v>
      </c>
      <c r="F32" s="5">
        <v>200</v>
      </c>
      <c r="G32" s="10">
        <v>707.07</v>
      </c>
      <c r="H32" s="43"/>
      <c r="I32" s="43"/>
    </row>
    <row r="33" spans="1:9" ht="30.75" customHeight="1">
      <c r="A33" s="33" t="s">
        <v>66</v>
      </c>
      <c r="B33" s="5" t="s">
        <v>40</v>
      </c>
      <c r="C33" s="5">
        <v>11</v>
      </c>
      <c r="D33" s="5" t="s">
        <v>21</v>
      </c>
      <c r="E33" s="7" t="s">
        <v>152</v>
      </c>
      <c r="F33" s="5">
        <v>850</v>
      </c>
      <c r="G33" s="10">
        <v>53.365000000000002</v>
      </c>
      <c r="H33" s="43"/>
      <c r="I33" s="43"/>
    </row>
    <row r="34" spans="1:9" ht="30.75" customHeight="1">
      <c r="A34" s="33" t="s">
        <v>146</v>
      </c>
      <c r="B34" s="5" t="s">
        <v>40</v>
      </c>
      <c r="C34" s="5">
        <v>11</v>
      </c>
      <c r="D34" s="5" t="s">
        <v>21</v>
      </c>
      <c r="E34" s="7" t="s">
        <v>148</v>
      </c>
      <c r="F34" s="5"/>
      <c r="G34" s="10">
        <f>G35</f>
        <v>23</v>
      </c>
      <c r="H34" s="43"/>
      <c r="I34" s="43"/>
    </row>
    <row r="35" spans="1:9" ht="36" customHeight="1">
      <c r="A35" s="32" t="s">
        <v>114</v>
      </c>
      <c r="B35" s="5" t="s">
        <v>40</v>
      </c>
      <c r="C35" s="5">
        <v>11</v>
      </c>
      <c r="D35" s="5" t="s">
        <v>21</v>
      </c>
      <c r="E35" s="7" t="s">
        <v>148</v>
      </c>
      <c r="F35" s="5">
        <v>200</v>
      </c>
      <c r="G35" s="10">
        <v>23</v>
      </c>
      <c r="H35" s="43"/>
      <c r="I35" s="43"/>
    </row>
    <row r="36" spans="1:9" ht="31.5" customHeight="1">
      <c r="A36" s="9" t="s">
        <v>44</v>
      </c>
      <c r="B36" s="5" t="s">
        <v>30</v>
      </c>
      <c r="C36" s="5"/>
      <c r="D36" s="5"/>
      <c r="E36" s="8"/>
      <c r="F36" s="5"/>
      <c r="G36" s="10">
        <f>G37+G46</f>
        <v>29303.112999999998</v>
      </c>
      <c r="H36" s="10">
        <v>22727.7</v>
      </c>
      <c r="I36" s="10">
        <v>22736.2</v>
      </c>
    </row>
    <row r="37" spans="1:9" ht="20.25" customHeight="1">
      <c r="A37" s="9" t="s">
        <v>36</v>
      </c>
      <c r="B37" s="5" t="s">
        <v>30</v>
      </c>
      <c r="C37" s="5" t="s">
        <v>23</v>
      </c>
      <c r="D37" s="5"/>
      <c r="E37" s="8"/>
      <c r="F37" s="5"/>
      <c r="G37" s="10">
        <f>G38</f>
        <v>8420.7979999999989</v>
      </c>
      <c r="H37" s="43"/>
      <c r="I37" s="43"/>
    </row>
    <row r="38" spans="1:9" ht="18" customHeight="1">
      <c r="A38" s="9" t="str">
        <f>Лист1!A35</f>
        <v>Дополнительное образование детей</v>
      </c>
      <c r="B38" s="5" t="s">
        <v>30</v>
      </c>
      <c r="C38" s="5" t="s">
        <v>23</v>
      </c>
      <c r="D38" s="5" t="s">
        <v>17</v>
      </c>
      <c r="E38" s="8"/>
      <c r="F38" s="5"/>
      <c r="G38" s="10">
        <f>G39</f>
        <v>8420.7979999999989</v>
      </c>
      <c r="H38" s="43"/>
      <c r="I38" s="43"/>
    </row>
    <row r="39" spans="1:9" ht="49.5" customHeight="1">
      <c r="A39" s="9" t="s">
        <v>82</v>
      </c>
      <c r="B39" s="5" t="s">
        <v>30</v>
      </c>
      <c r="C39" s="5" t="s">
        <v>23</v>
      </c>
      <c r="D39" s="5" t="s">
        <v>17</v>
      </c>
      <c r="E39" s="7" t="s">
        <v>113</v>
      </c>
      <c r="F39" s="5"/>
      <c r="G39" s="10">
        <f>G40+G44</f>
        <v>8420.7979999999989</v>
      </c>
      <c r="H39" s="43"/>
      <c r="I39" s="43"/>
    </row>
    <row r="40" spans="1:9" ht="36" customHeight="1">
      <c r="A40" s="9" t="s">
        <v>100</v>
      </c>
      <c r="B40" s="5" t="s">
        <v>30</v>
      </c>
      <c r="C40" s="5" t="s">
        <v>23</v>
      </c>
      <c r="D40" s="5" t="s">
        <v>17</v>
      </c>
      <c r="E40" s="7" t="s">
        <v>110</v>
      </c>
      <c r="F40" s="5"/>
      <c r="G40" s="10">
        <f>G41+G42+G43</f>
        <v>6439.2179999999998</v>
      </c>
      <c r="H40" s="43"/>
      <c r="I40" s="43"/>
    </row>
    <row r="41" spans="1:9" ht="84.75" customHeight="1">
      <c r="A41" s="32" t="s">
        <v>75</v>
      </c>
      <c r="B41" s="5" t="s">
        <v>30</v>
      </c>
      <c r="C41" s="5" t="s">
        <v>23</v>
      </c>
      <c r="D41" s="5" t="s">
        <v>17</v>
      </c>
      <c r="E41" s="7" t="s">
        <v>110</v>
      </c>
      <c r="F41" s="5">
        <v>100</v>
      </c>
      <c r="G41" s="10">
        <v>5423.94</v>
      </c>
      <c r="H41" s="43"/>
      <c r="I41" s="43"/>
    </row>
    <row r="42" spans="1:9" ht="32.25" customHeight="1">
      <c r="A42" s="32" t="s">
        <v>114</v>
      </c>
      <c r="B42" s="5" t="s">
        <v>30</v>
      </c>
      <c r="C42" s="5" t="s">
        <v>23</v>
      </c>
      <c r="D42" s="5" t="s">
        <v>17</v>
      </c>
      <c r="E42" s="7" t="s">
        <v>110</v>
      </c>
      <c r="F42" s="5">
        <v>200</v>
      </c>
      <c r="G42" s="10">
        <v>989.47299999999996</v>
      </c>
      <c r="H42" s="43"/>
      <c r="I42" s="43"/>
    </row>
    <row r="43" spans="1:9" ht="17.25" customHeight="1">
      <c r="A43" s="33" t="s">
        <v>66</v>
      </c>
      <c r="B43" s="5" t="s">
        <v>30</v>
      </c>
      <c r="C43" s="5" t="s">
        <v>23</v>
      </c>
      <c r="D43" s="5" t="s">
        <v>17</v>
      </c>
      <c r="E43" s="7" t="s">
        <v>110</v>
      </c>
      <c r="F43" s="5">
        <v>850</v>
      </c>
      <c r="G43" s="10">
        <v>25.805</v>
      </c>
      <c r="H43" s="43"/>
      <c r="I43" s="43"/>
    </row>
    <row r="44" spans="1:9" ht="56.25" customHeight="1">
      <c r="A44" s="33" t="s">
        <v>188</v>
      </c>
      <c r="B44" s="5" t="s">
        <v>30</v>
      </c>
      <c r="C44" s="5" t="s">
        <v>23</v>
      </c>
      <c r="D44" s="5" t="s">
        <v>17</v>
      </c>
      <c r="E44" s="7" t="s">
        <v>189</v>
      </c>
      <c r="F44" s="5"/>
      <c r="G44" s="10">
        <f>G45</f>
        <v>1981.58</v>
      </c>
      <c r="H44" s="43"/>
      <c r="I44" s="43"/>
    </row>
    <row r="45" spans="1:9" ht="90.75" customHeight="1">
      <c r="A45" s="31" t="s">
        <v>75</v>
      </c>
      <c r="B45" s="5" t="s">
        <v>30</v>
      </c>
      <c r="C45" s="5" t="s">
        <v>23</v>
      </c>
      <c r="D45" s="5" t="s">
        <v>17</v>
      </c>
      <c r="E45" s="7" t="s">
        <v>189</v>
      </c>
      <c r="F45" s="5">
        <v>100</v>
      </c>
      <c r="G45" s="10">
        <v>1981.58</v>
      </c>
      <c r="H45" s="43"/>
      <c r="I45" s="43"/>
    </row>
    <row r="46" spans="1:9" ht="18.75" customHeight="1">
      <c r="A46" s="9" t="s">
        <v>83</v>
      </c>
      <c r="B46" s="5" t="s">
        <v>30</v>
      </c>
      <c r="C46" s="5" t="s">
        <v>22</v>
      </c>
      <c r="D46" s="5"/>
      <c r="E46" s="8"/>
      <c r="F46" s="5"/>
      <c r="G46" s="10">
        <f>G47+G59</f>
        <v>20882.314999999999</v>
      </c>
      <c r="H46" s="43"/>
      <c r="I46" s="43"/>
    </row>
    <row r="47" spans="1:9" ht="17.25" customHeight="1">
      <c r="A47" s="9" t="s">
        <v>48</v>
      </c>
      <c r="B47" s="5" t="s">
        <v>30</v>
      </c>
      <c r="C47" s="5" t="s">
        <v>22</v>
      </c>
      <c r="D47" s="5" t="s">
        <v>15</v>
      </c>
      <c r="E47" s="8"/>
      <c r="F47" s="5"/>
      <c r="G47" s="10">
        <f>G48+G57</f>
        <v>14497.722</v>
      </c>
      <c r="H47" s="43"/>
      <c r="I47" s="43"/>
    </row>
    <row r="48" spans="1:9" ht="50.25" customHeight="1">
      <c r="A48" s="9" t="s">
        <v>84</v>
      </c>
      <c r="B48" s="5" t="s">
        <v>30</v>
      </c>
      <c r="C48" s="5" t="s">
        <v>22</v>
      </c>
      <c r="D48" s="5" t="s">
        <v>15</v>
      </c>
      <c r="E48" s="7" t="s">
        <v>117</v>
      </c>
      <c r="F48" s="3"/>
      <c r="G48" s="10">
        <f>G49+G55</f>
        <v>14447.722</v>
      </c>
      <c r="H48" s="43"/>
      <c r="I48" s="43"/>
    </row>
    <row r="49" spans="1:9" ht="20.25" customHeight="1">
      <c r="A49" s="9" t="s">
        <v>94</v>
      </c>
      <c r="B49" s="5" t="s">
        <v>30</v>
      </c>
      <c r="C49" s="5" t="s">
        <v>22</v>
      </c>
      <c r="D49" s="5" t="s">
        <v>15</v>
      </c>
      <c r="E49" s="7" t="s">
        <v>118</v>
      </c>
      <c r="F49" s="3"/>
      <c r="G49" s="10">
        <f>G50+G51+G54+G53+G52</f>
        <v>10568.347</v>
      </c>
      <c r="H49" s="43"/>
      <c r="I49" s="43"/>
    </row>
    <row r="50" spans="1:9" ht="83.25" customHeight="1">
      <c r="A50" s="32" t="s">
        <v>75</v>
      </c>
      <c r="B50" s="5" t="s">
        <v>30</v>
      </c>
      <c r="C50" s="5" t="s">
        <v>22</v>
      </c>
      <c r="D50" s="5" t="s">
        <v>15</v>
      </c>
      <c r="E50" s="7" t="s">
        <v>118</v>
      </c>
      <c r="F50" s="3">
        <v>100</v>
      </c>
      <c r="G50" s="30">
        <v>9075.4500000000007</v>
      </c>
      <c r="H50" s="43"/>
      <c r="I50" s="43"/>
    </row>
    <row r="51" spans="1:9" ht="34.5" customHeight="1">
      <c r="A51" s="32" t="s">
        <v>114</v>
      </c>
      <c r="B51" s="5" t="s">
        <v>30</v>
      </c>
      <c r="C51" s="5" t="s">
        <v>22</v>
      </c>
      <c r="D51" s="5" t="s">
        <v>15</v>
      </c>
      <c r="E51" s="7" t="s">
        <v>118</v>
      </c>
      <c r="F51" s="3">
        <v>200</v>
      </c>
      <c r="G51" s="30">
        <v>1453.4179999999999</v>
      </c>
      <c r="H51" s="43"/>
      <c r="I51" s="43"/>
    </row>
    <row r="52" spans="1:9" ht="34.5" customHeight="1">
      <c r="A52" s="32" t="s">
        <v>60</v>
      </c>
      <c r="B52" s="5" t="s">
        <v>30</v>
      </c>
      <c r="C52" s="5" t="s">
        <v>22</v>
      </c>
      <c r="D52" s="5" t="s">
        <v>15</v>
      </c>
      <c r="E52" s="7" t="s">
        <v>118</v>
      </c>
      <c r="F52" s="3">
        <v>300</v>
      </c>
      <c r="G52" s="30">
        <v>1.23</v>
      </c>
      <c r="H52" s="43"/>
      <c r="I52" s="43"/>
    </row>
    <row r="53" spans="1:9" ht="24" customHeight="1">
      <c r="A53" s="32" t="s">
        <v>220</v>
      </c>
      <c r="B53" s="5" t="s">
        <v>30</v>
      </c>
      <c r="C53" s="5" t="s">
        <v>22</v>
      </c>
      <c r="D53" s="5" t="s">
        <v>15</v>
      </c>
      <c r="E53" s="7" t="s">
        <v>118</v>
      </c>
      <c r="F53" s="3">
        <v>830</v>
      </c>
      <c r="G53" s="30">
        <v>15</v>
      </c>
      <c r="H53" s="43"/>
      <c r="I53" s="43"/>
    </row>
    <row r="54" spans="1:9" ht="18.75" customHeight="1">
      <c r="A54" s="33" t="s">
        <v>66</v>
      </c>
      <c r="B54" s="5" t="s">
        <v>30</v>
      </c>
      <c r="C54" s="5" t="s">
        <v>22</v>
      </c>
      <c r="D54" s="5" t="s">
        <v>15</v>
      </c>
      <c r="E54" s="7" t="s">
        <v>118</v>
      </c>
      <c r="F54" s="3">
        <v>850</v>
      </c>
      <c r="G54" s="30">
        <v>23.248999999999999</v>
      </c>
      <c r="H54" s="43"/>
      <c r="I54" s="43"/>
    </row>
    <row r="55" spans="1:9" ht="57" customHeight="1">
      <c r="A55" s="33" t="s">
        <v>188</v>
      </c>
      <c r="B55" s="5" t="s">
        <v>30</v>
      </c>
      <c r="C55" s="5" t="s">
        <v>22</v>
      </c>
      <c r="D55" s="5" t="s">
        <v>15</v>
      </c>
      <c r="E55" s="7" t="s">
        <v>190</v>
      </c>
      <c r="F55" s="5"/>
      <c r="G55" s="10">
        <f>G56</f>
        <v>3879.375</v>
      </c>
      <c r="H55" s="43"/>
      <c r="I55" s="43"/>
    </row>
    <row r="56" spans="1:9" ht="90.75" customHeight="1">
      <c r="A56" s="31" t="s">
        <v>75</v>
      </c>
      <c r="B56" s="5" t="s">
        <v>30</v>
      </c>
      <c r="C56" s="5" t="s">
        <v>22</v>
      </c>
      <c r="D56" s="5" t="s">
        <v>15</v>
      </c>
      <c r="E56" s="7" t="s">
        <v>190</v>
      </c>
      <c r="F56" s="5">
        <v>100</v>
      </c>
      <c r="G56" s="10">
        <v>3879.375</v>
      </c>
      <c r="H56" s="43"/>
      <c r="I56" s="43"/>
    </row>
    <row r="57" spans="1:9" ht="54.75" customHeight="1">
      <c r="A57" s="32" t="s">
        <v>224</v>
      </c>
      <c r="B57" s="5" t="s">
        <v>30</v>
      </c>
      <c r="C57" s="5" t="s">
        <v>22</v>
      </c>
      <c r="D57" s="5" t="s">
        <v>15</v>
      </c>
      <c r="E57" s="7" t="s">
        <v>225</v>
      </c>
      <c r="F57" s="5"/>
      <c r="G57" s="10">
        <f>G58</f>
        <v>50</v>
      </c>
      <c r="H57" s="43"/>
      <c r="I57" s="43"/>
    </row>
    <row r="58" spans="1:9" ht="22.5" customHeight="1">
      <c r="A58" s="32" t="s">
        <v>226</v>
      </c>
      <c r="B58" s="5" t="s">
        <v>30</v>
      </c>
      <c r="C58" s="5" t="s">
        <v>22</v>
      </c>
      <c r="D58" s="5" t="s">
        <v>15</v>
      </c>
      <c r="E58" s="7" t="s">
        <v>225</v>
      </c>
      <c r="F58" s="5">
        <v>350</v>
      </c>
      <c r="G58" s="10">
        <v>50</v>
      </c>
      <c r="H58" s="43"/>
      <c r="I58" s="43"/>
    </row>
    <row r="59" spans="1:9" ht="31.5">
      <c r="A59" s="9" t="s">
        <v>85</v>
      </c>
      <c r="B59" s="5" t="s">
        <v>30</v>
      </c>
      <c r="C59" s="5" t="s">
        <v>22</v>
      </c>
      <c r="D59" s="5" t="s">
        <v>18</v>
      </c>
      <c r="E59" s="7"/>
      <c r="F59" s="5"/>
      <c r="G59" s="10">
        <f>G60+G65+G76</f>
        <v>6384.5929999999998</v>
      </c>
      <c r="H59" s="43"/>
      <c r="I59" s="43"/>
    </row>
    <row r="60" spans="1:9" ht="30.75" customHeight="1">
      <c r="A60" s="9" t="s">
        <v>64</v>
      </c>
      <c r="B60" s="5" t="s">
        <v>30</v>
      </c>
      <c r="C60" s="5" t="s">
        <v>22</v>
      </c>
      <c r="D60" s="5" t="s">
        <v>18</v>
      </c>
      <c r="E60" s="7" t="s">
        <v>115</v>
      </c>
      <c r="F60" s="3"/>
      <c r="G60" s="10">
        <f>G61</f>
        <v>793.16600000000005</v>
      </c>
      <c r="H60" s="43"/>
      <c r="I60" s="43"/>
    </row>
    <row r="61" spans="1:9" ht="31.5" customHeight="1">
      <c r="A61" s="9" t="s">
        <v>65</v>
      </c>
      <c r="B61" s="5" t="s">
        <v>30</v>
      </c>
      <c r="C61" s="5" t="s">
        <v>22</v>
      </c>
      <c r="D61" s="5" t="s">
        <v>18</v>
      </c>
      <c r="E61" s="7" t="s">
        <v>116</v>
      </c>
      <c r="F61" s="3"/>
      <c r="G61" s="10">
        <f>G62+G63+G64</f>
        <v>793.16600000000005</v>
      </c>
      <c r="H61" s="43"/>
      <c r="I61" s="43"/>
    </row>
    <row r="62" spans="1:9" ht="82.5" customHeight="1">
      <c r="A62" s="32" t="s">
        <v>75</v>
      </c>
      <c r="B62" s="5" t="s">
        <v>30</v>
      </c>
      <c r="C62" s="5" t="s">
        <v>22</v>
      </c>
      <c r="D62" s="5" t="s">
        <v>18</v>
      </c>
      <c r="E62" s="7" t="s">
        <v>116</v>
      </c>
      <c r="F62" s="3">
        <v>100</v>
      </c>
      <c r="G62" s="10">
        <v>793.16600000000005</v>
      </c>
      <c r="H62" s="43"/>
      <c r="I62" s="43"/>
    </row>
    <row r="63" spans="1:9" ht="30.75" customHeight="1">
      <c r="A63" s="32" t="s">
        <v>114</v>
      </c>
      <c r="B63" s="5" t="s">
        <v>30</v>
      </c>
      <c r="C63" s="5" t="s">
        <v>22</v>
      </c>
      <c r="D63" s="5" t="s">
        <v>18</v>
      </c>
      <c r="E63" s="7" t="s">
        <v>116</v>
      </c>
      <c r="F63" s="5">
        <v>200</v>
      </c>
      <c r="G63" s="10">
        <v>0</v>
      </c>
      <c r="H63" s="43"/>
      <c r="I63" s="43"/>
    </row>
    <row r="64" spans="1:9" ht="21.75" customHeight="1">
      <c r="A64" s="33" t="s">
        <v>66</v>
      </c>
      <c r="B64" s="5" t="s">
        <v>30</v>
      </c>
      <c r="C64" s="5" t="s">
        <v>22</v>
      </c>
      <c r="D64" s="5" t="s">
        <v>18</v>
      </c>
      <c r="E64" s="7" t="s">
        <v>116</v>
      </c>
      <c r="F64" s="5">
        <v>850</v>
      </c>
      <c r="G64" s="10">
        <v>0</v>
      </c>
      <c r="H64" s="43"/>
      <c r="I64" s="43"/>
    </row>
    <row r="65" spans="1:9" ht="38.25" customHeight="1">
      <c r="A65" s="33" t="s">
        <v>86</v>
      </c>
      <c r="B65" s="5" t="s">
        <v>30</v>
      </c>
      <c r="C65" s="5" t="s">
        <v>22</v>
      </c>
      <c r="D65" s="5" t="s">
        <v>18</v>
      </c>
      <c r="E65" s="7" t="s">
        <v>119</v>
      </c>
      <c r="F65" s="5"/>
      <c r="G65" s="10">
        <f>G70+G74+G66</f>
        <v>5591.4269999999997</v>
      </c>
      <c r="H65" s="43"/>
      <c r="I65" s="43"/>
    </row>
    <row r="66" spans="1:9" ht="38.25" customHeight="1">
      <c r="A66" s="24" t="s">
        <v>153</v>
      </c>
      <c r="B66" s="5" t="s">
        <v>30</v>
      </c>
      <c r="C66" s="5" t="s">
        <v>22</v>
      </c>
      <c r="D66" s="5" t="s">
        <v>18</v>
      </c>
      <c r="E66" s="7" t="s">
        <v>152</v>
      </c>
      <c r="F66" s="5"/>
      <c r="G66" s="10">
        <f>G67+G68+G69</f>
        <v>3053.9820000000004</v>
      </c>
      <c r="H66" s="43"/>
      <c r="I66" s="43"/>
    </row>
    <row r="67" spans="1:9" ht="94.5" customHeight="1">
      <c r="A67" s="32" t="s">
        <v>75</v>
      </c>
      <c r="B67" s="5" t="s">
        <v>30</v>
      </c>
      <c r="C67" s="5" t="s">
        <v>22</v>
      </c>
      <c r="D67" s="5" t="s">
        <v>18</v>
      </c>
      <c r="E67" s="7" t="s">
        <v>152</v>
      </c>
      <c r="F67" s="5">
        <v>100</v>
      </c>
      <c r="G67" s="10">
        <v>3013.5810000000001</v>
      </c>
      <c r="H67" s="43"/>
      <c r="I67" s="43"/>
    </row>
    <row r="68" spans="1:9" ht="38.25" customHeight="1">
      <c r="A68" s="32" t="s">
        <v>114</v>
      </c>
      <c r="B68" s="5" t="s">
        <v>30</v>
      </c>
      <c r="C68" s="5" t="s">
        <v>22</v>
      </c>
      <c r="D68" s="5" t="s">
        <v>18</v>
      </c>
      <c r="E68" s="7" t="s">
        <v>152</v>
      </c>
      <c r="F68" s="5">
        <v>200</v>
      </c>
      <c r="G68" s="10">
        <v>37.625999999999998</v>
      </c>
      <c r="H68" s="43"/>
      <c r="I68" s="43"/>
    </row>
    <row r="69" spans="1:9" ht="27" customHeight="1">
      <c r="A69" s="33" t="s">
        <v>66</v>
      </c>
      <c r="B69" s="5" t="s">
        <v>30</v>
      </c>
      <c r="C69" s="5" t="s">
        <v>22</v>
      </c>
      <c r="D69" s="5" t="s">
        <v>18</v>
      </c>
      <c r="E69" s="7" t="s">
        <v>152</v>
      </c>
      <c r="F69" s="5">
        <v>850</v>
      </c>
      <c r="G69" s="10">
        <v>2.7749999999999999</v>
      </c>
      <c r="H69" s="43"/>
      <c r="I69" s="43"/>
    </row>
    <row r="70" spans="1:9" ht="95.25" customHeight="1">
      <c r="A70" s="34" t="s">
        <v>63</v>
      </c>
      <c r="B70" s="5" t="s">
        <v>30</v>
      </c>
      <c r="C70" s="5" t="s">
        <v>22</v>
      </c>
      <c r="D70" s="5" t="s">
        <v>18</v>
      </c>
      <c r="E70" s="7" t="s">
        <v>120</v>
      </c>
      <c r="F70" s="5"/>
      <c r="G70" s="10">
        <f>G71+G72+G73</f>
        <v>1769.502</v>
      </c>
      <c r="H70" s="43"/>
      <c r="I70" s="43"/>
    </row>
    <row r="71" spans="1:9" ht="87.75" customHeight="1">
      <c r="A71" s="32" t="s">
        <v>75</v>
      </c>
      <c r="B71" s="5" t="s">
        <v>30</v>
      </c>
      <c r="C71" s="5" t="s">
        <v>22</v>
      </c>
      <c r="D71" s="5" t="s">
        <v>18</v>
      </c>
      <c r="E71" s="7" t="s">
        <v>120</v>
      </c>
      <c r="F71" s="5">
        <v>100</v>
      </c>
      <c r="G71" s="10">
        <v>1540.771</v>
      </c>
      <c r="H71" s="43"/>
      <c r="I71" s="43"/>
    </row>
    <row r="72" spans="1:9" ht="33" customHeight="1">
      <c r="A72" s="32" t="s">
        <v>114</v>
      </c>
      <c r="B72" s="5" t="s">
        <v>30</v>
      </c>
      <c r="C72" s="5" t="s">
        <v>22</v>
      </c>
      <c r="D72" s="5" t="s">
        <v>18</v>
      </c>
      <c r="E72" s="7" t="s">
        <v>120</v>
      </c>
      <c r="F72" s="5">
        <v>200</v>
      </c>
      <c r="G72" s="10">
        <v>227.80600000000001</v>
      </c>
      <c r="H72" s="43"/>
      <c r="I72" s="43"/>
    </row>
    <row r="73" spans="1:9" ht="20.25" customHeight="1">
      <c r="A73" s="33" t="s">
        <v>66</v>
      </c>
      <c r="B73" s="5" t="s">
        <v>30</v>
      </c>
      <c r="C73" s="5" t="s">
        <v>22</v>
      </c>
      <c r="D73" s="5" t="s">
        <v>18</v>
      </c>
      <c r="E73" s="7" t="s">
        <v>120</v>
      </c>
      <c r="F73" s="5">
        <v>850</v>
      </c>
      <c r="G73" s="10">
        <v>0.92500000000000004</v>
      </c>
      <c r="H73" s="43"/>
      <c r="I73" s="43"/>
    </row>
    <row r="74" spans="1:9" ht="48" customHeight="1">
      <c r="A74" s="33" t="s">
        <v>188</v>
      </c>
      <c r="B74" s="5" t="s">
        <v>30</v>
      </c>
      <c r="C74" s="5" t="s">
        <v>22</v>
      </c>
      <c r="D74" s="5" t="s">
        <v>18</v>
      </c>
      <c r="E74" s="7" t="s">
        <v>191</v>
      </c>
      <c r="F74" s="5"/>
      <c r="G74" s="10">
        <f>G75</f>
        <v>767.94299999999998</v>
      </c>
      <c r="H74" s="43"/>
      <c r="I74" s="43"/>
    </row>
    <row r="75" spans="1:9" ht="79.5" customHeight="1">
      <c r="A75" s="31" t="s">
        <v>75</v>
      </c>
      <c r="B75" s="5" t="s">
        <v>30</v>
      </c>
      <c r="C75" s="5" t="s">
        <v>22</v>
      </c>
      <c r="D75" s="5" t="s">
        <v>18</v>
      </c>
      <c r="E75" s="7" t="s">
        <v>191</v>
      </c>
      <c r="F75" s="5">
        <v>100</v>
      </c>
      <c r="G75" s="10">
        <v>767.94299999999998</v>
      </c>
      <c r="H75" s="43"/>
      <c r="I75" s="43"/>
    </row>
    <row r="76" spans="1:9" ht="42" customHeight="1">
      <c r="A76" s="33" t="s">
        <v>171</v>
      </c>
      <c r="B76" s="5" t="s">
        <v>30</v>
      </c>
      <c r="C76" s="5" t="s">
        <v>22</v>
      </c>
      <c r="D76" s="5" t="s">
        <v>18</v>
      </c>
      <c r="E76" s="7" t="s">
        <v>172</v>
      </c>
      <c r="F76" s="5"/>
      <c r="G76" s="10">
        <f>G77</f>
        <v>0</v>
      </c>
      <c r="H76" s="43"/>
      <c r="I76" s="43"/>
    </row>
    <row r="77" spans="1:9" ht="43.5" customHeight="1">
      <c r="A77" s="32" t="s">
        <v>114</v>
      </c>
      <c r="B77" s="5" t="s">
        <v>30</v>
      </c>
      <c r="C77" s="5" t="s">
        <v>22</v>
      </c>
      <c r="D77" s="5" t="s">
        <v>18</v>
      </c>
      <c r="E77" s="7" t="s">
        <v>172</v>
      </c>
      <c r="F77" s="5">
        <v>200</v>
      </c>
      <c r="G77" s="10">
        <v>0</v>
      </c>
      <c r="H77" s="43"/>
      <c r="I77" s="43"/>
    </row>
    <row r="78" spans="1:9" ht="46.5" customHeight="1">
      <c r="A78" s="9" t="s">
        <v>55</v>
      </c>
      <c r="B78" s="5" t="s">
        <v>31</v>
      </c>
      <c r="C78" s="5"/>
      <c r="D78" s="5"/>
      <c r="E78" s="8"/>
      <c r="F78" s="5"/>
      <c r="G78" s="10">
        <f>G83+G179+G79</f>
        <v>273990.65399999992</v>
      </c>
      <c r="H78" s="10">
        <v>241820</v>
      </c>
      <c r="I78" s="10">
        <v>238350.3</v>
      </c>
    </row>
    <row r="79" spans="1:9" ht="24" customHeight="1">
      <c r="A79" s="9" t="s">
        <v>35</v>
      </c>
      <c r="B79" s="5" t="s">
        <v>31</v>
      </c>
      <c r="C79" s="5" t="s">
        <v>18</v>
      </c>
      <c r="D79" s="5"/>
      <c r="E79" s="8"/>
      <c r="F79" s="5"/>
      <c r="G79" s="10">
        <f>G80</f>
        <v>45.5</v>
      </c>
      <c r="H79" s="10"/>
      <c r="I79" s="10"/>
    </row>
    <row r="80" spans="1:9" ht="24.75" customHeight="1">
      <c r="A80" s="9" t="s">
        <v>229</v>
      </c>
      <c r="B80" s="5" t="s">
        <v>31</v>
      </c>
      <c r="C80" s="5" t="s">
        <v>18</v>
      </c>
      <c r="D80" s="5" t="s">
        <v>15</v>
      </c>
      <c r="E80" s="8"/>
      <c r="F80" s="5"/>
      <c r="G80" s="10">
        <f>G81</f>
        <v>45.5</v>
      </c>
      <c r="H80" s="10"/>
      <c r="I80" s="10"/>
    </row>
    <row r="81" spans="1:9" ht="21.75" customHeight="1">
      <c r="A81" s="9" t="s">
        <v>236</v>
      </c>
      <c r="B81" s="5" t="s">
        <v>31</v>
      </c>
      <c r="C81" s="5" t="s">
        <v>18</v>
      </c>
      <c r="D81" s="5" t="s">
        <v>15</v>
      </c>
      <c r="E81" s="8" t="s">
        <v>237</v>
      </c>
      <c r="F81" s="5"/>
      <c r="G81" s="10">
        <f>G82</f>
        <v>45.5</v>
      </c>
      <c r="H81" s="10"/>
      <c r="I81" s="10"/>
    </row>
    <row r="82" spans="1:9" ht="33.75" customHeight="1">
      <c r="A82" s="9" t="s">
        <v>238</v>
      </c>
      <c r="B82" s="5" t="s">
        <v>31</v>
      </c>
      <c r="C82" s="5" t="s">
        <v>18</v>
      </c>
      <c r="D82" s="5" t="s">
        <v>15</v>
      </c>
      <c r="E82" s="8" t="s">
        <v>237</v>
      </c>
      <c r="F82" s="5">
        <v>200</v>
      </c>
      <c r="G82" s="10">
        <v>45.5</v>
      </c>
      <c r="H82" s="10"/>
      <c r="I82" s="10"/>
    </row>
    <row r="83" spans="1:9" ht="16.5" customHeight="1">
      <c r="A83" s="9" t="s">
        <v>36</v>
      </c>
      <c r="B83" s="5" t="s">
        <v>31</v>
      </c>
      <c r="C83" s="5" t="s">
        <v>23</v>
      </c>
      <c r="D83" s="5"/>
      <c r="E83" s="7"/>
      <c r="F83" s="5"/>
      <c r="G83" s="10">
        <f>G84+G98+G145+G155+G138</f>
        <v>259540.75399999993</v>
      </c>
      <c r="H83" s="43"/>
      <c r="I83" s="43"/>
    </row>
    <row r="84" spans="1:9" ht="19.5" customHeight="1">
      <c r="A84" s="9" t="s">
        <v>6</v>
      </c>
      <c r="B84" s="5" t="s">
        <v>31</v>
      </c>
      <c r="C84" s="5" t="s">
        <v>23</v>
      </c>
      <c r="D84" s="5" t="s">
        <v>15</v>
      </c>
      <c r="E84" s="7"/>
      <c r="F84" s="5"/>
      <c r="G84" s="10">
        <f>G85+G94</f>
        <v>50662.630999999994</v>
      </c>
      <c r="H84" s="43"/>
      <c r="I84" s="43"/>
    </row>
    <row r="85" spans="1:9" ht="50.25" customHeight="1">
      <c r="A85" s="9" t="s">
        <v>82</v>
      </c>
      <c r="B85" s="5" t="s">
        <v>31</v>
      </c>
      <c r="C85" s="5" t="s">
        <v>23</v>
      </c>
      <c r="D85" s="5" t="s">
        <v>15</v>
      </c>
      <c r="E85" s="7" t="s">
        <v>113</v>
      </c>
      <c r="F85" s="5"/>
      <c r="G85" s="10">
        <f>G86+G90+G92</f>
        <v>26331.630999999998</v>
      </c>
      <c r="H85" s="43"/>
      <c r="I85" s="43"/>
    </row>
    <row r="86" spans="1:9" ht="39.75" customHeight="1">
      <c r="A86" s="9" t="s">
        <v>156</v>
      </c>
      <c r="B86" s="5" t="s">
        <v>31</v>
      </c>
      <c r="C86" s="5" t="s">
        <v>23</v>
      </c>
      <c r="D86" s="5" t="s">
        <v>15</v>
      </c>
      <c r="E86" s="7" t="s">
        <v>121</v>
      </c>
      <c r="F86" s="5"/>
      <c r="G86" s="10">
        <f>G87+G88+G89</f>
        <v>21619.384999999998</v>
      </c>
      <c r="H86" s="43"/>
      <c r="I86" s="43"/>
    </row>
    <row r="87" spans="1:9" ht="84" customHeight="1">
      <c r="A87" s="32" t="s">
        <v>75</v>
      </c>
      <c r="B87" s="5" t="s">
        <v>31</v>
      </c>
      <c r="C87" s="5" t="s">
        <v>23</v>
      </c>
      <c r="D87" s="5" t="s">
        <v>15</v>
      </c>
      <c r="E87" s="7" t="s">
        <v>121</v>
      </c>
      <c r="F87" s="5">
        <v>100</v>
      </c>
      <c r="G87" s="10">
        <v>12694.947</v>
      </c>
      <c r="H87" s="43"/>
      <c r="I87" s="43"/>
    </row>
    <row r="88" spans="1:9" ht="31.5" customHeight="1">
      <c r="A88" s="32" t="s">
        <v>114</v>
      </c>
      <c r="B88" s="5" t="s">
        <v>31</v>
      </c>
      <c r="C88" s="5" t="s">
        <v>23</v>
      </c>
      <c r="D88" s="5" t="s">
        <v>15</v>
      </c>
      <c r="E88" s="7" t="s">
        <v>121</v>
      </c>
      <c r="F88" s="5">
        <v>200</v>
      </c>
      <c r="G88" s="10">
        <v>7895.8190000000004</v>
      </c>
      <c r="H88" s="43"/>
      <c r="I88" s="43"/>
    </row>
    <row r="89" spans="1:9">
      <c r="A89" s="33" t="s">
        <v>66</v>
      </c>
      <c r="B89" s="5" t="s">
        <v>31</v>
      </c>
      <c r="C89" s="5" t="s">
        <v>23</v>
      </c>
      <c r="D89" s="5" t="s">
        <v>15</v>
      </c>
      <c r="E89" s="7" t="s">
        <v>121</v>
      </c>
      <c r="F89" s="5">
        <v>850</v>
      </c>
      <c r="G89" s="10">
        <v>1028.6189999999999</v>
      </c>
      <c r="H89" s="43"/>
      <c r="I89" s="43"/>
    </row>
    <row r="90" spans="1:9" ht="48.75" customHeight="1">
      <c r="A90" s="33" t="s">
        <v>188</v>
      </c>
      <c r="B90" s="5" t="s">
        <v>31</v>
      </c>
      <c r="C90" s="5" t="s">
        <v>23</v>
      </c>
      <c r="D90" s="5" t="s">
        <v>15</v>
      </c>
      <c r="E90" s="7" t="s">
        <v>189</v>
      </c>
      <c r="F90" s="5"/>
      <c r="G90" s="10">
        <f>G91</f>
        <v>4562.2460000000001</v>
      </c>
      <c r="H90" s="43"/>
      <c r="I90" s="43"/>
    </row>
    <row r="91" spans="1:9" ht="84.75" customHeight="1">
      <c r="A91" s="31" t="s">
        <v>75</v>
      </c>
      <c r="B91" s="5" t="s">
        <v>31</v>
      </c>
      <c r="C91" s="5" t="s">
        <v>23</v>
      </c>
      <c r="D91" s="5" t="s">
        <v>15</v>
      </c>
      <c r="E91" s="7" t="s">
        <v>189</v>
      </c>
      <c r="F91" s="5">
        <v>100</v>
      </c>
      <c r="G91" s="10">
        <v>4562.2460000000001</v>
      </c>
      <c r="H91" s="43"/>
      <c r="I91" s="43"/>
    </row>
    <row r="92" spans="1:9" ht="84.75" customHeight="1">
      <c r="A92" s="33" t="s">
        <v>223</v>
      </c>
      <c r="B92" s="5" t="s">
        <v>31</v>
      </c>
      <c r="C92" s="5" t="s">
        <v>23</v>
      </c>
      <c r="D92" s="5" t="s">
        <v>15</v>
      </c>
      <c r="E92" s="7" t="s">
        <v>189</v>
      </c>
      <c r="F92" s="5"/>
      <c r="G92" s="10">
        <f>G93</f>
        <v>150</v>
      </c>
      <c r="H92" s="43"/>
      <c r="I92" s="43"/>
    </row>
    <row r="93" spans="1:9" ht="84.75" customHeight="1">
      <c r="A93" s="31" t="s">
        <v>75</v>
      </c>
      <c r="B93" s="5" t="s">
        <v>31</v>
      </c>
      <c r="C93" s="5" t="s">
        <v>23</v>
      </c>
      <c r="D93" s="5" t="s">
        <v>15</v>
      </c>
      <c r="E93" s="7" t="s">
        <v>189</v>
      </c>
      <c r="F93" s="5">
        <v>100</v>
      </c>
      <c r="G93" s="10">
        <v>150</v>
      </c>
      <c r="H93" s="43"/>
      <c r="I93" s="43"/>
    </row>
    <row r="94" spans="1:9" ht="68.25" customHeight="1">
      <c r="A94" s="9" t="s">
        <v>76</v>
      </c>
      <c r="B94" s="5" t="s">
        <v>31</v>
      </c>
      <c r="C94" s="5" t="s">
        <v>23</v>
      </c>
      <c r="D94" s="5" t="s">
        <v>15</v>
      </c>
      <c r="E94" s="7" t="s">
        <v>122</v>
      </c>
      <c r="F94" s="5"/>
      <c r="G94" s="10">
        <f>G95+G96+G97</f>
        <v>24331</v>
      </c>
      <c r="H94" s="43"/>
      <c r="I94" s="43"/>
    </row>
    <row r="95" spans="1:9" ht="83.25" customHeight="1">
      <c r="A95" s="47" t="s">
        <v>75</v>
      </c>
      <c r="B95" s="48" t="s">
        <v>31</v>
      </c>
      <c r="C95" s="48" t="s">
        <v>23</v>
      </c>
      <c r="D95" s="48" t="s">
        <v>15</v>
      </c>
      <c r="E95" s="49" t="s">
        <v>122</v>
      </c>
      <c r="F95" s="48">
        <v>100</v>
      </c>
      <c r="G95" s="30">
        <v>23702.556</v>
      </c>
      <c r="H95" s="43"/>
      <c r="I95" s="10"/>
    </row>
    <row r="96" spans="1:9" ht="31.5" customHeight="1">
      <c r="A96" s="47" t="s">
        <v>114</v>
      </c>
      <c r="B96" s="48" t="s">
        <v>31</v>
      </c>
      <c r="C96" s="48" t="s">
        <v>23</v>
      </c>
      <c r="D96" s="48" t="s">
        <v>15</v>
      </c>
      <c r="E96" s="49" t="s">
        <v>122</v>
      </c>
      <c r="F96" s="48">
        <v>200</v>
      </c>
      <c r="G96" s="30">
        <v>547</v>
      </c>
      <c r="H96" s="43"/>
      <c r="I96" s="10"/>
    </row>
    <row r="97" spans="1:9" ht="31.5" customHeight="1">
      <c r="A97" s="29" t="s">
        <v>60</v>
      </c>
      <c r="B97" s="48" t="s">
        <v>31</v>
      </c>
      <c r="C97" s="48" t="s">
        <v>23</v>
      </c>
      <c r="D97" s="48" t="s">
        <v>15</v>
      </c>
      <c r="E97" s="49" t="s">
        <v>122</v>
      </c>
      <c r="F97" s="48">
        <v>300</v>
      </c>
      <c r="G97" s="30">
        <v>81.444000000000003</v>
      </c>
      <c r="H97" s="43"/>
      <c r="I97" s="10"/>
    </row>
    <row r="98" spans="1:9" ht="17.25" customHeight="1">
      <c r="A98" s="9" t="s">
        <v>7</v>
      </c>
      <c r="B98" s="5" t="s">
        <v>31</v>
      </c>
      <c r="C98" s="5" t="s">
        <v>23</v>
      </c>
      <c r="D98" s="5" t="s">
        <v>16</v>
      </c>
      <c r="E98" s="7"/>
      <c r="F98" s="5"/>
      <c r="G98" s="10">
        <f>G99+G115+G120+G123+G128+G112+G108+G110+G125+G136+G130+G134+G132</f>
        <v>194127.37899999993</v>
      </c>
      <c r="H98" s="43"/>
      <c r="I98" s="43"/>
    </row>
    <row r="99" spans="1:9" ht="49.5" customHeight="1">
      <c r="A99" s="9" t="s">
        <v>82</v>
      </c>
      <c r="B99" s="5" t="s">
        <v>31</v>
      </c>
      <c r="C99" s="5" t="s">
        <v>23</v>
      </c>
      <c r="D99" s="5" t="s">
        <v>16</v>
      </c>
      <c r="E99" s="7" t="s">
        <v>113</v>
      </c>
      <c r="F99" s="5"/>
      <c r="G99" s="10">
        <f>G100+G106</f>
        <v>26933.530999999999</v>
      </c>
      <c r="H99" s="43"/>
      <c r="I99" s="43"/>
    </row>
    <row r="100" spans="1:9" ht="36.75" customHeight="1">
      <c r="A100" s="9" t="s">
        <v>157</v>
      </c>
      <c r="B100" s="5" t="s">
        <v>31</v>
      </c>
      <c r="C100" s="5" t="s">
        <v>23</v>
      </c>
      <c r="D100" s="5" t="s">
        <v>16</v>
      </c>
      <c r="E100" s="7" t="s">
        <v>123</v>
      </c>
      <c r="F100" s="5"/>
      <c r="G100" s="10">
        <f>G101+G102+G105+G103+G104</f>
        <v>25519.567999999999</v>
      </c>
      <c r="H100" s="43"/>
      <c r="I100" s="43"/>
    </row>
    <row r="101" spans="1:9" ht="85.5" customHeight="1">
      <c r="A101" s="32" t="s">
        <v>75</v>
      </c>
      <c r="B101" s="5" t="s">
        <v>31</v>
      </c>
      <c r="C101" s="5" t="s">
        <v>23</v>
      </c>
      <c r="D101" s="5" t="s">
        <v>16</v>
      </c>
      <c r="E101" s="7" t="s">
        <v>123</v>
      </c>
      <c r="F101" s="5">
        <v>100</v>
      </c>
      <c r="G101" s="10">
        <v>2815.4929999999999</v>
      </c>
      <c r="H101" s="43"/>
      <c r="I101" s="43"/>
    </row>
    <row r="102" spans="1:9" ht="31.5" customHeight="1">
      <c r="A102" s="32" t="s">
        <v>114</v>
      </c>
      <c r="B102" s="5" t="s">
        <v>31</v>
      </c>
      <c r="C102" s="5" t="s">
        <v>23</v>
      </c>
      <c r="D102" s="5" t="s">
        <v>16</v>
      </c>
      <c r="E102" s="7" t="s">
        <v>123</v>
      </c>
      <c r="F102" s="5">
        <v>200</v>
      </c>
      <c r="G102" s="10">
        <v>18327.953000000001</v>
      </c>
      <c r="H102" s="43"/>
      <c r="I102" s="43"/>
    </row>
    <row r="103" spans="1:9" ht="81.75" customHeight="1">
      <c r="A103" s="32" t="s">
        <v>261</v>
      </c>
      <c r="B103" s="5" t="s">
        <v>31</v>
      </c>
      <c r="C103" s="5" t="s">
        <v>23</v>
      </c>
      <c r="D103" s="5" t="s">
        <v>16</v>
      </c>
      <c r="E103" s="7" t="s">
        <v>123</v>
      </c>
      <c r="F103" s="5">
        <v>611</v>
      </c>
      <c r="G103" s="10">
        <v>789.44</v>
      </c>
      <c r="H103" s="43"/>
      <c r="I103" s="43"/>
    </row>
    <row r="104" spans="1:9" ht="31.5" customHeight="1">
      <c r="A104" s="32" t="s">
        <v>220</v>
      </c>
      <c r="B104" s="5" t="s">
        <v>31</v>
      </c>
      <c r="C104" s="5" t="s">
        <v>23</v>
      </c>
      <c r="D104" s="5" t="s">
        <v>16</v>
      </c>
      <c r="E104" s="7" t="s">
        <v>123</v>
      </c>
      <c r="F104" s="5">
        <v>830</v>
      </c>
      <c r="G104" s="10">
        <v>1988.9269999999999</v>
      </c>
      <c r="H104" s="43"/>
      <c r="I104" s="43"/>
    </row>
    <row r="105" spans="1:9" ht="19.5" customHeight="1">
      <c r="A105" s="33" t="s">
        <v>66</v>
      </c>
      <c r="B105" s="5" t="s">
        <v>31</v>
      </c>
      <c r="C105" s="5" t="s">
        <v>23</v>
      </c>
      <c r="D105" s="5" t="s">
        <v>16</v>
      </c>
      <c r="E105" s="7" t="s">
        <v>123</v>
      </c>
      <c r="F105" s="5">
        <v>850</v>
      </c>
      <c r="G105" s="10">
        <v>1597.7550000000001</v>
      </c>
      <c r="H105" s="43"/>
      <c r="I105" s="43"/>
    </row>
    <row r="106" spans="1:9" ht="53.25" customHeight="1">
      <c r="A106" s="33" t="s">
        <v>188</v>
      </c>
      <c r="B106" s="5" t="s">
        <v>31</v>
      </c>
      <c r="C106" s="5" t="s">
        <v>23</v>
      </c>
      <c r="D106" s="5" t="s">
        <v>16</v>
      </c>
      <c r="E106" s="7" t="s">
        <v>189</v>
      </c>
      <c r="F106" s="5"/>
      <c r="G106" s="10">
        <f>G107</f>
        <v>1413.963</v>
      </c>
      <c r="H106" s="43"/>
      <c r="I106" s="43"/>
    </row>
    <row r="107" spans="1:9" ht="89.25" customHeight="1">
      <c r="A107" s="31" t="s">
        <v>75</v>
      </c>
      <c r="B107" s="5" t="s">
        <v>31</v>
      </c>
      <c r="C107" s="5" t="s">
        <v>23</v>
      </c>
      <c r="D107" s="5" t="s">
        <v>16</v>
      </c>
      <c r="E107" s="7" t="s">
        <v>189</v>
      </c>
      <c r="F107" s="5">
        <v>100</v>
      </c>
      <c r="G107" s="10">
        <v>1413.963</v>
      </c>
      <c r="H107" s="43"/>
      <c r="I107" s="43"/>
    </row>
    <row r="108" spans="1:9" ht="74.25" customHeight="1">
      <c r="A108" s="33" t="s">
        <v>233</v>
      </c>
      <c r="B108" s="5" t="s">
        <v>31</v>
      </c>
      <c r="C108" s="5" t="s">
        <v>23</v>
      </c>
      <c r="D108" s="5" t="s">
        <v>16</v>
      </c>
      <c r="E108" s="7" t="s">
        <v>234</v>
      </c>
      <c r="F108" s="5"/>
      <c r="G108" s="10">
        <f>G109</f>
        <v>1304.9000000000001</v>
      </c>
      <c r="H108" s="43"/>
      <c r="I108" s="43"/>
    </row>
    <row r="109" spans="1:9" ht="35.25" customHeight="1">
      <c r="A109" s="33" t="s">
        <v>114</v>
      </c>
      <c r="B109" s="5" t="s">
        <v>31</v>
      </c>
      <c r="C109" s="5" t="s">
        <v>23</v>
      </c>
      <c r="D109" s="5" t="s">
        <v>16</v>
      </c>
      <c r="E109" s="7" t="s">
        <v>234</v>
      </c>
      <c r="F109" s="5">
        <v>200</v>
      </c>
      <c r="G109" s="10">
        <v>1304.9000000000001</v>
      </c>
      <c r="H109" s="43"/>
      <c r="I109" s="43"/>
    </row>
    <row r="110" spans="1:9" ht="77.25" customHeight="1">
      <c r="A110" s="33" t="s">
        <v>235</v>
      </c>
      <c r="B110" s="5" t="s">
        <v>31</v>
      </c>
      <c r="C110" s="5" t="s">
        <v>23</v>
      </c>
      <c r="D110" s="5" t="s">
        <v>16</v>
      </c>
      <c r="E110" s="7" t="s">
        <v>234</v>
      </c>
      <c r="F110" s="5"/>
      <c r="G110" s="10">
        <f>G111</f>
        <v>47.418999999999997</v>
      </c>
      <c r="H110" s="43"/>
      <c r="I110" s="43"/>
    </row>
    <row r="111" spans="1:9" ht="35.25" customHeight="1">
      <c r="A111" s="33" t="s">
        <v>114</v>
      </c>
      <c r="B111" s="5" t="s">
        <v>31</v>
      </c>
      <c r="C111" s="5" t="s">
        <v>23</v>
      </c>
      <c r="D111" s="5" t="s">
        <v>16</v>
      </c>
      <c r="E111" s="7" t="s">
        <v>234</v>
      </c>
      <c r="F111" s="5">
        <v>200</v>
      </c>
      <c r="G111" s="10">
        <v>47.418999999999997</v>
      </c>
      <c r="H111" s="43"/>
      <c r="I111" s="43"/>
    </row>
    <row r="112" spans="1:9" ht="97.5" customHeight="1">
      <c r="A112" s="33" t="s">
        <v>231</v>
      </c>
      <c r="B112" s="5" t="s">
        <v>31</v>
      </c>
      <c r="C112" s="5" t="s">
        <v>23</v>
      </c>
      <c r="D112" s="5" t="s">
        <v>16</v>
      </c>
      <c r="E112" s="7" t="s">
        <v>232</v>
      </c>
      <c r="F112" s="5"/>
      <c r="G112" s="10">
        <f>G113+G114</f>
        <v>5207.9969999999994</v>
      </c>
      <c r="H112" s="43"/>
      <c r="I112" s="43"/>
    </row>
    <row r="113" spans="1:9" ht="84" customHeight="1">
      <c r="A113" s="33" t="s">
        <v>144</v>
      </c>
      <c r="B113" s="5" t="s">
        <v>31</v>
      </c>
      <c r="C113" s="5" t="s">
        <v>23</v>
      </c>
      <c r="D113" s="5" t="s">
        <v>16</v>
      </c>
      <c r="E113" s="7" t="s">
        <v>232</v>
      </c>
      <c r="F113" s="5">
        <v>100</v>
      </c>
      <c r="G113" s="10">
        <v>4943.7969999999996</v>
      </c>
      <c r="H113" s="43"/>
      <c r="I113" s="43"/>
    </row>
    <row r="114" spans="1:9" ht="24.75" customHeight="1">
      <c r="A114" s="33" t="s">
        <v>258</v>
      </c>
      <c r="B114" s="5" t="s">
        <v>31</v>
      </c>
      <c r="C114" s="5" t="s">
        <v>23</v>
      </c>
      <c r="D114" s="5" t="s">
        <v>16</v>
      </c>
      <c r="E114" s="7" t="s">
        <v>232</v>
      </c>
      <c r="F114" s="5">
        <v>612</v>
      </c>
      <c r="G114" s="10">
        <v>264.2</v>
      </c>
      <c r="H114" s="43"/>
      <c r="I114" s="43"/>
    </row>
    <row r="115" spans="1:9" ht="109.5" customHeight="1">
      <c r="A115" s="9" t="s">
        <v>77</v>
      </c>
      <c r="B115" s="5" t="s">
        <v>31</v>
      </c>
      <c r="C115" s="5" t="s">
        <v>23</v>
      </c>
      <c r="D115" s="5" t="s">
        <v>16</v>
      </c>
      <c r="E115" s="7" t="s">
        <v>124</v>
      </c>
      <c r="F115" s="3"/>
      <c r="G115" s="10">
        <f>G116+G117+G118+G119</f>
        <v>150038.99699999997</v>
      </c>
      <c r="H115" s="43"/>
      <c r="I115" s="43"/>
    </row>
    <row r="116" spans="1:9" ht="83.25" customHeight="1">
      <c r="A116" s="32" t="s">
        <v>75</v>
      </c>
      <c r="B116" s="5" t="s">
        <v>31</v>
      </c>
      <c r="C116" s="5" t="s">
        <v>23</v>
      </c>
      <c r="D116" s="5" t="s">
        <v>16</v>
      </c>
      <c r="E116" s="7" t="s">
        <v>124</v>
      </c>
      <c r="F116" s="3">
        <v>100</v>
      </c>
      <c r="G116" s="10">
        <v>137221.473</v>
      </c>
      <c r="H116" s="43"/>
      <c r="I116" s="43"/>
    </row>
    <row r="117" spans="1:9" ht="31.5" customHeight="1">
      <c r="A117" s="32" t="s">
        <v>114</v>
      </c>
      <c r="B117" s="5" t="s">
        <v>31</v>
      </c>
      <c r="C117" s="5" t="s">
        <v>23</v>
      </c>
      <c r="D117" s="5" t="s">
        <v>16</v>
      </c>
      <c r="E117" s="7" t="s">
        <v>124</v>
      </c>
      <c r="F117" s="5">
        <v>200</v>
      </c>
      <c r="G117" s="10">
        <v>3162.3</v>
      </c>
      <c r="H117" s="43"/>
      <c r="I117" s="43"/>
    </row>
    <row r="118" spans="1:9" ht="31.5" customHeight="1">
      <c r="A118" s="29" t="s">
        <v>60</v>
      </c>
      <c r="B118" s="5" t="s">
        <v>31</v>
      </c>
      <c r="C118" s="5" t="s">
        <v>23</v>
      </c>
      <c r="D118" s="5" t="s">
        <v>16</v>
      </c>
      <c r="E118" s="7" t="s">
        <v>124</v>
      </c>
      <c r="F118" s="5">
        <v>300</v>
      </c>
      <c r="G118" s="10">
        <v>102</v>
      </c>
      <c r="H118" s="43"/>
      <c r="I118" s="43"/>
    </row>
    <row r="119" spans="1:9" ht="87.75" customHeight="1">
      <c r="A119" s="32" t="s">
        <v>261</v>
      </c>
      <c r="B119" s="5" t="s">
        <v>31</v>
      </c>
      <c r="C119" s="5" t="s">
        <v>23</v>
      </c>
      <c r="D119" s="5" t="s">
        <v>16</v>
      </c>
      <c r="E119" s="7" t="s">
        <v>124</v>
      </c>
      <c r="F119" s="5">
        <v>611</v>
      </c>
      <c r="G119" s="10">
        <v>9553.2240000000002</v>
      </c>
      <c r="H119" s="43"/>
      <c r="I119" s="43"/>
    </row>
    <row r="120" spans="1:9" ht="56.25" customHeight="1">
      <c r="A120" s="9" t="s">
        <v>206</v>
      </c>
      <c r="B120" s="5" t="s">
        <v>31</v>
      </c>
      <c r="C120" s="5" t="s">
        <v>23</v>
      </c>
      <c r="D120" s="5" t="s">
        <v>16</v>
      </c>
      <c r="E120" s="7" t="s">
        <v>150</v>
      </c>
      <c r="F120" s="5"/>
      <c r="G120" s="10">
        <f>G121+G122</f>
        <v>1366.4</v>
      </c>
      <c r="H120" s="43"/>
      <c r="I120" s="43"/>
    </row>
    <row r="121" spans="1:9" ht="33" customHeight="1">
      <c r="A121" s="32" t="s">
        <v>114</v>
      </c>
      <c r="B121" s="5" t="s">
        <v>31</v>
      </c>
      <c r="C121" s="5" t="s">
        <v>23</v>
      </c>
      <c r="D121" s="5" t="s">
        <v>16</v>
      </c>
      <c r="E121" s="7" t="s">
        <v>150</v>
      </c>
      <c r="F121" s="5">
        <v>200</v>
      </c>
      <c r="G121" s="10">
        <v>1360.229</v>
      </c>
      <c r="H121" s="43"/>
      <c r="I121" s="43"/>
    </row>
    <row r="122" spans="1:9" ht="33" customHeight="1">
      <c r="A122" s="33" t="s">
        <v>258</v>
      </c>
      <c r="B122" s="5" t="s">
        <v>31</v>
      </c>
      <c r="C122" s="5" t="s">
        <v>23</v>
      </c>
      <c r="D122" s="5" t="s">
        <v>16</v>
      </c>
      <c r="E122" s="7" t="s">
        <v>259</v>
      </c>
      <c r="F122" s="5">
        <v>612</v>
      </c>
      <c r="G122" s="10">
        <v>6.1710000000000003</v>
      </c>
      <c r="H122" s="43"/>
      <c r="I122" s="43"/>
    </row>
    <row r="123" spans="1:9" ht="66" customHeight="1">
      <c r="A123" s="32" t="s">
        <v>194</v>
      </c>
      <c r="B123" s="5" t="s">
        <v>31</v>
      </c>
      <c r="C123" s="5" t="s">
        <v>23</v>
      </c>
      <c r="D123" s="5" t="s">
        <v>16</v>
      </c>
      <c r="E123" s="7" t="s">
        <v>195</v>
      </c>
      <c r="F123" s="5"/>
      <c r="G123" s="10">
        <f>G124</f>
        <v>500</v>
      </c>
      <c r="H123" s="43"/>
      <c r="I123" s="43"/>
    </row>
    <row r="124" spans="1:9" ht="33" customHeight="1">
      <c r="A124" s="32" t="s">
        <v>114</v>
      </c>
      <c r="B124" s="5" t="s">
        <v>31</v>
      </c>
      <c r="C124" s="5" t="s">
        <v>23</v>
      </c>
      <c r="D124" s="5" t="s">
        <v>16</v>
      </c>
      <c r="E124" s="7" t="s">
        <v>195</v>
      </c>
      <c r="F124" s="5">
        <v>200</v>
      </c>
      <c r="G124" s="10">
        <v>500</v>
      </c>
      <c r="H124" s="43"/>
      <c r="I124" s="43"/>
    </row>
    <row r="125" spans="1:9" ht="106.5" customHeight="1">
      <c r="A125" s="32" t="s">
        <v>242</v>
      </c>
      <c r="B125" s="5" t="s">
        <v>31</v>
      </c>
      <c r="C125" s="5" t="s">
        <v>23</v>
      </c>
      <c r="D125" s="5" t="s">
        <v>16</v>
      </c>
      <c r="E125" s="7" t="s">
        <v>243</v>
      </c>
      <c r="F125" s="5"/>
      <c r="G125" s="10">
        <f>G126+G127</f>
        <v>3825.1990000000001</v>
      </c>
      <c r="H125" s="43"/>
      <c r="I125" s="43"/>
    </row>
    <row r="126" spans="1:9" ht="33" customHeight="1">
      <c r="A126" s="32" t="s">
        <v>114</v>
      </c>
      <c r="B126" s="5" t="s">
        <v>31</v>
      </c>
      <c r="C126" s="5" t="s">
        <v>23</v>
      </c>
      <c r="D126" s="5" t="s">
        <v>16</v>
      </c>
      <c r="E126" s="7" t="s">
        <v>243</v>
      </c>
      <c r="F126" s="5">
        <v>200</v>
      </c>
      <c r="G126" s="10">
        <v>3642.8310000000001</v>
      </c>
      <c r="H126" s="43"/>
      <c r="I126" s="43"/>
    </row>
    <row r="127" spans="1:9" ht="33" customHeight="1">
      <c r="A127" s="33" t="s">
        <v>258</v>
      </c>
      <c r="B127" s="5" t="s">
        <v>31</v>
      </c>
      <c r="C127" s="5" t="s">
        <v>23</v>
      </c>
      <c r="D127" s="5" t="s">
        <v>16</v>
      </c>
      <c r="E127" s="7" t="s">
        <v>243</v>
      </c>
      <c r="F127" s="5">
        <v>612</v>
      </c>
      <c r="G127" s="10">
        <v>182.36799999999999</v>
      </c>
      <c r="H127" s="43"/>
      <c r="I127" s="43"/>
    </row>
    <row r="128" spans="1:9" ht="56.25" customHeight="1">
      <c r="A128" s="32" t="s">
        <v>197</v>
      </c>
      <c r="B128" s="5" t="s">
        <v>31</v>
      </c>
      <c r="C128" s="5" t="s">
        <v>23</v>
      </c>
      <c r="D128" s="5" t="s">
        <v>16</v>
      </c>
      <c r="E128" s="7" t="s">
        <v>196</v>
      </c>
      <c r="F128" s="5"/>
      <c r="G128" s="10">
        <f>G129</f>
        <v>4435.83</v>
      </c>
      <c r="H128" s="43"/>
      <c r="I128" s="43"/>
    </row>
    <row r="129" spans="1:9" ht="33" customHeight="1">
      <c r="A129" s="32" t="s">
        <v>114</v>
      </c>
      <c r="B129" s="5" t="s">
        <v>31</v>
      </c>
      <c r="C129" s="5" t="s">
        <v>23</v>
      </c>
      <c r="D129" s="5" t="s">
        <v>16</v>
      </c>
      <c r="E129" s="7" t="s">
        <v>196</v>
      </c>
      <c r="F129" s="5">
        <v>200</v>
      </c>
      <c r="G129" s="10">
        <v>4435.83</v>
      </c>
      <c r="H129" s="43"/>
      <c r="I129" s="43"/>
    </row>
    <row r="130" spans="1:9" ht="58.5" customHeight="1">
      <c r="A130" s="32" t="s">
        <v>260</v>
      </c>
      <c r="B130" s="5" t="s">
        <v>31</v>
      </c>
      <c r="C130" s="5" t="s">
        <v>23</v>
      </c>
      <c r="D130" s="5" t="s">
        <v>16</v>
      </c>
      <c r="E130" s="7" t="s">
        <v>196</v>
      </c>
      <c r="F130" s="5"/>
      <c r="G130" s="10">
        <f>G131</f>
        <v>100</v>
      </c>
      <c r="H130" s="43"/>
      <c r="I130" s="43"/>
    </row>
    <row r="131" spans="1:9" ht="33" customHeight="1">
      <c r="A131" s="32" t="s">
        <v>114</v>
      </c>
      <c r="B131" s="5" t="s">
        <v>31</v>
      </c>
      <c r="C131" s="5" t="s">
        <v>23</v>
      </c>
      <c r="D131" s="5" t="s">
        <v>16</v>
      </c>
      <c r="E131" s="7" t="s">
        <v>196</v>
      </c>
      <c r="F131" s="5">
        <v>200</v>
      </c>
      <c r="G131" s="10">
        <v>100</v>
      </c>
      <c r="H131" s="43"/>
      <c r="I131" s="43"/>
    </row>
    <row r="132" spans="1:9" ht="54" customHeight="1">
      <c r="A132" s="32" t="s">
        <v>197</v>
      </c>
      <c r="B132" s="5" t="s">
        <v>31</v>
      </c>
      <c r="C132" s="5" t="s">
        <v>23</v>
      </c>
      <c r="D132" s="5" t="s">
        <v>16</v>
      </c>
      <c r="E132" s="7" t="s">
        <v>196</v>
      </c>
      <c r="F132" s="5"/>
      <c r="G132" s="10">
        <f>G133</f>
        <v>274.55</v>
      </c>
      <c r="H132" s="43"/>
      <c r="I132" s="43"/>
    </row>
    <row r="133" spans="1:9" ht="85.5" customHeight="1">
      <c r="A133" s="32" t="s">
        <v>261</v>
      </c>
      <c r="B133" s="5" t="s">
        <v>31</v>
      </c>
      <c r="C133" s="5" t="s">
        <v>23</v>
      </c>
      <c r="D133" s="5" t="s">
        <v>16</v>
      </c>
      <c r="E133" s="7" t="s">
        <v>196</v>
      </c>
      <c r="F133" s="5">
        <v>611</v>
      </c>
      <c r="G133" s="10">
        <v>274.55</v>
      </c>
      <c r="H133" s="43"/>
      <c r="I133" s="43"/>
    </row>
    <row r="134" spans="1:9" ht="25.5" customHeight="1">
      <c r="A134" s="33" t="s">
        <v>146</v>
      </c>
      <c r="B134" s="5" t="s">
        <v>31</v>
      </c>
      <c r="C134" s="5" t="s">
        <v>23</v>
      </c>
      <c r="D134" s="5" t="s">
        <v>16</v>
      </c>
      <c r="E134" s="7" t="s">
        <v>148</v>
      </c>
      <c r="F134" s="5"/>
      <c r="G134" s="10">
        <f>G135</f>
        <v>6.7060000000000004</v>
      </c>
      <c r="H134" s="43"/>
      <c r="I134" s="43"/>
    </row>
    <row r="135" spans="1:9" ht="42.75" customHeight="1">
      <c r="A135" s="32" t="s">
        <v>114</v>
      </c>
      <c r="B135" s="5" t="s">
        <v>31</v>
      </c>
      <c r="C135" s="5" t="s">
        <v>23</v>
      </c>
      <c r="D135" s="5" t="s">
        <v>16</v>
      </c>
      <c r="E135" s="7" t="s">
        <v>148</v>
      </c>
      <c r="F135" s="5">
        <v>200</v>
      </c>
      <c r="G135" s="10">
        <v>6.7060000000000004</v>
      </c>
      <c r="H135" s="43"/>
      <c r="I135" s="43"/>
    </row>
    <row r="136" spans="1:9" ht="57.75" customHeight="1">
      <c r="A136" s="32" t="s">
        <v>244</v>
      </c>
      <c r="B136" s="5" t="s">
        <v>31</v>
      </c>
      <c r="C136" s="5" t="s">
        <v>23</v>
      </c>
      <c r="D136" s="5" t="s">
        <v>16</v>
      </c>
      <c r="E136" s="7" t="s">
        <v>245</v>
      </c>
      <c r="F136" s="5"/>
      <c r="G136" s="10">
        <f>G137</f>
        <v>85.85</v>
      </c>
      <c r="H136" s="43"/>
      <c r="I136" s="43"/>
    </row>
    <row r="137" spans="1:9" ht="33" customHeight="1">
      <c r="A137" s="32" t="s">
        <v>114</v>
      </c>
      <c r="B137" s="5" t="s">
        <v>31</v>
      </c>
      <c r="C137" s="5" t="s">
        <v>23</v>
      </c>
      <c r="D137" s="5" t="s">
        <v>16</v>
      </c>
      <c r="E137" s="7" t="s">
        <v>245</v>
      </c>
      <c r="F137" s="5">
        <v>200</v>
      </c>
      <c r="G137" s="10">
        <v>85.85</v>
      </c>
      <c r="H137" s="43"/>
      <c r="I137" s="43"/>
    </row>
    <row r="138" spans="1:9" ht="26.25" customHeight="1">
      <c r="A138" s="32" t="str">
        <f>Лист1!A35</f>
        <v>Дополнительное образование детей</v>
      </c>
      <c r="B138" s="5" t="s">
        <v>31</v>
      </c>
      <c r="C138" s="5" t="s">
        <v>23</v>
      </c>
      <c r="D138" s="5" t="s">
        <v>17</v>
      </c>
      <c r="E138" s="7"/>
      <c r="F138" s="5"/>
      <c r="G138" s="10">
        <f>G139+G143</f>
        <v>1720.7289999999998</v>
      </c>
      <c r="H138" s="43"/>
      <c r="I138" s="43"/>
    </row>
    <row r="139" spans="1:9" ht="33" customHeight="1">
      <c r="A139" s="9" t="s">
        <v>100</v>
      </c>
      <c r="B139" s="5" t="s">
        <v>31</v>
      </c>
      <c r="C139" s="5" t="s">
        <v>23</v>
      </c>
      <c r="D139" s="5" t="s">
        <v>17</v>
      </c>
      <c r="E139" s="7" t="s">
        <v>110</v>
      </c>
      <c r="F139" s="5"/>
      <c r="G139" s="10">
        <f>G140+G141+G142</f>
        <v>1234.9359999999999</v>
      </c>
      <c r="H139" s="43"/>
      <c r="I139" s="43"/>
    </row>
    <row r="140" spans="1:9" ht="92.25" customHeight="1">
      <c r="A140" s="32" t="s">
        <v>75</v>
      </c>
      <c r="B140" s="5" t="s">
        <v>31</v>
      </c>
      <c r="C140" s="5" t="s">
        <v>23</v>
      </c>
      <c r="D140" s="5" t="s">
        <v>17</v>
      </c>
      <c r="E140" s="7" t="s">
        <v>110</v>
      </c>
      <c r="F140" s="5">
        <v>100</v>
      </c>
      <c r="G140" s="10">
        <v>1146.086</v>
      </c>
      <c r="H140" s="43"/>
      <c r="I140" s="43"/>
    </row>
    <row r="141" spans="1:9" ht="33" customHeight="1">
      <c r="A141" s="32" t="s">
        <v>114</v>
      </c>
      <c r="B141" s="5" t="s">
        <v>31</v>
      </c>
      <c r="C141" s="5" t="s">
        <v>23</v>
      </c>
      <c r="D141" s="5" t="s">
        <v>17</v>
      </c>
      <c r="E141" s="7" t="s">
        <v>110</v>
      </c>
      <c r="F141" s="5">
        <v>200</v>
      </c>
      <c r="G141" s="10">
        <v>88.85</v>
      </c>
      <c r="H141" s="43"/>
      <c r="I141" s="43"/>
    </row>
    <row r="142" spans="1:9" ht="24" customHeight="1">
      <c r="A142" s="33" t="s">
        <v>66</v>
      </c>
      <c r="B142" s="5" t="s">
        <v>31</v>
      </c>
      <c r="C142" s="5" t="s">
        <v>23</v>
      </c>
      <c r="D142" s="5" t="s">
        <v>17</v>
      </c>
      <c r="E142" s="7" t="s">
        <v>110</v>
      </c>
      <c r="F142" s="5">
        <v>850</v>
      </c>
      <c r="G142" s="10">
        <v>0</v>
      </c>
      <c r="H142" s="43"/>
      <c r="I142" s="43"/>
    </row>
    <row r="143" spans="1:9" ht="50.25" customHeight="1">
      <c r="A143" s="33" t="s">
        <v>188</v>
      </c>
      <c r="B143" s="5" t="s">
        <v>31</v>
      </c>
      <c r="C143" s="5" t="s">
        <v>23</v>
      </c>
      <c r="D143" s="5" t="s">
        <v>17</v>
      </c>
      <c r="E143" s="7" t="s">
        <v>189</v>
      </c>
      <c r="F143" s="5"/>
      <c r="G143" s="10">
        <f>G144</f>
        <v>485.79300000000001</v>
      </c>
      <c r="H143" s="43"/>
      <c r="I143" s="43"/>
    </row>
    <row r="144" spans="1:9" ht="90" customHeight="1">
      <c r="A144" s="31" t="s">
        <v>75</v>
      </c>
      <c r="B144" s="5" t="s">
        <v>31</v>
      </c>
      <c r="C144" s="5" t="s">
        <v>23</v>
      </c>
      <c r="D144" s="5" t="s">
        <v>17</v>
      </c>
      <c r="E144" s="7" t="s">
        <v>189</v>
      </c>
      <c r="F144" s="5">
        <v>100</v>
      </c>
      <c r="G144" s="10">
        <v>485.79300000000001</v>
      </c>
      <c r="H144" s="43"/>
      <c r="I144" s="43"/>
    </row>
    <row r="145" spans="1:9" ht="18.75" customHeight="1">
      <c r="A145" s="9" t="s">
        <v>53</v>
      </c>
      <c r="B145" s="5" t="s">
        <v>31</v>
      </c>
      <c r="C145" s="5" t="s">
        <v>23</v>
      </c>
      <c r="D145" s="5" t="s">
        <v>23</v>
      </c>
      <c r="E145" s="7"/>
      <c r="F145" s="3"/>
      <c r="G145" s="10">
        <f>G146+G153</f>
        <v>1034.451</v>
      </c>
      <c r="H145" s="43"/>
      <c r="I145" s="43"/>
    </row>
    <row r="146" spans="1:9" ht="48" customHeight="1">
      <c r="A146" s="9" t="s">
        <v>82</v>
      </c>
      <c r="B146" s="7" t="s">
        <v>31</v>
      </c>
      <c r="C146" s="7" t="s">
        <v>23</v>
      </c>
      <c r="D146" s="7" t="s">
        <v>23</v>
      </c>
      <c r="E146" s="7" t="s">
        <v>113</v>
      </c>
      <c r="F146" s="3"/>
      <c r="G146" s="10">
        <f>G147+G151</f>
        <v>1034.451</v>
      </c>
      <c r="H146" s="43"/>
      <c r="I146" s="43"/>
    </row>
    <row r="147" spans="1:9" ht="18" customHeight="1">
      <c r="A147" s="9" t="s">
        <v>67</v>
      </c>
      <c r="B147" s="5" t="s">
        <v>31</v>
      </c>
      <c r="C147" s="5" t="s">
        <v>23</v>
      </c>
      <c r="D147" s="5" t="s">
        <v>23</v>
      </c>
      <c r="E147" s="7" t="s">
        <v>125</v>
      </c>
      <c r="F147" s="3"/>
      <c r="G147" s="10">
        <f>G148+G149</f>
        <v>855.99599999999998</v>
      </c>
      <c r="H147" s="43"/>
      <c r="I147" s="43"/>
    </row>
    <row r="148" spans="1:9" ht="85.5" customHeight="1">
      <c r="A148" s="32" t="s">
        <v>75</v>
      </c>
      <c r="B148" s="5" t="s">
        <v>31</v>
      </c>
      <c r="C148" s="5" t="s">
        <v>23</v>
      </c>
      <c r="D148" s="5" t="s">
        <v>23</v>
      </c>
      <c r="E148" s="7" t="s">
        <v>125</v>
      </c>
      <c r="F148" s="3">
        <v>100</v>
      </c>
      <c r="G148" s="10">
        <v>848.71600000000001</v>
      </c>
      <c r="H148" s="43"/>
      <c r="I148" s="43"/>
    </row>
    <row r="149" spans="1:9" ht="33" customHeight="1">
      <c r="A149" s="32" t="s">
        <v>114</v>
      </c>
      <c r="B149" s="5" t="s">
        <v>31</v>
      </c>
      <c r="C149" s="5" t="s">
        <v>23</v>
      </c>
      <c r="D149" s="5" t="s">
        <v>23</v>
      </c>
      <c r="E149" s="7" t="s">
        <v>125</v>
      </c>
      <c r="F149" s="3">
        <v>200</v>
      </c>
      <c r="G149" s="10">
        <v>7.28</v>
      </c>
      <c r="H149" s="43"/>
      <c r="I149" s="43"/>
    </row>
    <row r="150" spans="1:9" ht="24" customHeight="1">
      <c r="A150" s="33" t="s">
        <v>66</v>
      </c>
      <c r="B150" s="5" t="s">
        <v>31</v>
      </c>
      <c r="C150" s="5" t="s">
        <v>23</v>
      </c>
      <c r="D150" s="5" t="s">
        <v>23</v>
      </c>
      <c r="E150" s="7" t="s">
        <v>125</v>
      </c>
      <c r="F150" s="3">
        <v>850</v>
      </c>
      <c r="G150" s="10">
        <v>0</v>
      </c>
      <c r="H150" s="43"/>
      <c r="I150" s="43"/>
    </row>
    <row r="151" spans="1:9" ht="49.5" customHeight="1">
      <c r="A151" s="33" t="s">
        <v>188</v>
      </c>
      <c r="B151" s="5" t="s">
        <v>31</v>
      </c>
      <c r="C151" s="5" t="s">
        <v>23</v>
      </c>
      <c r="D151" s="5" t="s">
        <v>23</v>
      </c>
      <c r="E151" s="7" t="s">
        <v>189</v>
      </c>
      <c r="F151" s="5"/>
      <c r="G151" s="10">
        <f>G152</f>
        <v>178.45500000000001</v>
      </c>
      <c r="H151" s="43"/>
      <c r="I151" s="43"/>
    </row>
    <row r="152" spans="1:9" ht="88.5" customHeight="1">
      <c r="A152" s="31" t="s">
        <v>75</v>
      </c>
      <c r="B152" s="5" t="s">
        <v>31</v>
      </c>
      <c r="C152" s="5" t="s">
        <v>23</v>
      </c>
      <c r="D152" s="5" t="s">
        <v>23</v>
      </c>
      <c r="E152" s="7" t="s">
        <v>189</v>
      </c>
      <c r="F152" s="5">
        <v>100</v>
      </c>
      <c r="G152" s="10">
        <v>178.45500000000001</v>
      </c>
      <c r="H152" s="43"/>
      <c r="I152" s="43"/>
    </row>
    <row r="153" spans="1:9" ht="34.5" customHeight="1">
      <c r="A153" s="33" t="s">
        <v>192</v>
      </c>
      <c r="B153" s="5" t="s">
        <v>31</v>
      </c>
      <c r="C153" s="5" t="s">
        <v>23</v>
      </c>
      <c r="D153" s="5" t="s">
        <v>23</v>
      </c>
      <c r="E153" s="7" t="s">
        <v>193</v>
      </c>
      <c r="F153" s="3"/>
      <c r="G153" s="10">
        <f>G154</f>
        <v>0</v>
      </c>
      <c r="H153" s="43"/>
      <c r="I153" s="43"/>
    </row>
    <row r="154" spans="1:9" ht="39" customHeight="1">
      <c r="A154" s="32" t="s">
        <v>114</v>
      </c>
      <c r="B154" s="5" t="s">
        <v>31</v>
      </c>
      <c r="C154" s="5" t="s">
        <v>23</v>
      </c>
      <c r="D154" s="5" t="s">
        <v>23</v>
      </c>
      <c r="E154" s="7" t="s">
        <v>193</v>
      </c>
      <c r="F154" s="3">
        <v>200</v>
      </c>
      <c r="G154" s="10">
        <v>0</v>
      </c>
      <c r="H154" s="43"/>
      <c r="I154" s="43"/>
    </row>
    <row r="155" spans="1:9" ht="22.5" customHeight="1">
      <c r="A155" s="29" t="s">
        <v>9</v>
      </c>
      <c r="B155" s="5" t="s">
        <v>31</v>
      </c>
      <c r="C155" s="5" t="s">
        <v>23</v>
      </c>
      <c r="D155" s="5" t="s">
        <v>20</v>
      </c>
      <c r="E155" s="8"/>
      <c r="F155" s="3"/>
      <c r="G155" s="10">
        <f>G156+G164+G161+G177+G171+G173+G175</f>
        <v>11995.564</v>
      </c>
      <c r="H155" s="43"/>
      <c r="I155" s="43"/>
    </row>
    <row r="156" spans="1:9" ht="33.75" customHeight="1">
      <c r="A156" s="9" t="s">
        <v>64</v>
      </c>
      <c r="B156" s="5" t="s">
        <v>31</v>
      </c>
      <c r="C156" s="5" t="s">
        <v>23</v>
      </c>
      <c r="D156" s="5" t="s">
        <v>20</v>
      </c>
      <c r="E156" s="7" t="s">
        <v>115</v>
      </c>
      <c r="F156" s="5"/>
      <c r="G156" s="10">
        <f>G157</f>
        <v>2725.7150000000001</v>
      </c>
      <c r="H156" s="43"/>
      <c r="I156" s="43"/>
    </row>
    <row r="157" spans="1:9" ht="31.5" customHeight="1">
      <c r="A157" s="9" t="s">
        <v>65</v>
      </c>
      <c r="B157" s="5" t="s">
        <v>31</v>
      </c>
      <c r="C157" s="5" t="s">
        <v>23</v>
      </c>
      <c r="D157" s="5" t="s">
        <v>20</v>
      </c>
      <c r="E157" s="7" t="s">
        <v>116</v>
      </c>
      <c r="F157" s="5"/>
      <c r="G157" s="10">
        <f>G158+G159+G160</f>
        <v>2725.7150000000001</v>
      </c>
      <c r="H157" s="43"/>
      <c r="I157" s="43"/>
    </row>
    <row r="158" spans="1:9" ht="79.5" customHeight="1">
      <c r="A158" s="32" t="s">
        <v>75</v>
      </c>
      <c r="B158" s="5" t="s">
        <v>31</v>
      </c>
      <c r="C158" s="5" t="s">
        <v>23</v>
      </c>
      <c r="D158" s="5" t="s">
        <v>20</v>
      </c>
      <c r="E158" s="7" t="s">
        <v>116</v>
      </c>
      <c r="F158" s="5">
        <v>100</v>
      </c>
      <c r="G158" s="10">
        <v>2501.3760000000002</v>
      </c>
      <c r="H158" s="43"/>
      <c r="I158" s="43"/>
    </row>
    <row r="159" spans="1:9" ht="33.75" customHeight="1">
      <c r="A159" s="32" t="s">
        <v>114</v>
      </c>
      <c r="B159" s="5" t="s">
        <v>31</v>
      </c>
      <c r="C159" s="5" t="s">
        <v>23</v>
      </c>
      <c r="D159" s="5" t="s">
        <v>20</v>
      </c>
      <c r="E159" s="7" t="s">
        <v>116</v>
      </c>
      <c r="F159" s="5">
        <v>200</v>
      </c>
      <c r="G159" s="10">
        <v>224.339</v>
      </c>
      <c r="H159" s="43"/>
      <c r="I159" s="43"/>
    </row>
    <row r="160" spans="1:9" ht="24" customHeight="1">
      <c r="A160" s="33" t="s">
        <v>66</v>
      </c>
      <c r="B160" s="5" t="s">
        <v>31</v>
      </c>
      <c r="C160" s="5" t="s">
        <v>23</v>
      </c>
      <c r="D160" s="5" t="s">
        <v>20</v>
      </c>
      <c r="E160" s="7" t="s">
        <v>116</v>
      </c>
      <c r="F160" s="5">
        <v>850</v>
      </c>
      <c r="G160" s="10">
        <v>0</v>
      </c>
      <c r="H160" s="43"/>
      <c r="I160" s="43"/>
    </row>
    <row r="161" spans="1:9" ht="54" customHeight="1">
      <c r="A161" s="9" t="s">
        <v>95</v>
      </c>
      <c r="B161" s="5" t="s">
        <v>31</v>
      </c>
      <c r="C161" s="5" t="s">
        <v>23</v>
      </c>
      <c r="D161" s="5" t="s">
        <v>20</v>
      </c>
      <c r="E161" s="7" t="s">
        <v>138</v>
      </c>
      <c r="F161" s="5"/>
      <c r="G161" s="10">
        <f>G162+G163</f>
        <v>857.99799999999993</v>
      </c>
      <c r="H161" s="43"/>
      <c r="I161" s="43"/>
    </row>
    <row r="162" spans="1:9" ht="94.5" customHeight="1">
      <c r="A162" s="32" t="s">
        <v>75</v>
      </c>
      <c r="B162" s="5" t="s">
        <v>31</v>
      </c>
      <c r="C162" s="25" t="s">
        <v>23</v>
      </c>
      <c r="D162" s="25" t="s">
        <v>20</v>
      </c>
      <c r="E162" s="7" t="s">
        <v>138</v>
      </c>
      <c r="F162" s="25">
        <v>100</v>
      </c>
      <c r="G162" s="41">
        <v>777.16899999999998</v>
      </c>
      <c r="H162" s="43"/>
      <c r="I162" s="43"/>
    </row>
    <row r="163" spans="1:9" ht="41.25" customHeight="1">
      <c r="A163" s="32" t="s">
        <v>114</v>
      </c>
      <c r="B163" s="5" t="s">
        <v>31</v>
      </c>
      <c r="C163" s="25" t="s">
        <v>23</v>
      </c>
      <c r="D163" s="25" t="s">
        <v>20</v>
      </c>
      <c r="E163" s="7" t="s">
        <v>138</v>
      </c>
      <c r="F163" s="25">
        <v>200</v>
      </c>
      <c r="G163" s="41">
        <v>80.828999999999994</v>
      </c>
      <c r="H163" s="43"/>
      <c r="I163" s="43"/>
    </row>
    <row r="164" spans="1:9" ht="35.25" customHeight="1">
      <c r="A164" s="33" t="s">
        <v>86</v>
      </c>
      <c r="B164" s="5" t="s">
        <v>31</v>
      </c>
      <c r="C164" s="5" t="s">
        <v>23</v>
      </c>
      <c r="D164" s="5" t="s">
        <v>20</v>
      </c>
      <c r="E164" s="7" t="s">
        <v>119</v>
      </c>
      <c r="F164" s="5"/>
      <c r="G164" s="10">
        <f>G165+G169</f>
        <v>2834.1010000000001</v>
      </c>
      <c r="H164" s="43"/>
      <c r="I164" s="43"/>
    </row>
    <row r="165" spans="1:9" ht="93.75" customHeight="1">
      <c r="A165" s="34" t="s">
        <v>63</v>
      </c>
      <c r="B165" s="5" t="s">
        <v>31</v>
      </c>
      <c r="C165" s="5" t="s">
        <v>23</v>
      </c>
      <c r="D165" s="5" t="s">
        <v>20</v>
      </c>
      <c r="E165" s="7" t="s">
        <v>120</v>
      </c>
      <c r="F165" s="5"/>
      <c r="G165" s="10">
        <f>G166+G167+G168</f>
        <v>2695.0630000000001</v>
      </c>
      <c r="H165" s="43"/>
      <c r="I165" s="43"/>
    </row>
    <row r="166" spans="1:9" ht="81" customHeight="1">
      <c r="A166" s="32" t="s">
        <v>75</v>
      </c>
      <c r="B166" s="5" t="s">
        <v>31</v>
      </c>
      <c r="C166" s="5" t="s">
        <v>23</v>
      </c>
      <c r="D166" s="5" t="s">
        <v>20</v>
      </c>
      <c r="E166" s="7" t="s">
        <v>120</v>
      </c>
      <c r="F166" s="5">
        <v>100</v>
      </c>
      <c r="G166" s="10">
        <v>2630.701</v>
      </c>
      <c r="H166" s="43"/>
      <c r="I166" s="43"/>
    </row>
    <row r="167" spans="1:9" ht="33.75" customHeight="1">
      <c r="A167" s="32" t="s">
        <v>114</v>
      </c>
      <c r="B167" s="5" t="s">
        <v>31</v>
      </c>
      <c r="C167" s="5" t="s">
        <v>23</v>
      </c>
      <c r="D167" s="5" t="s">
        <v>20</v>
      </c>
      <c r="E167" s="7" t="s">
        <v>120</v>
      </c>
      <c r="F167" s="5">
        <v>200</v>
      </c>
      <c r="G167" s="10">
        <v>64.361999999999995</v>
      </c>
      <c r="H167" s="43"/>
      <c r="I167" s="43"/>
    </row>
    <row r="168" spans="1:9" ht="15.75" customHeight="1">
      <c r="A168" s="33" t="s">
        <v>66</v>
      </c>
      <c r="B168" s="5" t="s">
        <v>31</v>
      </c>
      <c r="C168" s="5" t="s">
        <v>23</v>
      </c>
      <c r="D168" s="5" t="s">
        <v>20</v>
      </c>
      <c r="E168" s="7" t="s">
        <v>120</v>
      </c>
      <c r="F168" s="5">
        <v>850</v>
      </c>
      <c r="G168" s="10">
        <v>0</v>
      </c>
      <c r="H168" s="43"/>
      <c r="I168" s="43"/>
    </row>
    <row r="169" spans="1:9" ht="55.5" customHeight="1">
      <c r="A169" s="33" t="s">
        <v>188</v>
      </c>
      <c r="B169" s="5" t="s">
        <v>31</v>
      </c>
      <c r="C169" s="5" t="s">
        <v>23</v>
      </c>
      <c r="D169" s="5" t="s">
        <v>20</v>
      </c>
      <c r="E169" s="7" t="s">
        <v>191</v>
      </c>
      <c r="F169" s="5"/>
      <c r="G169" s="10">
        <f>G170</f>
        <v>139.03800000000001</v>
      </c>
      <c r="H169" s="43"/>
      <c r="I169" s="43"/>
    </row>
    <row r="170" spans="1:9" ht="89.25" customHeight="1">
      <c r="A170" s="31" t="s">
        <v>75</v>
      </c>
      <c r="B170" s="5" t="s">
        <v>31</v>
      </c>
      <c r="C170" s="5" t="s">
        <v>23</v>
      </c>
      <c r="D170" s="5" t="s">
        <v>20</v>
      </c>
      <c r="E170" s="7" t="s">
        <v>191</v>
      </c>
      <c r="F170" s="5">
        <v>100</v>
      </c>
      <c r="G170" s="10">
        <v>139.03800000000001</v>
      </c>
      <c r="H170" s="43"/>
      <c r="I170" s="43"/>
    </row>
    <row r="171" spans="1:9" ht="116.25" customHeight="1">
      <c r="A171" s="32" t="s">
        <v>208</v>
      </c>
      <c r="B171" s="5" t="s">
        <v>31</v>
      </c>
      <c r="C171" s="5" t="s">
        <v>23</v>
      </c>
      <c r="D171" s="5" t="s">
        <v>20</v>
      </c>
      <c r="E171" s="7" t="s">
        <v>207</v>
      </c>
      <c r="F171" s="5"/>
      <c r="G171" s="10">
        <f>G172</f>
        <v>56.8</v>
      </c>
      <c r="H171" s="43"/>
      <c r="I171" s="43"/>
    </row>
    <row r="172" spans="1:9" ht="33.75" customHeight="1">
      <c r="A172" s="9" t="s">
        <v>60</v>
      </c>
      <c r="B172" s="5" t="s">
        <v>31</v>
      </c>
      <c r="C172" s="5" t="s">
        <v>23</v>
      </c>
      <c r="D172" s="5" t="s">
        <v>20</v>
      </c>
      <c r="E172" s="7" t="s">
        <v>207</v>
      </c>
      <c r="F172" s="5">
        <v>300</v>
      </c>
      <c r="G172" s="10">
        <v>56.8</v>
      </c>
      <c r="H172" s="43"/>
      <c r="I172" s="43"/>
    </row>
    <row r="173" spans="1:9" ht="52.5" customHeight="1">
      <c r="A173" s="32" t="s">
        <v>197</v>
      </c>
      <c r="B173" s="5" t="s">
        <v>31</v>
      </c>
      <c r="C173" s="5" t="s">
        <v>23</v>
      </c>
      <c r="D173" s="5" t="s">
        <v>20</v>
      </c>
      <c r="E173" s="7" t="s">
        <v>196</v>
      </c>
      <c r="F173" s="5"/>
      <c r="G173" s="10">
        <f>G174</f>
        <v>3864.6</v>
      </c>
      <c r="H173" s="43"/>
      <c r="I173" s="43"/>
    </row>
    <row r="174" spans="1:9" ht="33.75" customHeight="1">
      <c r="A174" s="32" t="s">
        <v>114</v>
      </c>
      <c r="B174" s="5" t="s">
        <v>31</v>
      </c>
      <c r="C174" s="5" t="s">
        <v>23</v>
      </c>
      <c r="D174" s="5" t="s">
        <v>20</v>
      </c>
      <c r="E174" s="7" t="s">
        <v>196</v>
      </c>
      <c r="F174" s="5">
        <v>200</v>
      </c>
      <c r="G174" s="10">
        <v>3864.6</v>
      </c>
      <c r="H174" s="43"/>
      <c r="I174" s="43"/>
    </row>
    <row r="175" spans="1:9" ht="25.5" customHeight="1">
      <c r="A175" s="33" t="s">
        <v>146</v>
      </c>
      <c r="B175" s="5" t="s">
        <v>31</v>
      </c>
      <c r="C175" s="5" t="s">
        <v>23</v>
      </c>
      <c r="D175" s="5" t="s">
        <v>20</v>
      </c>
      <c r="E175" s="7" t="s">
        <v>148</v>
      </c>
      <c r="F175" s="5"/>
      <c r="G175" s="10">
        <f>G176</f>
        <v>92</v>
      </c>
      <c r="H175" s="43"/>
      <c r="I175" s="43"/>
    </row>
    <row r="176" spans="1:9" ht="33.75" customHeight="1">
      <c r="A176" s="32" t="s">
        <v>114</v>
      </c>
      <c r="B176" s="5" t="s">
        <v>31</v>
      </c>
      <c r="C176" s="5" t="s">
        <v>23</v>
      </c>
      <c r="D176" s="5" t="s">
        <v>20</v>
      </c>
      <c r="E176" s="7" t="s">
        <v>148</v>
      </c>
      <c r="F176" s="5">
        <v>200</v>
      </c>
      <c r="G176" s="10">
        <v>92</v>
      </c>
      <c r="H176" s="43"/>
      <c r="I176" s="43"/>
    </row>
    <row r="177" spans="1:9" ht="24" customHeight="1">
      <c r="A177" s="32" t="s">
        <v>154</v>
      </c>
      <c r="B177" s="5" t="s">
        <v>31</v>
      </c>
      <c r="C177" s="5" t="s">
        <v>23</v>
      </c>
      <c r="D177" s="5" t="s">
        <v>20</v>
      </c>
      <c r="E177" s="28" t="s">
        <v>155</v>
      </c>
      <c r="F177" s="25"/>
      <c r="G177" s="41">
        <f>G178</f>
        <v>1564.35</v>
      </c>
      <c r="H177" s="43"/>
      <c r="I177" s="43"/>
    </row>
    <row r="178" spans="1:9" ht="40.5" customHeight="1">
      <c r="A178" s="32" t="s">
        <v>114</v>
      </c>
      <c r="B178" s="5" t="s">
        <v>31</v>
      </c>
      <c r="C178" s="5" t="s">
        <v>23</v>
      </c>
      <c r="D178" s="5" t="s">
        <v>20</v>
      </c>
      <c r="E178" s="28" t="s">
        <v>155</v>
      </c>
      <c r="F178" s="25">
        <v>200</v>
      </c>
      <c r="G178" s="41">
        <v>1564.35</v>
      </c>
      <c r="H178" s="43"/>
      <c r="I178" s="43"/>
    </row>
    <row r="179" spans="1:9" ht="15.75" customHeight="1">
      <c r="A179" s="32" t="s">
        <v>37</v>
      </c>
      <c r="B179" s="5" t="s">
        <v>31</v>
      </c>
      <c r="C179" s="5">
        <v>10</v>
      </c>
      <c r="D179" s="5"/>
      <c r="E179" s="7"/>
      <c r="F179" s="5"/>
      <c r="G179" s="10">
        <f>G185+G180</f>
        <v>14404.4</v>
      </c>
      <c r="H179" s="43"/>
      <c r="I179" s="43"/>
    </row>
    <row r="180" spans="1:9" ht="15.75" customHeight="1">
      <c r="A180" s="9" t="s">
        <v>41</v>
      </c>
      <c r="B180" s="5" t="s">
        <v>31</v>
      </c>
      <c r="C180" s="5">
        <v>10</v>
      </c>
      <c r="D180" s="5" t="s">
        <v>17</v>
      </c>
      <c r="E180" s="7"/>
      <c r="F180" s="5"/>
      <c r="G180" s="10">
        <f>G181+G183</f>
        <v>367.4</v>
      </c>
      <c r="H180" s="43"/>
      <c r="I180" s="43"/>
    </row>
    <row r="181" spans="1:9" ht="36" customHeight="1">
      <c r="A181" s="9" t="s">
        <v>209</v>
      </c>
      <c r="B181" s="5" t="s">
        <v>31</v>
      </c>
      <c r="C181" s="5">
        <v>10</v>
      </c>
      <c r="D181" s="5" t="s">
        <v>17</v>
      </c>
      <c r="E181" s="7" t="s">
        <v>210</v>
      </c>
      <c r="F181" s="5"/>
      <c r="G181" s="10">
        <f>G182</f>
        <v>257.2</v>
      </c>
      <c r="H181" s="43"/>
      <c r="I181" s="43"/>
    </row>
    <row r="182" spans="1:9" ht="34.5" customHeight="1">
      <c r="A182" s="9" t="s">
        <v>60</v>
      </c>
      <c r="B182" s="5" t="s">
        <v>31</v>
      </c>
      <c r="C182" s="5">
        <v>10</v>
      </c>
      <c r="D182" s="5" t="s">
        <v>17</v>
      </c>
      <c r="E182" s="7" t="s">
        <v>210</v>
      </c>
      <c r="F182" s="5">
        <v>300</v>
      </c>
      <c r="G182" s="10">
        <v>257.2</v>
      </c>
      <c r="H182" s="43"/>
      <c r="I182" s="43"/>
    </row>
    <row r="183" spans="1:9" ht="34.5" customHeight="1">
      <c r="A183" s="32" t="s">
        <v>222</v>
      </c>
      <c r="B183" s="5" t="s">
        <v>31</v>
      </c>
      <c r="C183" s="5">
        <v>10</v>
      </c>
      <c r="D183" s="5" t="s">
        <v>17</v>
      </c>
      <c r="E183" s="7" t="s">
        <v>210</v>
      </c>
      <c r="F183" s="5"/>
      <c r="G183" s="10">
        <f>G184</f>
        <v>110.2</v>
      </c>
      <c r="H183" s="43"/>
      <c r="I183" s="43"/>
    </row>
    <row r="184" spans="1:9" ht="34.5" customHeight="1">
      <c r="A184" s="9" t="s">
        <v>60</v>
      </c>
      <c r="B184" s="5" t="s">
        <v>31</v>
      </c>
      <c r="C184" s="5">
        <v>10</v>
      </c>
      <c r="D184" s="5" t="s">
        <v>17</v>
      </c>
      <c r="E184" s="7" t="s">
        <v>210</v>
      </c>
      <c r="F184" s="5">
        <v>300</v>
      </c>
      <c r="G184" s="10">
        <v>110.2</v>
      </c>
      <c r="H184" s="43"/>
      <c r="I184" s="43"/>
    </row>
    <row r="185" spans="1:9" ht="20.25" customHeight="1">
      <c r="A185" s="9" t="s">
        <v>13</v>
      </c>
      <c r="B185" s="5" t="s">
        <v>31</v>
      </c>
      <c r="C185" s="5">
        <v>10</v>
      </c>
      <c r="D185" s="5" t="s">
        <v>18</v>
      </c>
      <c r="E185" s="8"/>
      <c r="F185" s="5"/>
      <c r="G185" s="10">
        <f>G188+G190+G186</f>
        <v>14037</v>
      </c>
      <c r="H185" s="43"/>
      <c r="I185" s="43"/>
    </row>
    <row r="186" spans="1:9" ht="132" customHeight="1">
      <c r="A186" s="9" t="s">
        <v>262</v>
      </c>
      <c r="B186" s="5" t="s">
        <v>31</v>
      </c>
      <c r="C186" s="5">
        <v>10</v>
      </c>
      <c r="D186" s="5" t="s">
        <v>18</v>
      </c>
      <c r="E186" s="7" t="s">
        <v>263</v>
      </c>
      <c r="F186" s="3"/>
      <c r="G186" s="10">
        <f>G187</f>
        <v>30</v>
      </c>
      <c r="H186" s="43"/>
      <c r="I186" s="43"/>
    </row>
    <row r="187" spans="1:9" ht="30" customHeight="1">
      <c r="A187" s="9" t="s">
        <v>60</v>
      </c>
      <c r="B187" s="5" t="s">
        <v>31</v>
      </c>
      <c r="C187" s="5">
        <v>10</v>
      </c>
      <c r="D187" s="5" t="s">
        <v>18</v>
      </c>
      <c r="E187" s="7" t="s">
        <v>263</v>
      </c>
      <c r="F187" s="3">
        <v>300</v>
      </c>
      <c r="G187" s="10">
        <v>30</v>
      </c>
      <c r="H187" s="43"/>
      <c r="I187" s="43"/>
    </row>
    <row r="188" spans="1:9" ht="78.75" customHeight="1">
      <c r="A188" s="9" t="s">
        <v>78</v>
      </c>
      <c r="B188" s="5" t="s">
        <v>31</v>
      </c>
      <c r="C188" s="5">
        <v>10</v>
      </c>
      <c r="D188" s="5" t="s">
        <v>18</v>
      </c>
      <c r="E188" s="7" t="s">
        <v>126</v>
      </c>
      <c r="F188" s="5"/>
      <c r="G188" s="10">
        <f>G189</f>
        <v>1998</v>
      </c>
      <c r="H188" s="43"/>
      <c r="I188" s="43"/>
    </row>
    <row r="189" spans="1:9" ht="30.75" customHeight="1">
      <c r="A189" s="9" t="s">
        <v>60</v>
      </c>
      <c r="B189" s="5" t="s">
        <v>31</v>
      </c>
      <c r="C189" s="5">
        <v>10</v>
      </c>
      <c r="D189" s="5" t="s">
        <v>18</v>
      </c>
      <c r="E189" s="7" t="s">
        <v>126</v>
      </c>
      <c r="F189" s="3">
        <v>300</v>
      </c>
      <c r="G189" s="10">
        <v>1998</v>
      </c>
      <c r="H189" s="43"/>
      <c r="I189" s="43"/>
    </row>
    <row r="190" spans="1:9" ht="57" customHeight="1">
      <c r="A190" s="17" t="s">
        <v>81</v>
      </c>
      <c r="B190" s="5" t="s">
        <v>31</v>
      </c>
      <c r="C190" s="18" t="s">
        <v>57</v>
      </c>
      <c r="D190" s="18" t="s">
        <v>18</v>
      </c>
      <c r="E190" s="28" t="s">
        <v>140</v>
      </c>
      <c r="F190" s="18"/>
      <c r="G190" s="20">
        <f>G191</f>
        <v>12009</v>
      </c>
      <c r="H190" s="43"/>
      <c r="I190" s="43"/>
    </row>
    <row r="191" spans="1:9" ht="30.75" customHeight="1">
      <c r="A191" s="17" t="s">
        <v>60</v>
      </c>
      <c r="B191" s="5" t="s">
        <v>31</v>
      </c>
      <c r="C191" s="18" t="s">
        <v>57</v>
      </c>
      <c r="D191" s="18" t="s">
        <v>18</v>
      </c>
      <c r="E191" s="28" t="s">
        <v>140</v>
      </c>
      <c r="F191" s="18">
        <v>300</v>
      </c>
      <c r="G191" s="20">
        <v>12009</v>
      </c>
      <c r="H191" s="43"/>
      <c r="I191" s="43"/>
    </row>
    <row r="192" spans="1:9" ht="51.75" customHeight="1">
      <c r="A192" s="9" t="s">
        <v>56</v>
      </c>
      <c r="B192" s="5" t="s">
        <v>32</v>
      </c>
      <c r="C192" s="5"/>
      <c r="D192" s="5"/>
      <c r="E192" s="7"/>
      <c r="F192" s="3"/>
      <c r="G192" s="10">
        <f>G193+G210+G254+G250+G233+G218+G214+G222</f>
        <v>32561.636000000002</v>
      </c>
      <c r="H192" s="10">
        <v>19862.099999999999</v>
      </c>
      <c r="I192" s="10">
        <v>19878.3</v>
      </c>
    </row>
    <row r="193" spans="1:9" ht="21" customHeight="1">
      <c r="A193" s="9" t="s">
        <v>33</v>
      </c>
      <c r="B193" s="5" t="s">
        <v>32</v>
      </c>
      <c r="C193" s="5" t="s">
        <v>15</v>
      </c>
      <c r="D193" s="5"/>
      <c r="E193" s="8"/>
      <c r="F193" s="3"/>
      <c r="G193" s="10">
        <f>G194+G203+G200</f>
        <v>17181.526000000002</v>
      </c>
      <c r="H193" s="43"/>
      <c r="I193" s="43"/>
    </row>
    <row r="194" spans="1:9" ht="20.25" customHeight="1">
      <c r="A194" s="9" t="s">
        <v>4</v>
      </c>
      <c r="B194" s="5" t="s">
        <v>32</v>
      </c>
      <c r="C194" s="5" t="s">
        <v>15</v>
      </c>
      <c r="D194" s="5" t="s">
        <v>19</v>
      </c>
      <c r="E194" s="8"/>
      <c r="F194" s="3"/>
      <c r="G194" s="10">
        <f>G195</f>
        <v>6863.2739999999994</v>
      </c>
      <c r="H194" s="43"/>
      <c r="I194" s="43"/>
    </row>
    <row r="195" spans="1:9" ht="36.75" customHeight="1">
      <c r="A195" s="9" t="s">
        <v>64</v>
      </c>
      <c r="B195" s="5" t="s">
        <v>32</v>
      </c>
      <c r="C195" s="5" t="s">
        <v>15</v>
      </c>
      <c r="D195" s="5" t="s">
        <v>19</v>
      </c>
      <c r="E195" s="7" t="s">
        <v>115</v>
      </c>
      <c r="F195" s="3"/>
      <c r="G195" s="10">
        <f>G196</f>
        <v>6863.2739999999994</v>
      </c>
      <c r="H195" s="43"/>
      <c r="I195" s="43"/>
    </row>
    <row r="196" spans="1:9" ht="33" customHeight="1">
      <c r="A196" s="9" t="s">
        <v>65</v>
      </c>
      <c r="B196" s="5" t="s">
        <v>32</v>
      </c>
      <c r="C196" s="5" t="s">
        <v>15</v>
      </c>
      <c r="D196" s="5" t="s">
        <v>19</v>
      </c>
      <c r="E196" s="7" t="s">
        <v>116</v>
      </c>
      <c r="F196" s="3"/>
      <c r="G196" s="10">
        <f>G197+G198+G199</f>
        <v>6863.2739999999994</v>
      </c>
      <c r="H196" s="43"/>
      <c r="I196" s="43"/>
    </row>
    <row r="197" spans="1:9" ht="87.75" customHeight="1">
      <c r="A197" s="32" t="s">
        <v>75</v>
      </c>
      <c r="B197" s="5" t="s">
        <v>32</v>
      </c>
      <c r="C197" s="5" t="s">
        <v>15</v>
      </c>
      <c r="D197" s="5" t="s">
        <v>19</v>
      </c>
      <c r="E197" s="7" t="s">
        <v>116</v>
      </c>
      <c r="F197" s="3">
        <v>100</v>
      </c>
      <c r="G197" s="10">
        <v>6385.8689999999997</v>
      </c>
      <c r="H197" s="43"/>
      <c r="I197" s="43"/>
    </row>
    <row r="198" spans="1:9" ht="30" customHeight="1">
      <c r="A198" s="32" t="s">
        <v>114</v>
      </c>
      <c r="B198" s="5" t="s">
        <v>32</v>
      </c>
      <c r="C198" s="5" t="s">
        <v>15</v>
      </c>
      <c r="D198" s="5" t="s">
        <v>19</v>
      </c>
      <c r="E198" s="7" t="s">
        <v>116</v>
      </c>
      <c r="F198" s="3">
        <v>200</v>
      </c>
      <c r="G198" s="10">
        <v>477.40499999999997</v>
      </c>
      <c r="H198" s="43"/>
      <c r="I198" s="43"/>
    </row>
    <row r="199" spans="1:9" ht="19.5" customHeight="1">
      <c r="A199" s="33" t="s">
        <v>66</v>
      </c>
      <c r="B199" s="5" t="s">
        <v>32</v>
      </c>
      <c r="C199" s="5" t="s">
        <v>15</v>
      </c>
      <c r="D199" s="5" t="s">
        <v>19</v>
      </c>
      <c r="E199" s="7" t="s">
        <v>116</v>
      </c>
      <c r="F199" s="3">
        <v>850</v>
      </c>
      <c r="G199" s="10">
        <v>0</v>
      </c>
      <c r="H199" s="43"/>
      <c r="I199" s="43"/>
    </row>
    <row r="200" spans="1:9" ht="19.5" customHeight="1">
      <c r="A200" s="33" t="s">
        <v>145</v>
      </c>
      <c r="B200" s="5" t="s">
        <v>32</v>
      </c>
      <c r="C200" s="5" t="s">
        <v>15</v>
      </c>
      <c r="D200" s="5">
        <v>11</v>
      </c>
      <c r="E200" s="7"/>
      <c r="F200" s="3"/>
      <c r="G200" s="10">
        <f>G201</f>
        <v>235.14099999999999</v>
      </c>
      <c r="H200" s="43"/>
      <c r="I200" s="43"/>
    </row>
    <row r="201" spans="1:9" ht="19.5" customHeight="1">
      <c r="A201" s="33" t="s">
        <v>146</v>
      </c>
      <c r="B201" s="5" t="s">
        <v>32</v>
      </c>
      <c r="C201" s="5" t="s">
        <v>15</v>
      </c>
      <c r="D201" s="5">
        <v>11</v>
      </c>
      <c r="E201" s="7" t="s">
        <v>148</v>
      </c>
      <c r="F201" s="3"/>
      <c r="G201" s="10">
        <f>G202</f>
        <v>235.14099999999999</v>
      </c>
      <c r="H201" s="43"/>
      <c r="I201" s="43"/>
    </row>
    <row r="202" spans="1:9" ht="19.5" customHeight="1">
      <c r="A202" s="33" t="s">
        <v>147</v>
      </c>
      <c r="B202" s="5" t="s">
        <v>32</v>
      </c>
      <c r="C202" s="5" t="s">
        <v>15</v>
      </c>
      <c r="D202" s="5">
        <v>11</v>
      </c>
      <c r="E202" s="7" t="s">
        <v>148</v>
      </c>
      <c r="F202" s="3">
        <v>870</v>
      </c>
      <c r="G202" s="10">
        <v>235.14099999999999</v>
      </c>
      <c r="H202" s="43"/>
      <c r="I202" s="43"/>
    </row>
    <row r="203" spans="1:9" ht="19.5" customHeight="1">
      <c r="A203" s="33" t="s">
        <v>5</v>
      </c>
      <c r="B203" s="5" t="s">
        <v>32</v>
      </c>
      <c r="C203" s="5" t="s">
        <v>15</v>
      </c>
      <c r="D203" s="5">
        <v>13</v>
      </c>
      <c r="E203" s="7"/>
      <c r="F203" s="3"/>
      <c r="G203" s="10">
        <f>G204+G206</f>
        <v>10083.111000000001</v>
      </c>
      <c r="H203" s="43"/>
      <c r="I203" s="43"/>
    </row>
    <row r="204" spans="1:9" ht="98.25" customHeight="1">
      <c r="A204" s="33" t="s">
        <v>63</v>
      </c>
      <c r="B204" s="5" t="s">
        <v>32</v>
      </c>
      <c r="C204" s="5" t="s">
        <v>15</v>
      </c>
      <c r="D204" s="5">
        <v>13</v>
      </c>
      <c r="E204" s="7" t="s">
        <v>120</v>
      </c>
      <c r="F204" s="3"/>
      <c r="G204" s="10">
        <f>G205</f>
        <v>2494.1120000000001</v>
      </c>
      <c r="H204" s="43"/>
      <c r="I204" s="43"/>
    </row>
    <row r="205" spans="1:9" ht="80.25" customHeight="1">
      <c r="A205" s="33" t="s">
        <v>144</v>
      </c>
      <c r="B205" s="5" t="s">
        <v>32</v>
      </c>
      <c r="C205" s="5" t="s">
        <v>15</v>
      </c>
      <c r="D205" s="5">
        <v>13</v>
      </c>
      <c r="E205" s="7" t="s">
        <v>120</v>
      </c>
      <c r="F205" s="3">
        <v>100</v>
      </c>
      <c r="G205" s="10">
        <v>2494.1120000000001</v>
      </c>
      <c r="H205" s="43"/>
      <c r="I205" s="43"/>
    </row>
    <row r="206" spans="1:9" ht="26.25" customHeight="1">
      <c r="A206" s="32" t="s">
        <v>154</v>
      </c>
      <c r="B206" s="5" t="s">
        <v>32</v>
      </c>
      <c r="C206" s="5" t="s">
        <v>15</v>
      </c>
      <c r="D206" s="5" t="s">
        <v>45</v>
      </c>
      <c r="E206" s="28" t="s">
        <v>155</v>
      </c>
      <c r="F206" s="25"/>
      <c r="G206" s="41">
        <f>G207+G208+G209</f>
        <v>7588.9990000000007</v>
      </c>
      <c r="H206" s="43"/>
      <c r="I206" s="43"/>
    </row>
    <row r="207" spans="1:9" ht="38.25" customHeight="1">
      <c r="A207" s="32" t="s">
        <v>114</v>
      </c>
      <c r="B207" s="5" t="s">
        <v>32</v>
      </c>
      <c r="C207" s="5" t="s">
        <v>15</v>
      </c>
      <c r="D207" s="5" t="s">
        <v>45</v>
      </c>
      <c r="E207" s="28" t="s">
        <v>155</v>
      </c>
      <c r="F207" s="25">
        <v>200</v>
      </c>
      <c r="G207" s="41">
        <v>6985.0780000000004</v>
      </c>
      <c r="H207" s="43"/>
      <c r="I207" s="43"/>
    </row>
    <row r="208" spans="1:9" ht="23.25" customHeight="1">
      <c r="A208" s="32" t="s">
        <v>220</v>
      </c>
      <c r="B208" s="5" t="s">
        <v>32</v>
      </c>
      <c r="C208" s="5" t="s">
        <v>15</v>
      </c>
      <c r="D208" s="5" t="s">
        <v>45</v>
      </c>
      <c r="E208" s="28" t="s">
        <v>155</v>
      </c>
      <c r="F208" s="25">
        <v>830</v>
      </c>
      <c r="G208" s="41">
        <v>566.42100000000005</v>
      </c>
      <c r="H208" s="43"/>
      <c r="I208" s="43"/>
    </row>
    <row r="209" spans="1:9" ht="23.25" customHeight="1">
      <c r="A209" s="32" t="s">
        <v>66</v>
      </c>
      <c r="B209" s="5" t="s">
        <v>32</v>
      </c>
      <c r="C209" s="5" t="s">
        <v>15</v>
      </c>
      <c r="D209" s="5" t="s">
        <v>45</v>
      </c>
      <c r="E209" s="28" t="s">
        <v>155</v>
      </c>
      <c r="F209" s="25">
        <v>850</v>
      </c>
      <c r="G209" s="41">
        <v>37.5</v>
      </c>
      <c r="H209" s="43"/>
      <c r="I209" s="43"/>
    </row>
    <row r="210" spans="1:9" ht="19.5" customHeight="1">
      <c r="A210" s="9" t="s">
        <v>46</v>
      </c>
      <c r="B210" s="5" t="s">
        <v>32</v>
      </c>
      <c r="C210" s="5" t="s">
        <v>16</v>
      </c>
      <c r="D210" s="5"/>
      <c r="E210" s="8"/>
      <c r="F210" s="3"/>
      <c r="G210" s="10">
        <f>G211</f>
        <v>835.7</v>
      </c>
      <c r="H210" s="43"/>
      <c r="I210" s="43"/>
    </row>
    <row r="211" spans="1:9" ht="16.5" customHeight="1">
      <c r="A211" s="9" t="s">
        <v>42</v>
      </c>
      <c r="B211" s="5" t="s">
        <v>32</v>
      </c>
      <c r="C211" s="5" t="s">
        <v>16</v>
      </c>
      <c r="D211" s="5" t="s">
        <v>17</v>
      </c>
      <c r="E211" s="8"/>
      <c r="F211" s="3"/>
      <c r="G211" s="10">
        <f>G212</f>
        <v>835.7</v>
      </c>
      <c r="H211" s="43"/>
      <c r="I211" s="43"/>
    </row>
    <row r="212" spans="1:9" ht="48.75" customHeight="1">
      <c r="A212" s="9" t="s">
        <v>39</v>
      </c>
      <c r="B212" s="5" t="s">
        <v>32</v>
      </c>
      <c r="C212" s="5" t="s">
        <v>16</v>
      </c>
      <c r="D212" s="5" t="s">
        <v>17</v>
      </c>
      <c r="E212" s="7" t="s">
        <v>127</v>
      </c>
      <c r="F212" s="3"/>
      <c r="G212" s="10">
        <f>G213</f>
        <v>835.7</v>
      </c>
      <c r="H212" s="43"/>
      <c r="I212" s="43"/>
    </row>
    <row r="213" spans="1:9" ht="15.75" customHeight="1">
      <c r="A213" s="9" t="s">
        <v>51</v>
      </c>
      <c r="B213" s="5" t="s">
        <v>32</v>
      </c>
      <c r="C213" s="5" t="s">
        <v>16</v>
      </c>
      <c r="D213" s="5" t="s">
        <v>17</v>
      </c>
      <c r="E213" s="7" t="s">
        <v>127</v>
      </c>
      <c r="F213" s="3">
        <v>530</v>
      </c>
      <c r="G213" s="10">
        <v>835.7</v>
      </c>
      <c r="H213" s="43"/>
      <c r="I213" s="43"/>
    </row>
    <row r="214" spans="1:9" ht="31.5" customHeight="1">
      <c r="A214" s="4" t="s">
        <v>34</v>
      </c>
      <c r="B214" s="5" t="s">
        <v>32</v>
      </c>
      <c r="C214" s="5" t="s">
        <v>17</v>
      </c>
      <c r="D214" s="3"/>
      <c r="E214" s="7"/>
      <c r="F214" s="3"/>
      <c r="G214" s="10">
        <f>G215</f>
        <v>300</v>
      </c>
      <c r="H214" s="43"/>
      <c r="I214" s="43"/>
    </row>
    <row r="215" spans="1:9" ht="54.75" customHeight="1">
      <c r="A215" s="4" t="s">
        <v>43</v>
      </c>
      <c r="B215" s="5" t="s">
        <v>32</v>
      </c>
      <c r="C215" s="5" t="s">
        <v>17</v>
      </c>
      <c r="D215" s="5" t="s">
        <v>20</v>
      </c>
      <c r="E215" s="7"/>
      <c r="F215" s="3"/>
      <c r="G215" s="10">
        <f>G216</f>
        <v>300</v>
      </c>
      <c r="H215" s="43"/>
      <c r="I215" s="43"/>
    </row>
    <row r="216" spans="1:9" ht="119.25" customHeight="1">
      <c r="A216" s="9" t="s">
        <v>97</v>
      </c>
      <c r="B216" s="5" t="s">
        <v>32</v>
      </c>
      <c r="C216" s="5" t="s">
        <v>17</v>
      </c>
      <c r="D216" s="5" t="s">
        <v>20</v>
      </c>
      <c r="E216" s="7" t="s">
        <v>128</v>
      </c>
      <c r="F216" s="3"/>
      <c r="G216" s="10">
        <f>G217</f>
        <v>300</v>
      </c>
      <c r="H216" s="43"/>
      <c r="I216" s="43"/>
    </row>
    <row r="217" spans="1:9" ht="15.75" customHeight="1">
      <c r="A217" s="29" t="s">
        <v>74</v>
      </c>
      <c r="B217" s="5" t="s">
        <v>32</v>
      </c>
      <c r="C217" s="5" t="s">
        <v>17</v>
      </c>
      <c r="D217" s="5" t="s">
        <v>20</v>
      </c>
      <c r="E217" s="49" t="s">
        <v>128</v>
      </c>
      <c r="F217" s="3">
        <v>540</v>
      </c>
      <c r="G217" s="10">
        <v>300</v>
      </c>
      <c r="H217" s="43"/>
      <c r="I217" s="43"/>
    </row>
    <row r="218" spans="1:9" ht="15.75" customHeight="1">
      <c r="A218" s="4" t="s">
        <v>35</v>
      </c>
      <c r="B218" s="5" t="s">
        <v>32</v>
      </c>
      <c r="C218" s="5" t="s">
        <v>18</v>
      </c>
      <c r="D218" s="5"/>
      <c r="E218" s="7"/>
      <c r="F218" s="3"/>
      <c r="G218" s="10">
        <f>G219</f>
        <v>3065.4</v>
      </c>
      <c r="H218" s="43"/>
      <c r="I218" s="43"/>
    </row>
    <row r="219" spans="1:9" ht="15.75" customHeight="1">
      <c r="A219" s="4" t="s">
        <v>72</v>
      </c>
      <c r="B219" s="5" t="s">
        <v>32</v>
      </c>
      <c r="C219" s="5" t="s">
        <v>18</v>
      </c>
      <c r="D219" s="5" t="s">
        <v>20</v>
      </c>
      <c r="E219" s="7"/>
      <c r="F219" s="3"/>
      <c r="G219" s="10">
        <f>G220</f>
        <v>3065.4</v>
      </c>
      <c r="H219" s="43"/>
      <c r="I219" s="43"/>
    </row>
    <row r="220" spans="1:9" ht="114.75" customHeight="1">
      <c r="A220" s="29" t="s">
        <v>97</v>
      </c>
      <c r="B220" s="48" t="s">
        <v>32</v>
      </c>
      <c r="C220" s="48" t="s">
        <v>18</v>
      </c>
      <c r="D220" s="48" t="s">
        <v>20</v>
      </c>
      <c r="E220" s="49" t="s">
        <v>128</v>
      </c>
      <c r="F220" s="59"/>
      <c r="G220" s="30">
        <f>G221</f>
        <v>3065.4</v>
      </c>
      <c r="H220" s="43"/>
      <c r="I220" s="43"/>
    </row>
    <row r="221" spans="1:9" ht="15.75" customHeight="1">
      <c r="A221" s="29" t="s">
        <v>74</v>
      </c>
      <c r="B221" s="48" t="s">
        <v>32</v>
      </c>
      <c r="C221" s="48" t="s">
        <v>18</v>
      </c>
      <c r="D221" s="48" t="s">
        <v>20</v>
      </c>
      <c r="E221" s="49" t="s">
        <v>128</v>
      </c>
      <c r="F221" s="59">
        <v>540</v>
      </c>
      <c r="G221" s="30">
        <v>3065.4</v>
      </c>
      <c r="H221" s="56"/>
      <c r="I221" s="43"/>
    </row>
    <row r="222" spans="1:9" ht="15.75" customHeight="1">
      <c r="A222" s="4" t="s">
        <v>180</v>
      </c>
      <c r="B222" s="48" t="s">
        <v>32</v>
      </c>
      <c r="C222" s="5" t="s">
        <v>21</v>
      </c>
      <c r="D222" s="5"/>
      <c r="E222" s="49"/>
      <c r="F222" s="59"/>
      <c r="G222" s="30">
        <f>G223+G230</f>
        <v>2650.5299999999997</v>
      </c>
      <c r="H222" s="56"/>
      <c r="I222" s="43"/>
    </row>
    <row r="223" spans="1:9" ht="15.75" customHeight="1">
      <c r="A223" s="4" t="s">
        <v>183</v>
      </c>
      <c r="B223" s="48" t="s">
        <v>32</v>
      </c>
      <c r="C223" s="5" t="s">
        <v>21</v>
      </c>
      <c r="D223" s="5" t="s">
        <v>16</v>
      </c>
      <c r="E223" s="49"/>
      <c r="F223" s="59"/>
      <c r="G223" s="30">
        <f>G224+G226+G228</f>
        <v>2320.5299999999997</v>
      </c>
      <c r="H223" s="56"/>
      <c r="I223" s="43"/>
    </row>
    <row r="224" spans="1:9" ht="114" customHeight="1">
      <c r="A224" s="9" t="s">
        <v>97</v>
      </c>
      <c r="B224" s="48" t="s">
        <v>32</v>
      </c>
      <c r="C224" s="5" t="s">
        <v>21</v>
      </c>
      <c r="D224" s="5" t="s">
        <v>16</v>
      </c>
      <c r="E224" s="7" t="s">
        <v>128</v>
      </c>
      <c r="F224" s="3"/>
      <c r="G224" s="30">
        <f>G225</f>
        <v>890</v>
      </c>
      <c r="H224" s="56"/>
      <c r="I224" s="43"/>
    </row>
    <row r="225" spans="1:9" ht="15.75" customHeight="1">
      <c r="A225" s="9" t="s">
        <v>74</v>
      </c>
      <c r="B225" s="48" t="s">
        <v>32</v>
      </c>
      <c r="C225" s="5" t="s">
        <v>21</v>
      </c>
      <c r="D225" s="5" t="s">
        <v>16</v>
      </c>
      <c r="E225" s="49" t="s">
        <v>128</v>
      </c>
      <c r="F225" s="59">
        <v>540</v>
      </c>
      <c r="G225" s="30">
        <v>890</v>
      </c>
      <c r="H225" s="56"/>
      <c r="I225" s="43"/>
    </row>
    <row r="226" spans="1:9" ht="61.5" customHeight="1">
      <c r="A226" s="9" t="s">
        <v>253</v>
      </c>
      <c r="B226" s="48" t="s">
        <v>32</v>
      </c>
      <c r="C226" s="5" t="s">
        <v>21</v>
      </c>
      <c r="D226" s="5" t="s">
        <v>16</v>
      </c>
      <c r="E226" s="49" t="s">
        <v>227</v>
      </c>
      <c r="F226" s="59"/>
      <c r="G226" s="30">
        <f>G227</f>
        <v>921.26099999999997</v>
      </c>
      <c r="H226" s="56"/>
      <c r="I226" s="43"/>
    </row>
    <row r="227" spans="1:9" ht="15.75" customHeight="1">
      <c r="A227" s="9" t="s">
        <v>74</v>
      </c>
      <c r="B227" s="48" t="s">
        <v>32</v>
      </c>
      <c r="C227" s="5" t="s">
        <v>21</v>
      </c>
      <c r="D227" s="5" t="s">
        <v>16</v>
      </c>
      <c r="E227" s="49" t="s">
        <v>227</v>
      </c>
      <c r="F227" s="59">
        <v>540</v>
      </c>
      <c r="G227" s="30">
        <v>921.26099999999997</v>
      </c>
      <c r="H227" s="56"/>
      <c r="I227" s="43"/>
    </row>
    <row r="228" spans="1:9" ht="86.25" customHeight="1">
      <c r="A228" s="9" t="s">
        <v>255</v>
      </c>
      <c r="B228" s="48" t="s">
        <v>32</v>
      </c>
      <c r="C228" s="5" t="s">
        <v>21</v>
      </c>
      <c r="D228" s="5" t="s">
        <v>16</v>
      </c>
      <c r="E228" s="49" t="s">
        <v>227</v>
      </c>
      <c r="F228" s="59"/>
      <c r="G228" s="30">
        <f>G229</f>
        <v>509.26900000000001</v>
      </c>
      <c r="H228" s="56"/>
      <c r="I228" s="43"/>
    </row>
    <row r="229" spans="1:9" ht="15.75" customHeight="1">
      <c r="A229" s="9" t="s">
        <v>74</v>
      </c>
      <c r="B229" s="48" t="s">
        <v>32</v>
      </c>
      <c r="C229" s="5" t="s">
        <v>21</v>
      </c>
      <c r="D229" s="5" t="s">
        <v>16</v>
      </c>
      <c r="E229" s="49" t="s">
        <v>227</v>
      </c>
      <c r="F229" s="59">
        <v>540</v>
      </c>
      <c r="G229" s="30">
        <v>509.26900000000001</v>
      </c>
      <c r="H229" s="56"/>
      <c r="I229" s="43"/>
    </row>
    <row r="230" spans="1:9" ht="15.75" customHeight="1">
      <c r="A230" s="4" t="s">
        <v>178</v>
      </c>
      <c r="B230" s="48" t="s">
        <v>32</v>
      </c>
      <c r="C230" s="5" t="s">
        <v>21</v>
      </c>
      <c r="D230" s="5" t="s">
        <v>17</v>
      </c>
      <c r="E230" s="49"/>
      <c r="F230" s="59"/>
      <c r="G230" s="30">
        <f>G231</f>
        <v>330</v>
      </c>
      <c r="H230" s="56"/>
      <c r="I230" s="43"/>
    </row>
    <row r="231" spans="1:9" ht="119.25" customHeight="1">
      <c r="A231" s="9" t="s">
        <v>97</v>
      </c>
      <c r="B231" s="48" t="s">
        <v>32</v>
      </c>
      <c r="C231" s="5" t="s">
        <v>21</v>
      </c>
      <c r="D231" s="5" t="s">
        <v>17</v>
      </c>
      <c r="E231" s="7" t="s">
        <v>128</v>
      </c>
      <c r="F231" s="3"/>
      <c r="G231" s="30">
        <f>G232</f>
        <v>330</v>
      </c>
      <c r="H231" s="56"/>
      <c r="I231" s="43"/>
    </row>
    <row r="232" spans="1:9" ht="15.75" customHeight="1">
      <c r="A232" s="9" t="s">
        <v>74</v>
      </c>
      <c r="B232" s="48" t="s">
        <v>32</v>
      </c>
      <c r="C232" s="5" t="s">
        <v>21</v>
      </c>
      <c r="D232" s="5" t="s">
        <v>17</v>
      </c>
      <c r="E232" s="49" t="s">
        <v>128</v>
      </c>
      <c r="F232" s="59">
        <v>540</v>
      </c>
      <c r="G232" s="30">
        <v>330</v>
      </c>
      <c r="H232" s="56"/>
      <c r="I232" s="43"/>
    </row>
    <row r="233" spans="1:9" ht="15.75" customHeight="1">
      <c r="A233" s="4" t="s">
        <v>83</v>
      </c>
      <c r="B233" s="48" t="s">
        <v>32</v>
      </c>
      <c r="C233" s="48" t="s">
        <v>22</v>
      </c>
      <c r="D233" s="5"/>
      <c r="E233" s="49"/>
      <c r="F233" s="59"/>
      <c r="G233" s="30">
        <f>G234+G243</f>
        <v>4470.7669999999998</v>
      </c>
      <c r="H233" s="56"/>
      <c r="I233" s="43"/>
    </row>
    <row r="234" spans="1:9" ht="18" customHeight="1">
      <c r="A234" s="36" t="s">
        <v>10</v>
      </c>
      <c r="B234" s="48" t="s">
        <v>32</v>
      </c>
      <c r="C234" s="48" t="s">
        <v>22</v>
      </c>
      <c r="D234" s="48" t="s">
        <v>15</v>
      </c>
      <c r="E234" s="49"/>
      <c r="F234" s="59"/>
      <c r="G234" s="30">
        <f>G241+G235+G237+G239</f>
        <v>3929.51</v>
      </c>
      <c r="H234" s="56"/>
      <c r="I234" s="43"/>
    </row>
    <row r="235" spans="1:9" ht="64.5" customHeight="1">
      <c r="A235" s="31" t="s">
        <v>250</v>
      </c>
      <c r="B235" s="48" t="s">
        <v>32</v>
      </c>
      <c r="C235" s="5" t="s">
        <v>22</v>
      </c>
      <c r="D235" s="5" t="s">
        <v>15</v>
      </c>
      <c r="E235" s="7" t="s">
        <v>205</v>
      </c>
      <c r="F235" s="5"/>
      <c r="G235" s="10">
        <f>G236</f>
        <v>316.3</v>
      </c>
      <c r="H235" s="56"/>
      <c r="I235" s="43"/>
    </row>
    <row r="236" spans="1:9" ht="24" customHeight="1">
      <c r="A236" s="9" t="s">
        <v>74</v>
      </c>
      <c r="B236" s="48" t="s">
        <v>32</v>
      </c>
      <c r="C236" s="5" t="s">
        <v>22</v>
      </c>
      <c r="D236" s="5" t="s">
        <v>15</v>
      </c>
      <c r="E236" s="7" t="s">
        <v>205</v>
      </c>
      <c r="F236" s="5">
        <v>540</v>
      </c>
      <c r="G236" s="10">
        <v>316.3</v>
      </c>
      <c r="H236" s="56"/>
      <c r="I236" s="43"/>
    </row>
    <row r="237" spans="1:9" ht="63" customHeight="1">
      <c r="A237" s="31" t="s">
        <v>251</v>
      </c>
      <c r="B237" s="48" t="s">
        <v>32</v>
      </c>
      <c r="C237" s="5" t="s">
        <v>22</v>
      </c>
      <c r="D237" s="5" t="s">
        <v>15</v>
      </c>
      <c r="E237" s="7" t="s">
        <v>205</v>
      </c>
      <c r="F237" s="5"/>
      <c r="G237" s="10">
        <f>G238</f>
        <v>3.19</v>
      </c>
      <c r="H237" s="56"/>
      <c r="I237" s="43"/>
    </row>
    <row r="238" spans="1:9" ht="18" customHeight="1">
      <c r="A238" s="9" t="s">
        <v>74</v>
      </c>
      <c r="B238" s="48" t="s">
        <v>32</v>
      </c>
      <c r="C238" s="5" t="s">
        <v>22</v>
      </c>
      <c r="D238" s="5" t="s">
        <v>15</v>
      </c>
      <c r="E238" s="7" t="s">
        <v>205</v>
      </c>
      <c r="F238" s="5">
        <v>540</v>
      </c>
      <c r="G238" s="10">
        <v>3.19</v>
      </c>
      <c r="H238" s="56"/>
      <c r="I238" s="43"/>
    </row>
    <row r="239" spans="1:9" ht="47.25" customHeight="1">
      <c r="A239" s="32" t="s">
        <v>252</v>
      </c>
      <c r="B239" s="5" t="s">
        <v>32</v>
      </c>
      <c r="C239" s="5" t="s">
        <v>22</v>
      </c>
      <c r="D239" s="5" t="s">
        <v>15</v>
      </c>
      <c r="E239" s="7" t="s">
        <v>196</v>
      </c>
      <c r="F239" s="3"/>
      <c r="G239" s="10">
        <f>G240</f>
        <v>1208.02</v>
      </c>
      <c r="H239" s="56"/>
      <c r="I239" s="43"/>
    </row>
    <row r="240" spans="1:9" ht="18" customHeight="1">
      <c r="A240" s="9" t="s">
        <v>74</v>
      </c>
      <c r="B240" s="5" t="s">
        <v>32</v>
      </c>
      <c r="C240" s="5" t="s">
        <v>22</v>
      </c>
      <c r="D240" s="5" t="s">
        <v>15</v>
      </c>
      <c r="E240" s="7" t="s">
        <v>196</v>
      </c>
      <c r="F240" s="3">
        <v>540</v>
      </c>
      <c r="G240" s="10">
        <v>1208.02</v>
      </c>
      <c r="H240" s="56"/>
      <c r="I240" s="43"/>
    </row>
    <row r="241" spans="1:9" ht="114.75" customHeight="1">
      <c r="A241" s="9" t="s">
        <v>97</v>
      </c>
      <c r="B241" s="5" t="s">
        <v>32</v>
      </c>
      <c r="C241" s="5" t="s">
        <v>22</v>
      </c>
      <c r="D241" s="5" t="s">
        <v>15</v>
      </c>
      <c r="E241" s="7" t="s">
        <v>128</v>
      </c>
      <c r="F241" s="3"/>
      <c r="G241" s="10">
        <f>G242</f>
        <v>2402</v>
      </c>
      <c r="H241" s="43"/>
      <c r="I241" s="43"/>
    </row>
    <row r="242" spans="1:9" ht="15" customHeight="1">
      <c r="A242" s="9" t="s">
        <v>74</v>
      </c>
      <c r="B242" s="5" t="s">
        <v>32</v>
      </c>
      <c r="C242" s="5" t="s">
        <v>22</v>
      </c>
      <c r="D242" s="5" t="s">
        <v>15</v>
      </c>
      <c r="E242" s="7" t="s">
        <v>128</v>
      </c>
      <c r="F242" s="3">
        <v>540</v>
      </c>
      <c r="G242" s="10">
        <v>2402</v>
      </c>
      <c r="H242" s="43"/>
      <c r="I242" s="43"/>
    </row>
    <row r="243" spans="1:9" ht="33" customHeight="1">
      <c r="A243" s="4" t="s">
        <v>85</v>
      </c>
      <c r="B243" s="5" t="s">
        <v>32</v>
      </c>
      <c r="C243" s="5" t="s">
        <v>22</v>
      </c>
      <c r="D243" s="5" t="s">
        <v>18</v>
      </c>
      <c r="E243" s="7"/>
      <c r="F243" s="3"/>
      <c r="G243" s="10">
        <f>G244+G246+G248</f>
        <v>541.25699999999995</v>
      </c>
      <c r="H243" s="43"/>
      <c r="I243" s="43"/>
    </row>
    <row r="244" spans="1:9" ht="123.75" customHeight="1">
      <c r="A244" s="9" t="s">
        <v>97</v>
      </c>
      <c r="B244" s="5" t="s">
        <v>32</v>
      </c>
      <c r="C244" s="5" t="s">
        <v>22</v>
      </c>
      <c r="D244" s="5" t="s">
        <v>18</v>
      </c>
      <c r="E244" s="7" t="s">
        <v>128</v>
      </c>
      <c r="F244" s="3"/>
      <c r="G244" s="10">
        <f>G245</f>
        <v>30</v>
      </c>
      <c r="H244" s="43"/>
      <c r="I244" s="43"/>
    </row>
    <row r="245" spans="1:9" ht="15" customHeight="1">
      <c r="A245" s="9" t="s">
        <v>74</v>
      </c>
      <c r="B245" s="5" t="s">
        <v>32</v>
      </c>
      <c r="C245" s="5" t="s">
        <v>22</v>
      </c>
      <c r="D245" s="5" t="s">
        <v>18</v>
      </c>
      <c r="E245" s="7" t="s">
        <v>128</v>
      </c>
      <c r="F245" s="3">
        <v>540</v>
      </c>
      <c r="G245" s="10">
        <v>30</v>
      </c>
      <c r="H245" s="43"/>
      <c r="I245" s="43"/>
    </row>
    <row r="246" spans="1:9" ht="64.5" customHeight="1">
      <c r="A246" s="9" t="s">
        <v>253</v>
      </c>
      <c r="B246" s="48" t="s">
        <v>32</v>
      </c>
      <c r="C246" s="5" t="s">
        <v>22</v>
      </c>
      <c r="D246" s="5" t="s">
        <v>18</v>
      </c>
      <c r="E246" s="49" t="s">
        <v>227</v>
      </c>
      <c r="F246" s="59"/>
      <c r="G246" s="30">
        <f>G247</f>
        <v>392.66199999999998</v>
      </c>
      <c r="H246" s="43"/>
      <c r="I246" s="43"/>
    </row>
    <row r="247" spans="1:9" ht="15" customHeight="1">
      <c r="A247" s="9" t="s">
        <v>74</v>
      </c>
      <c r="B247" s="48" t="s">
        <v>32</v>
      </c>
      <c r="C247" s="5" t="s">
        <v>22</v>
      </c>
      <c r="D247" s="5" t="s">
        <v>18</v>
      </c>
      <c r="E247" s="49" t="s">
        <v>227</v>
      </c>
      <c r="F247" s="59">
        <v>540</v>
      </c>
      <c r="G247" s="30">
        <v>392.66199999999998</v>
      </c>
      <c r="H247" s="43"/>
      <c r="I247" s="43"/>
    </row>
    <row r="248" spans="1:9" ht="79.5" customHeight="1">
      <c r="A248" s="9" t="s">
        <v>254</v>
      </c>
      <c r="B248" s="48" t="s">
        <v>32</v>
      </c>
      <c r="C248" s="5" t="s">
        <v>22</v>
      </c>
      <c r="D248" s="5" t="s">
        <v>18</v>
      </c>
      <c r="E248" s="49" t="s">
        <v>227</v>
      </c>
      <c r="F248" s="59"/>
      <c r="G248" s="30">
        <f>G249</f>
        <v>118.595</v>
      </c>
      <c r="H248" s="43"/>
      <c r="I248" s="43"/>
    </row>
    <row r="249" spans="1:9" ht="15" customHeight="1">
      <c r="A249" s="9" t="s">
        <v>74</v>
      </c>
      <c r="B249" s="48" t="s">
        <v>32</v>
      </c>
      <c r="C249" s="5" t="s">
        <v>22</v>
      </c>
      <c r="D249" s="5" t="s">
        <v>18</v>
      </c>
      <c r="E249" s="49" t="s">
        <v>227</v>
      </c>
      <c r="F249" s="59">
        <v>540</v>
      </c>
      <c r="G249" s="30">
        <v>118.595</v>
      </c>
      <c r="H249" s="43"/>
      <c r="I249" s="43"/>
    </row>
    <row r="250" spans="1:9" ht="30.75" customHeight="1">
      <c r="A250" s="21" t="s">
        <v>62</v>
      </c>
      <c r="B250" s="5" t="s">
        <v>32</v>
      </c>
      <c r="C250" s="5">
        <v>13</v>
      </c>
      <c r="D250" s="5"/>
      <c r="E250" s="22"/>
      <c r="F250" s="23"/>
      <c r="G250" s="10">
        <f>G252</f>
        <v>5.0129999999999999</v>
      </c>
      <c r="H250" s="43"/>
      <c r="I250" s="43"/>
    </row>
    <row r="251" spans="1:9" ht="30.75" customHeight="1">
      <c r="A251" s="21" t="s">
        <v>87</v>
      </c>
      <c r="B251" s="5" t="s">
        <v>32</v>
      </c>
      <c r="C251" s="5">
        <v>13</v>
      </c>
      <c r="D251" s="5" t="s">
        <v>15</v>
      </c>
      <c r="E251" s="22"/>
      <c r="F251" s="23"/>
      <c r="G251" s="10">
        <f>G252</f>
        <v>5.0129999999999999</v>
      </c>
      <c r="H251" s="43"/>
      <c r="I251" s="43"/>
    </row>
    <row r="252" spans="1:9" ht="24.75" customHeight="1">
      <c r="A252" s="21" t="s">
        <v>71</v>
      </c>
      <c r="B252" s="5" t="s">
        <v>32</v>
      </c>
      <c r="C252" s="5">
        <v>13</v>
      </c>
      <c r="D252" s="5" t="s">
        <v>15</v>
      </c>
      <c r="E252" s="3" t="s">
        <v>129</v>
      </c>
      <c r="F252" s="23"/>
      <c r="G252" s="10">
        <f>G253</f>
        <v>5.0129999999999999</v>
      </c>
      <c r="H252" s="43"/>
      <c r="I252" s="43"/>
    </row>
    <row r="253" spans="1:9" ht="21" customHeight="1">
      <c r="A253" s="21" t="s">
        <v>79</v>
      </c>
      <c r="B253" s="5" t="s">
        <v>32</v>
      </c>
      <c r="C253" s="5">
        <v>13</v>
      </c>
      <c r="D253" s="5" t="s">
        <v>15</v>
      </c>
      <c r="E253" s="3" t="s">
        <v>129</v>
      </c>
      <c r="F253" s="5">
        <v>730</v>
      </c>
      <c r="G253" s="10">
        <v>5.0129999999999999</v>
      </c>
      <c r="H253" s="43"/>
      <c r="I253" s="43"/>
    </row>
    <row r="254" spans="1:9" ht="21" customHeight="1">
      <c r="A254" s="9" t="s">
        <v>38</v>
      </c>
      <c r="B254" s="5" t="s">
        <v>32</v>
      </c>
      <c r="C254" s="5">
        <v>14</v>
      </c>
      <c r="D254" s="5"/>
      <c r="E254" s="8"/>
      <c r="F254" s="5"/>
      <c r="G254" s="10">
        <f>G255+G260</f>
        <v>4052.7</v>
      </c>
      <c r="H254" s="43"/>
      <c r="I254" s="43"/>
    </row>
    <row r="255" spans="1:9" ht="37.5" customHeight="1">
      <c r="A255" s="9" t="s">
        <v>88</v>
      </c>
      <c r="B255" s="5" t="s">
        <v>32</v>
      </c>
      <c r="C255" s="5">
        <v>14</v>
      </c>
      <c r="D255" s="5" t="s">
        <v>15</v>
      </c>
      <c r="E255" s="8"/>
      <c r="F255" s="3"/>
      <c r="G255" s="10">
        <f>G256+G258</f>
        <v>1913.7</v>
      </c>
      <c r="H255" s="43"/>
      <c r="I255" s="43"/>
    </row>
    <row r="256" spans="1:9" ht="48.75" customHeight="1">
      <c r="A256" s="9" t="s">
        <v>143</v>
      </c>
      <c r="B256" s="7" t="s">
        <v>32</v>
      </c>
      <c r="C256" s="7" t="s">
        <v>59</v>
      </c>
      <c r="D256" s="7" t="s">
        <v>15</v>
      </c>
      <c r="E256" s="7" t="s">
        <v>131</v>
      </c>
      <c r="F256" s="7"/>
      <c r="G256" s="10">
        <f>G257</f>
        <v>1161.7</v>
      </c>
      <c r="H256" s="43"/>
      <c r="I256" s="43"/>
    </row>
    <row r="257" spans="1:9" ht="18" customHeight="1">
      <c r="A257" s="9" t="s">
        <v>14</v>
      </c>
      <c r="B257" s="7" t="s">
        <v>32</v>
      </c>
      <c r="C257" s="7" t="s">
        <v>59</v>
      </c>
      <c r="D257" s="7" t="s">
        <v>15</v>
      </c>
      <c r="E257" s="7" t="s">
        <v>131</v>
      </c>
      <c r="F257" s="7" t="s">
        <v>68</v>
      </c>
      <c r="G257" s="10">
        <v>1161.7</v>
      </c>
      <c r="H257" s="43"/>
      <c r="I257" s="43"/>
    </row>
    <row r="258" spans="1:9" ht="52.5" customHeight="1">
      <c r="A258" s="9" t="s">
        <v>130</v>
      </c>
      <c r="B258" s="5" t="s">
        <v>32</v>
      </c>
      <c r="C258" s="5">
        <v>14</v>
      </c>
      <c r="D258" s="5" t="s">
        <v>15</v>
      </c>
      <c r="E258" s="7" t="s">
        <v>131</v>
      </c>
      <c r="F258" s="5"/>
      <c r="G258" s="10">
        <f>G259</f>
        <v>752</v>
      </c>
      <c r="H258" s="43"/>
      <c r="I258" s="43"/>
    </row>
    <row r="259" spans="1:9" ht="17.25" customHeight="1">
      <c r="A259" s="9" t="s">
        <v>14</v>
      </c>
      <c r="B259" s="5" t="s">
        <v>32</v>
      </c>
      <c r="C259" s="5">
        <v>14</v>
      </c>
      <c r="D259" s="5" t="s">
        <v>15</v>
      </c>
      <c r="E259" s="7" t="s">
        <v>131</v>
      </c>
      <c r="F259" s="5">
        <v>510</v>
      </c>
      <c r="G259" s="10">
        <v>752</v>
      </c>
      <c r="H259" s="43"/>
      <c r="I259" s="43"/>
    </row>
    <row r="260" spans="1:9" ht="21.75" customHeight="1">
      <c r="A260" s="9" t="s">
        <v>132</v>
      </c>
      <c r="B260" s="5" t="s">
        <v>32</v>
      </c>
      <c r="C260" s="5">
        <v>14</v>
      </c>
      <c r="D260" s="5" t="s">
        <v>16</v>
      </c>
      <c r="E260" s="7" t="s">
        <v>133</v>
      </c>
      <c r="F260" s="5"/>
      <c r="G260" s="10">
        <f>G261</f>
        <v>2139</v>
      </c>
      <c r="H260" s="43"/>
      <c r="I260" s="43"/>
    </row>
    <row r="261" spans="1:9" ht="18" customHeight="1">
      <c r="A261" s="9" t="s">
        <v>14</v>
      </c>
      <c r="B261" s="5" t="s">
        <v>32</v>
      </c>
      <c r="C261" s="5">
        <v>14</v>
      </c>
      <c r="D261" s="5" t="s">
        <v>16</v>
      </c>
      <c r="E261" s="7" t="s">
        <v>133</v>
      </c>
      <c r="F261" s="5">
        <v>510</v>
      </c>
      <c r="G261" s="10">
        <v>2139</v>
      </c>
      <c r="H261" s="43"/>
      <c r="I261" s="43"/>
    </row>
    <row r="262" spans="1:9" ht="53.25" customHeight="1">
      <c r="A262" s="9" t="s">
        <v>99</v>
      </c>
      <c r="B262" s="5">
        <v>167</v>
      </c>
      <c r="C262" s="5"/>
      <c r="D262" s="5"/>
      <c r="E262" s="7"/>
      <c r="F262" s="5"/>
      <c r="G262" s="10">
        <f>G263+G330+G308+G296+G320</f>
        <v>15480.591000000002</v>
      </c>
      <c r="H262" s="10">
        <v>22815.1</v>
      </c>
      <c r="I262" s="10">
        <v>23082.1</v>
      </c>
    </row>
    <row r="263" spans="1:9" ht="19.5" customHeight="1">
      <c r="A263" s="9" t="s">
        <v>33</v>
      </c>
      <c r="B263" s="5">
        <v>167</v>
      </c>
      <c r="C263" s="5" t="s">
        <v>15</v>
      </c>
      <c r="D263" s="5"/>
      <c r="E263" s="7"/>
      <c r="F263" s="5"/>
      <c r="G263" s="10">
        <f>G267+G270+G279+G264+G276</f>
        <v>8999.9420000000009</v>
      </c>
      <c r="H263" s="43"/>
      <c r="I263" s="43"/>
    </row>
    <row r="264" spans="1:9" ht="34.5" customHeight="1">
      <c r="A264" s="38" t="s">
        <v>162</v>
      </c>
      <c r="B264" s="5">
        <v>167</v>
      </c>
      <c r="C264" s="5" t="s">
        <v>15</v>
      </c>
      <c r="D264" s="5" t="s">
        <v>16</v>
      </c>
      <c r="E264" s="7"/>
      <c r="F264" s="5"/>
      <c r="G264" s="10">
        <f>G265</f>
        <v>223</v>
      </c>
      <c r="H264" s="43"/>
      <c r="I264" s="43"/>
    </row>
    <row r="265" spans="1:9" ht="19.5" customHeight="1">
      <c r="A265" s="9" t="s">
        <v>163</v>
      </c>
      <c r="B265" s="5">
        <v>167</v>
      </c>
      <c r="C265" s="5" t="s">
        <v>15</v>
      </c>
      <c r="D265" s="5" t="s">
        <v>16</v>
      </c>
      <c r="E265" s="7" t="s">
        <v>164</v>
      </c>
      <c r="F265" s="5"/>
      <c r="G265" s="10">
        <f>G266</f>
        <v>223</v>
      </c>
      <c r="H265" s="43"/>
      <c r="I265" s="43"/>
    </row>
    <row r="266" spans="1:9" ht="88.5" customHeight="1">
      <c r="A266" s="32" t="s">
        <v>75</v>
      </c>
      <c r="B266" s="5">
        <v>167</v>
      </c>
      <c r="C266" s="5" t="s">
        <v>15</v>
      </c>
      <c r="D266" s="5" t="s">
        <v>16</v>
      </c>
      <c r="E266" s="7" t="s">
        <v>164</v>
      </c>
      <c r="F266" s="5">
        <v>100</v>
      </c>
      <c r="G266" s="10">
        <v>223</v>
      </c>
      <c r="H266" s="43"/>
      <c r="I266" s="43"/>
    </row>
    <row r="267" spans="1:9" ht="36" customHeight="1">
      <c r="A267" s="9" t="s">
        <v>49</v>
      </c>
      <c r="B267" s="5">
        <v>167</v>
      </c>
      <c r="C267" s="5" t="s">
        <v>15</v>
      </c>
      <c r="D267" s="5" t="s">
        <v>17</v>
      </c>
      <c r="E267" s="7"/>
      <c r="F267" s="5"/>
      <c r="G267" s="10">
        <f>G268</f>
        <v>16.8</v>
      </c>
      <c r="H267" s="43"/>
      <c r="I267" s="43"/>
    </row>
    <row r="268" spans="1:9" ht="35.25" customHeight="1">
      <c r="A268" s="9" t="s">
        <v>69</v>
      </c>
      <c r="B268" s="5">
        <v>167</v>
      </c>
      <c r="C268" s="5" t="s">
        <v>15</v>
      </c>
      <c r="D268" s="5" t="s">
        <v>17</v>
      </c>
      <c r="E268" s="7" t="s">
        <v>134</v>
      </c>
      <c r="F268" s="5"/>
      <c r="G268" s="10">
        <f>G269</f>
        <v>16.8</v>
      </c>
      <c r="H268" s="43"/>
      <c r="I268" s="43"/>
    </row>
    <row r="269" spans="1:9" ht="32.25" customHeight="1">
      <c r="A269" s="32" t="s">
        <v>114</v>
      </c>
      <c r="B269" s="5">
        <v>167</v>
      </c>
      <c r="C269" s="5" t="s">
        <v>15</v>
      </c>
      <c r="D269" s="5" t="s">
        <v>17</v>
      </c>
      <c r="E269" s="7" t="s">
        <v>134</v>
      </c>
      <c r="F269" s="5">
        <v>200</v>
      </c>
      <c r="G269" s="10">
        <v>16.8</v>
      </c>
      <c r="H269" s="43"/>
      <c r="I269" s="43"/>
    </row>
    <row r="270" spans="1:9" ht="31.5" customHeight="1">
      <c r="A270" s="9" t="s">
        <v>3</v>
      </c>
      <c r="B270" s="5">
        <v>167</v>
      </c>
      <c r="C270" s="5" t="s">
        <v>15</v>
      </c>
      <c r="D270" s="5" t="s">
        <v>18</v>
      </c>
      <c r="E270" s="7"/>
      <c r="F270" s="5"/>
      <c r="G270" s="10">
        <f>G271</f>
        <v>4076.74</v>
      </c>
      <c r="H270" s="43"/>
      <c r="I270" s="43"/>
    </row>
    <row r="271" spans="1:9" ht="31.5" customHeight="1">
      <c r="A271" s="9" t="s">
        <v>64</v>
      </c>
      <c r="B271" s="5">
        <v>167</v>
      </c>
      <c r="C271" s="5" t="s">
        <v>15</v>
      </c>
      <c r="D271" s="5" t="s">
        <v>18</v>
      </c>
      <c r="E271" s="7" t="s">
        <v>115</v>
      </c>
      <c r="F271" s="5"/>
      <c r="G271" s="10">
        <f>G272</f>
        <v>4076.74</v>
      </c>
      <c r="H271" s="43"/>
      <c r="I271" s="43"/>
    </row>
    <row r="272" spans="1:9" ht="31.5" customHeight="1">
      <c r="A272" s="9" t="s">
        <v>65</v>
      </c>
      <c r="B272" s="5">
        <v>167</v>
      </c>
      <c r="C272" s="5" t="s">
        <v>15</v>
      </c>
      <c r="D272" s="5" t="s">
        <v>18</v>
      </c>
      <c r="E272" s="7" t="s">
        <v>116</v>
      </c>
      <c r="F272" s="5"/>
      <c r="G272" s="10">
        <f>G273+G274+G275</f>
        <v>4076.74</v>
      </c>
      <c r="H272" s="43"/>
      <c r="I272" s="43"/>
    </row>
    <row r="273" spans="1:9" ht="79.5" customHeight="1">
      <c r="A273" s="32" t="s">
        <v>75</v>
      </c>
      <c r="B273" s="5">
        <v>167</v>
      </c>
      <c r="C273" s="5" t="s">
        <v>15</v>
      </c>
      <c r="D273" s="5" t="s">
        <v>18</v>
      </c>
      <c r="E273" s="7" t="s">
        <v>116</v>
      </c>
      <c r="F273" s="5">
        <v>100</v>
      </c>
      <c r="G273" s="10">
        <v>1738.095</v>
      </c>
      <c r="H273" s="43"/>
      <c r="I273" s="43"/>
    </row>
    <row r="274" spans="1:9" ht="30.75" customHeight="1">
      <c r="A274" s="32" t="s">
        <v>114</v>
      </c>
      <c r="B274" s="5">
        <v>167</v>
      </c>
      <c r="C274" s="5" t="s">
        <v>15</v>
      </c>
      <c r="D274" s="5" t="s">
        <v>18</v>
      </c>
      <c r="E274" s="7" t="s">
        <v>116</v>
      </c>
      <c r="F274" s="5">
        <v>200</v>
      </c>
      <c r="G274" s="10">
        <v>2309.9789999999998</v>
      </c>
      <c r="H274" s="43"/>
      <c r="I274" s="43"/>
    </row>
    <row r="275" spans="1:9" ht="21.75" customHeight="1">
      <c r="A275" s="33" t="s">
        <v>66</v>
      </c>
      <c r="B275" s="5">
        <v>167</v>
      </c>
      <c r="C275" s="5" t="s">
        <v>15</v>
      </c>
      <c r="D275" s="5" t="s">
        <v>18</v>
      </c>
      <c r="E275" s="7" t="s">
        <v>116</v>
      </c>
      <c r="F275" s="5">
        <v>850</v>
      </c>
      <c r="G275" s="10">
        <v>28.666</v>
      </c>
      <c r="H275" s="43"/>
      <c r="I275" s="43"/>
    </row>
    <row r="276" spans="1:9" s="69" customFormat="1" ht="21.75" customHeight="1">
      <c r="A276" s="50" t="s">
        <v>160</v>
      </c>
      <c r="B276" s="51">
        <v>167</v>
      </c>
      <c r="C276" s="51" t="s">
        <v>15</v>
      </c>
      <c r="D276" s="51" t="s">
        <v>21</v>
      </c>
      <c r="E276" s="52"/>
      <c r="F276" s="51"/>
      <c r="G276" s="53">
        <f>G277</f>
        <v>5.7</v>
      </c>
      <c r="H276" s="68"/>
      <c r="I276" s="68"/>
    </row>
    <row r="277" spans="1:9" s="69" customFormat="1" ht="76.5" customHeight="1">
      <c r="A277" s="54" t="s">
        <v>168</v>
      </c>
      <c r="B277" s="51">
        <v>167</v>
      </c>
      <c r="C277" s="51" t="s">
        <v>15</v>
      </c>
      <c r="D277" s="51" t="s">
        <v>21</v>
      </c>
      <c r="E277" s="52" t="s">
        <v>167</v>
      </c>
      <c r="F277" s="51"/>
      <c r="G277" s="53">
        <f>G278</f>
        <v>5.7</v>
      </c>
      <c r="H277" s="68"/>
      <c r="I277" s="68"/>
    </row>
    <row r="278" spans="1:9" s="69" customFormat="1" ht="42" customHeight="1">
      <c r="A278" s="55" t="s">
        <v>114</v>
      </c>
      <c r="B278" s="51">
        <v>167</v>
      </c>
      <c r="C278" s="51" t="s">
        <v>15</v>
      </c>
      <c r="D278" s="51" t="s">
        <v>21</v>
      </c>
      <c r="E278" s="52" t="s">
        <v>167</v>
      </c>
      <c r="F278" s="51">
        <v>200</v>
      </c>
      <c r="G278" s="53">
        <v>5.7</v>
      </c>
      <c r="H278" s="68"/>
      <c r="I278" s="68"/>
    </row>
    <row r="279" spans="1:9" ht="25.5" customHeight="1">
      <c r="A279" s="9" t="s">
        <v>5</v>
      </c>
      <c r="B279" s="5">
        <v>167</v>
      </c>
      <c r="C279" s="5" t="s">
        <v>15</v>
      </c>
      <c r="D279" s="5" t="s">
        <v>45</v>
      </c>
      <c r="E279" s="8"/>
      <c r="F279" s="5"/>
      <c r="G279" s="10">
        <f>G280+G283+G287+G291+G293+G289</f>
        <v>4677.7020000000002</v>
      </c>
      <c r="H279" s="43"/>
      <c r="I279" s="43"/>
    </row>
    <row r="280" spans="1:9" ht="25.5" customHeight="1">
      <c r="A280" s="9" t="s">
        <v>50</v>
      </c>
      <c r="B280" s="5">
        <v>167</v>
      </c>
      <c r="C280" s="5" t="s">
        <v>15</v>
      </c>
      <c r="D280" s="5" t="s">
        <v>45</v>
      </c>
      <c r="E280" s="7" t="s">
        <v>135</v>
      </c>
      <c r="F280" s="5"/>
      <c r="G280" s="10">
        <f>G281+G282</f>
        <v>45.5</v>
      </c>
      <c r="H280" s="43"/>
      <c r="I280" s="43"/>
    </row>
    <row r="281" spans="1:9" ht="95.25" customHeight="1">
      <c r="A281" s="32" t="s">
        <v>75</v>
      </c>
      <c r="B281" s="5">
        <v>167</v>
      </c>
      <c r="C281" s="5" t="s">
        <v>15</v>
      </c>
      <c r="D281" s="5" t="s">
        <v>45</v>
      </c>
      <c r="E281" s="7" t="s">
        <v>135</v>
      </c>
      <c r="F281" s="5">
        <v>100</v>
      </c>
      <c r="G281" s="30">
        <v>45.5</v>
      </c>
      <c r="H281" s="43"/>
      <c r="I281" s="43"/>
    </row>
    <row r="282" spans="1:9" ht="39.75" customHeight="1">
      <c r="A282" s="32" t="s">
        <v>114</v>
      </c>
      <c r="B282" s="5">
        <v>167</v>
      </c>
      <c r="C282" s="5" t="s">
        <v>15</v>
      </c>
      <c r="D282" s="5" t="s">
        <v>45</v>
      </c>
      <c r="E282" s="7" t="s">
        <v>135</v>
      </c>
      <c r="F282" s="5">
        <v>200</v>
      </c>
      <c r="G282" s="30">
        <v>0</v>
      </c>
      <c r="H282" s="43"/>
      <c r="I282" s="43"/>
    </row>
    <row r="283" spans="1:9" ht="37.5" customHeight="1">
      <c r="A283" s="24" t="s">
        <v>153</v>
      </c>
      <c r="B283" s="5">
        <v>167</v>
      </c>
      <c r="C283" s="5" t="s">
        <v>15</v>
      </c>
      <c r="D283" s="5" t="s">
        <v>45</v>
      </c>
      <c r="E283" s="26" t="s">
        <v>152</v>
      </c>
      <c r="F283" s="25"/>
      <c r="G283" s="27">
        <f>G284+G285</f>
        <v>362.59300000000002</v>
      </c>
      <c r="H283" s="43"/>
      <c r="I283" s="43"/>
    </row>
    <row r="284" spans="1:9" ht="93.75" customHeight="1">
      <c r="A284" s="32" t="s">
        <v>75</v>
      </c>
      <c r="B284" s="5">
        <v>167</v>
      </c>
      <c r="C284" s="5" t="s">
        <v>15</v>
      </c>
      <c r="D284" s="5" t="s">
        <v>45</v>
      </c>
      <c r="E284" s="26" t="s">
        <v>152</v>
      </c>
      <c r="F284" s="25">
        <v>100</v>
      </c>
      <c r="G284" s="41">
        <v>362.59300000000002</v>
      </c>
      <c r="H284" s="43"/>
      <c r="I284" s="43"/>
    </row>
    <row r="285" spans="1:9" ht="32.25" customHeight="1">
      <c r="A285" s="32" t="s">
        <v>114</v>
      </c>
      <c r="B285" s="5">
        <v>167</v>
      </c>
      <c r="C285" s="5" t="s">
        <v>15</v>
      </c>
      <c r="D285" s="5" t="s">
        <v>45</v>
      </c>
      <c r="E285" s="26" t="s">
        <v>152</v>
      </c>
      <c r="F285" s="25">
        <v>200</v>
      </c>
      <c r="G285" s="41">
        <v>0</v>
      </c>
      <c r="H285" s="43"/>
      <c r="I285" s="43"/>
    </row>
    <row r="286" spans="1:9" ht="21" customHeight="1">
      <c r="A286" s="35" t="s">
        <v>66</v>
      </c>
      <c r="B286" s="5">
        <v>167</v>
      </c>
      <c r="C286" s="5" t="s">
        <v>15</v>
      </c>
      <c r="D286" s="5" t="s">
        <v>45</v>
      </c>
      <c r="E286" s="26" t="s">
        <v>152</v>
      </c>
      <c r="F286" s="25">
        <v>850</v>
      </c>
      <c r="G286" s="41">
        <v>0</v>
      </c>
      <c r="H286" s="43"/>
      <c r="I286" s="43"/>
    </row>
    <row r="287" spans="1:9" ht="46.5" customHeight="1">
      <c r="A287" s="33" t="s">
        <v>188</v>
      </c>
      <c r="B287" s="5">
        <v>167</v>
      </c>
      <c r="C287" s="5" t="s">
        <v>15</v>
      </c>
      <c r="D287" s="5">
        <v>13</v>
      </c>
      <c r="E287" s="7" t="s">
        <v>191</v>
      </c>
      <c r="F287" s="5"/>
      <c r="G287" s="10">
        <f>G288</f>
        <v>0</v>
      </c>
      <c r="H287" s="43"/>
      <c r="I287" s="43"/>
    </row>
    <row r="288" spans="1:9" ht="80.25" customHeight="1">
      <c r="A288" s="31" t="s">
        <v>75</v>
      </c>
      <c r="B288" s="5">
        <v>167</v>
      </c>
      <c r="C288" s="5" t="s">
        <v>15</v>
      </c>
      <c r="D288" s="5">
        <v>13</v>
      </c>
      <c r="E288" s="7" t="s">
        <v>191</v>
      </c>
      <c r="F288" s="5">
        <v>100</v>
      </c>
      <c r="G288" s="10">
        <v>0</v>
      </c>
      <c r="H288" s="43"/>
      <c r="I288" s="43"/>
    </row>
    <row r="289" spans="1:9" ht="27" customHeight="1">
      <c r="A289" s="33" t="s">
        <v>146</v>
      </c>
      <c r="B289" s="5">
        <v>167</v>
      </c>
      <c r="C289" s="5" t="s">
        <v>15</v>
      </c>
      <c r="D289" s="5">
        <v>13</v>
      </c>
      <c r="E289" s="7" t="s">
        <v>148</v>
      </c>
      <c r="F289" s="5"/>
      <c r="G289" s="10">
        <f>G290</f>
        <v>2741.2269999999999</v>
      </c>
      <c r="H289" s="43"/>
      <c r="I289" s="43"/>
    </row>
    <row r="290" spans="1:9" ht="33" customHeight="1">
      <c r="A290" s="32" t="s">
        <v>114</v>
      </c>
      <c r="B290" s="5">
        <v>167</v>
      </c>
      <c r="C290" s="5" t="s">
        <v>15</v>
      </c>
      <c r="D290" s="5">
        <v>13</v>
      </c>
      <c r="E290" s="7" t="s">
        <v>148</v>
      </c>
      <c r="F290" s="5">
        <v>200</v>
      </c>
      <c r="G290" s="10">
        <v>2741.2269999999999</v>
      </c>
      <c r="H290" s="43"/>
      <c r="I290" s="43"/>
    </row>
    <row r="291" spans="1:9" ht="25.5" customHeight="1">
      <c r="A291" s="32" t="s">
        <v>154</v>
      </c>
      <c r="B291" s="5">
        <v>167</v>
      </c>
      <c r="C291" s="5" t="s">
        <v>15</v>
      </c>
      <c r="D291" s="5">
        <v>13</v>
      </c>
      <c r="E291" s="28" t="s">
        <v>155</v>
      </c>
      <c r="F291" s="25"/>
      <c r="G291" s="41">
        <f>G292</f>
        <v>861.47</v>
      </c>
      <c r="H291" s="43"/>
      <c r="I291" s="43"/>
    </row>
    <row r="292" spans="1:9" ht="36" customHeight="1">
      <c r="A292" s="32" t="s">
        <v>114</v>
      </c>
      <c r="B292" s="5">
        <v>167</v>
      </c>
      <c r="C292" s="5" t="s">
        <v>15</v>
      </c>
      <c r="D292" s="5">
        <v>13</v>
      </c>
      <c r="E292" s="28" t="s">
        <v>155</v>
      </c>
      <c r="F292" s="25">
        <v>200</v>
      </c>
      <c r="G292" s="41">
        <v>861.47</v>
      </c>
      <c r="H292" s="43"/>
      <c r="I292" s="43"/>
    </row>
    <row r="293" spans="1:9" ht="42" customHeight="1">
      <c r="A293" s="32" t="s">
        <v>214</v>
      </c>
      <c r="B293" s="5">
        <v>167</v>
      </c>
      <c r="C293" s="5" t="s">
        <v>15</v>
      </c>
      <c r="D293" s="5">
        <v>13</v>
      </c>
      <c r="E293" s="28" t="s">
        <v>215</v>
      </c>
      <c r="F293" s="25"/>
      <c r="G293" s="41">
        <f>G294</f>
        <v>666.91200000000003</v>
      </c>
      <c r="H293" s="43"/>
      <c r="I293" s="43"/>
    </row>
    <row r="294" spans="1:9" ht="36" customHeight="1">
      <c r="A294" s="32" t="s">
        <v>114</v>
      </c>
      <c r="B294" s="5">
        <v>167</v>
      </c>
      <c r="C294" s="5" t="s">
        <v>15</v>
      </c>
      <c r="D294" s="5">
        <v>13</v>
      </c>
      <c r="E294" s="28" t="s">
        <v>215</v>
      </c>
      <c r="F294" s="25">
        <v>200</v>
      </c>
      <c r="G294" s="41">
        <v>666.91200000000003</v>
      </c>
      <c r="H294" s="43"/>
      <c r="I294" s="43"/>
    </row>
    <row r="295" spans="1:9" ht="36" customHeight="1">
      <c r="A295" s="4" t="s">
        <v>34</v>
      </c>
      <c r="B295" s="5">
        <v>167</v>
      </c>
      <c r="C295" s="18" t="s">
        <v>17</v>
      </c>
      <c r="D295" s="5"/>
      <c r="E295" s="28"/>
      <c r="F295" s="25"/>
      <c r="G295" s="41">
        <f>G296</f>
        <v>282.976</v>
      </c>
      <c r="H295" s="43"/>
      <c r="I295" s="43"/>
    </row>
    <row r="296" spans="1:9" ht="50.25" customHeight="1">
      <c r="A296" s="17" t="s">
        <v>47</v>
      </c>
      <c r="B296" s="5">
        <v>167</v>
      </c>
      <c r="C296" s="18" t="s">
        <v>17</v>
      </c>
      <c r="D296" s="18" t="s">
        <v>20</v>
      </c>
      <c r="E296" s="19"/>
      <c r="F296" s="18"/>
      <c r="G296" s="20">
        <f>G297+G304+G300+G302+G306</f>
        <v>282.976</v>
      </c>
      <c r="H296" s="43"/>
      <c r="I296" s="43"/>
    </row>
    <row r="297" spans="1:9" ht="36" customHeight="1">
      <c r="A297" s="9" t="s">
        <v>70</v>
      </c>
      <c r="B297" s="5">
        <v>167</v>
      </c>
      <c r="C297" s="5" t="s">
        <v>17</v>
      </c>
      <c r="D297" s="5" t="s">
        <v>20</v>
      </c>
      <c r="E297" s="7" t="s">
        <v>136</v>
      </c>
      <c r="F297" s="5"/>
      <c r="G297" s="10">
        <f>G298+G299</f>
        <v>275.976</v>
      </c>
      <c r="H297" s="43"/>
      <c r="I297" s="43"/>
    </row>
    <row r="298" spans="1:9" ht="83.25" customHeight="1">
      <c r="A298" s="32" t="s">
        <v>75</v>
      </c>
      <c r="B298" s="5">
        <v>167</v>
      </c>
      <c r="C298" s="5" t="s">
        <v>17</v>
      </c>
      <c r="D298" s="5" t="s">
        <v>20</v>
      </c>
      <c r="E298" s="7" t="s">
        <v>136</v>
      </c>
      <c r="F298" s="5">
        <v>100</v>
      </c>
      <c r="G298" s="10">
        <v>275.976</v>
      </c>
      <c r="H298" s="43"/>
      <c r="I298" s="43"/>
    </row>
    <row r="299" spans="1:9" ht="31.5" customHeight="1">
      <c r="A299" s="32" t="s">
        <v>114</v>
      </c>
      <c r="B299" s="5">
        <v>167</v>
      </c>
      <c r="C299" s="5" t="s">
        <v>17</v>
      </c>
      <c r="D299" s="5" t="s">
        <v>20</v>
      </c>
      <c r="E299" s="7" t="s">
        <v>136</v>
      </c>
      <c r="F299" s="5">
        <v>200</v>
      </c>
      <c r="G299" s="10">
        <v>0</v>
      </c>
      <c r="H299" s="43"/>
      <c r="I299" s="43"/>
    </row>
    <row r="300" spans="1:9" ht="71.25" customHeight="1">
      <c r="A300" s="32" t="s">
        <v>170</v>
      </c>
      <c r="B300" s="5">
        <v>167</v>
      </c>
      <c r="C300" s="5" t="s">
        <v>17</v>
      </c>
      <c r="D300" s="5" t="s">
        <v>20</v>
      </c>
      <c r="E300" s="7" t="s">
        <v>169</v>
      </c>
      <c r="F300" s="5"/>
      <c r="G300" s="53">
        <f>G301</f>
        <v>0</v>
      </c>
      <c r="H300" s="43"/>
      <c r="I300" s="43"/>
    </row>
    <row r="301" spans="1:9" ht="31.5" customHeight="1">
      <c r="A301" s="32" t="s">
        <v>114</v>
      </c>
      <c r="B301" s="5">
        <v>167</v>
      </c>
      <c r="C301" s="5" t="s">
        <v>17</v>
      </c>
      <c r="D301" s="5" t="s">
        <v>20</v>
      </c>
      <c r="E301" s="7" t="s">
        <v>169</v>
      </c>
      <c r="F301" s="5">
        <v>200</v>
      </c>
      <c r="G301" s="53">
        <v>0</v>
      </c>
      <c r="H301" s="43"/>
      <c r="I301" s="43"/>
    </row>
    <row r="302" spans="1:9" ht="57.75" customHeight="1">
      <c r="A302" s="32" t="s">
        <v>173</v>
      </c>
      <c r="B302" s="5">
        <v>167</v>
      </c>
      <c r="C302" s="5" t="s">
        <v>17</v>
      </c>
      <c r="D302" s="5" t="s">
        <v>20</v>
      </c>
      <c r="E302" s="7" t="s">
        <v>175</v>
      </c>
      <c r="F302" s="5"/>
      <c r="G302" s="10">
        <f>G303</f>
        <v>0</v>
      </c>
      <c r="H302" s="43"/>
      <c r="I302" s="43"/>
    </row>
    <row r="303" spans="1:9" ht="31.5" customHeight="1">
      <c r="A303" s="47" t="s">
        <v>114</v>
      </c>
      <c r="B303" s="5">
        <v>167</v>
      </c>
      <c r="C303" s="5" t="s">
        <v>17</v>
      </c>
      <c r="D303" s="5" t="s">
        <v>20</v>
      </c>
      <c r="E303" s="7" t="s">
        <v>175</v>
      </c>
      <c r="F303" s="5">
        <v>200</v>
      </c>
      <c r="G303" s="10">
        <v>0</v>
      </c>
      <c r="H303" s="43"/>
      <c r="I303" s="43"/>
    </row>
    <row r="304" spans="1:9" ht="52.5" customHeight="1">
      <c r="A304" s="47" t="s">
        <v>174</v>
      </c>
      <c r="B304" s="5">
        <v>167</v>
      </c>
      <c r="C304" s="5" t="s">
        <v>17</v>
      </c>
      <c r="D304" s="5" t="s">
        <v>20</v>
      </c>
      <c r="E304" s="49" t="s">
        <v>176</v>
      </c>
      <c r="F304" s="48"/>
      <c r="G304" s="30">
        <f>G305</f>
        <v>0</v>
      </c>
      <c r="H304" s="56"/>
      <c r="I304" s="43"/>
    </row>
    <row r="305" spans="1:9" ht="31.5" customHeight="1">
      <c r="A305" s="47" t="s">
        <v>114</v>
      </c>
      <c r="B305" s="5">
        <v>167</v>
      </c>
      <c r="C305" s="5" t="s">
        <v>17</v>
      </c>
      <c r="D305" s="5" t="s">
        <v>20</v>
      </c>
      <c r="E305" s="49" t="s">
        <v>176</v>
      </c>
      <c r="F305" s="48">
        <v>200</v>
      </c>
      <c r="G305" s="30">
        <v>0</v>
      </c>
      <c r="H305" s="56"/>
      <c r="I305" s="43"/>
    </row>
    <row r="306" spans="1:9" ht="79.5" customHeight="1">
      <c r="A306" s="47" t="s">
        <v>182</v>
      </c>
      <c r="B306" s="5">
        <v>167</v>
      </c>
      <c r="C306" s="5" t="s">
        <v>17</v>
      </c>
      <c r="D306" s="5" t="s">
        <v>20</v>
      </c>
      <c r="E306" s="49" t="s">
        <v>177</v>
      </c>
      <c r="F306" s="48"/>
      <c r="G306" s="30">
        <f>G307</f>
        <v>7</v>
      </c>
      <c r="H306" s="56"/>
      <c r="I306" s="43"/>
    </row>
    <row r="307" spans="1:9" ht="31.5" customHeight="1">
      <c r="A307" s="47" t="s">
        <v>114</v>
      </c>
      <c r="B307" s="5">
        <v>167</v>
      </c>
      <c r="C307" s="5" t="s">
        <v>17</v>
      </c>
      <c r="D307" s="5" t="s">
        <v>20</v>
      </c>
      <c r="E307" s="49" t="s">
        <v>177</v>
      </c>
      <c r="F307" s="48">
        <v>200</v>
      </c>
      <c r="G307" s="30">
        <v>7</v>
      </c>
      <c r="H307" s="56"/>
      <c r="I307" s="43"/>
    </row>
    <row r="308" spans="1:9" ht="21" customHeight="1">
      <c r="A308" s="4" t="s">
        <v>35</v>
      </c>
      <c r="B308" s="5">
        <v>167</v>
      </c>
      <c r="C308" s="5" t="s">
        <v>18</v>
      </c>
      <c r="D308" s="5"/>
      <c r="E308" s="7"/>
      <c r="F308" s="3"/>
      <c r="G308" s="10">
        <f>G312+G309+G317</f>
        <v>3388.0210000000002</v>
      </c>
      <c r="H308" s="43"/>
      <c r="I308" s="43"/>
    </row>
    <row r="309" spans="1:9" ht="17.25" customHeight="1">
      <c r="A309" s="4" t="s">
        <v>108</v>
      </c>
      <c r="B309" s="5">
        <v>167</v>
      </c>
      <c r="C309" s="5" t="s">
        <v>18</v>
      </c>
      <c r="D309" s="5" t="s">
        <v>21</v>
      </c>
      <c r="E309" s="7"/>
      <c r="F309" s="3"/>
      <c r="G309" s="10">
        <f>G310</f>
        <v>0</v>
      </c>
      <c r="H309" s="43"/>
      <c r="I309" s="43"/>
    </row>
    <row r="310" spans="1:9" ht="52.5" customHeight="1">
      <c r="A310" s="4" t="s">
        <v>203</v>
      </c>
      <c r="B310" s="5">
        <v>167</v>
      </c>
      <c r="C310" s="5" t="s">
        <v>18</v>
      </c>
      <c r="D310" s="5" t="s">
        <v>21</v>
      </c>
      <c r="E310" s="7" t="s">
        <v>149</v>
      </c>
      <c r="F310" s="3"/>
      <c r="G310" s="10">
        <f>G311</f>
        <v>0</v>
      </c>
      <c r="H310" s="43"/>
      <c r="I310" s="43"/>
    </row>
    <row r="311" spans="1:9" ht="31.5" customHeight="1">
      <c r="A311" s="4" t="s">
        <v>114</v>
      </c>
      <c r="B311" s="5">
        <v>167</v>
      </c>
      <c r="C311" s="5" t="s">
        <v>18</v>
      </c>
      <c r="D311" s="5" t="s">
        <v>21</v>
      </c>
      <c r="E311" s="7" t="s">
        <v>149</v>
      </c>
      <c r="F311" s="3">
        <v>200</v>
      </c>
      <c r="G311" s="10">
        <v>0</v>
      </c>
      <c r="H311" s="43"/>
      <c r="I311" s="43"/>
    </row>
    <row r="312" spans="1:9" ht="19.5" customHeight="1">
      <c r="A312" s="4" t="s">
        <v>72</v>
      </c>
      <c r="B312" s="5">
        <v>167</v>
      </c>
      <c r="C312" s="5" t="s">
        <v>18</v>
      </c>
      <c r="D312" s="5" t="s">
        <v>20</v>
      </c>
      <c r="E312" s="7"/>
      <c r="F312" s="3"/>
      <c r="G312" s="10">
        <f>G313+G315</f>
        <v>3204.5210000000002</v>
      </c>
      <c r="H312" s="43"/>
      <c r="I312" s="43"/>
    </row>
    <row r="313" spans="1:9" ht="47.25" customHeight="1">
      <c r="A313" s="4" t="s">
        <v>73</v>
      </c>
      <c r="B313" s="5">
        <v>167</v>
      </c>
      <c r="C313" s="5" t="s">
        <v>18</v>
      </c>
      <c r="D313" s="5" t="s">
        <v>20</v>
      </c>
      <c r="E313" s="7" t="s">
        <v>137</v>
      </c>
      <c r="F313" s="3"/>
      <c r="G313" s="10">
        <f>G314</f>
        <v>3204.5210000000002</v>
      </c>
      <c r="H313" s="43"/>
      <c r="I313" s="43"/>
    </row>
    <row r="314" spans="1:9" ht="31.5" customHeight="1">
      <c r="A314" s="47" t="s">
        <v>114</v>
      </c>
      <c r="B314" s="48">
        <v>167</v>
      </c>
      <c r="C314" s="48" t="s">
        <v>18</v>
      </c>
      <c r="D314" s="48" t="s">
        <v>20</v>
      </c>
      <c r="E314" s="49" t="s">
        <v>137</v>
      </c>
      <c r="F314" s="59">
        <v>200</v>
      </c>
      <c r="G314" s="30">
        <v>3204.5210000000002</v>
      </c>
      <c r="H314" s="43"/>
      <c r="I314" s="43"/>
    </row>
    <row r="315" spans="1:9" ht="66" customHeight="1">
      <c r="A315" s="47" t="s">
        <v>212</v>
      </c>
      <c r="B315" s="5">
        <v>167</v>
      </c>
      <c r="C315" s="5" t="s">
        <v>18</v>
      </c>
      <c r="D315" s="5" t="s">
        <v>20</v>
      </c>
      <c r="E315" s="49" t="s">
        <v>211</v>
      </c>
      <c r="F315" s="3"/>
      <c r="G315" s="10">
        <f>G316</f>
        <v>0</v>
      </c>
      <c r="H315" s="43"/>
      <c r="I315" s="43"/>
    </row>
    <row r="316" spans="1:9" ht="31.5" customHeight="1">
      <c r="A316" s="47" t="s">
        <v>114</v>
      </c>
      <c r="B316" s="48">
        <v>167</v>
      </c>
      <c r="C316" s="48" t="s">
        <v>18</v>
      </c>
      <c r="D316" s="48" t="s">
        <v>20</v>
      </c>
      <c r="E316" s="49" t="s">
        <v>211</v>
      </c>
      <c r="F316" s="59">
        <v>200</v>
      </c>
      <c r="G316" s="30">
        <v>0</v>
      </c>
      <c r="H316" s="43"/>
      <c r="I316" s="43"/>
    </row>
    <row r="317" spans="1:9" ht="31.5" customHeight="1">
      <c r="A317" s="55" t="s">
        <v>161</v>
      </c>
      <c r="B317" s="51">
        <v>167</v>
      </c>
      <c r="C317" s="51" t="s">
        <v>18</v>
      </c>
      <c r="D317" s="51">
        <v>12</v>
      </c>
      <c r="E317" s="52"/>
      <c r="F317" s="61"/>
      <c r="G317" s="53">
        <f>G318</f>
        <v>183.5</v>
      </c>
      <c r="H317" s="43"/>
      <c r="I317" s="43"/>
    </row>
    <row r="318" spans="1:9" ht="48.75" customHeight="1">
      <c r="A318" s="55" t="s">
        <v>165</v>
      </c>
      <c r="B318" s="51">
        <v>167</v>
      </c>
      <c r="C318" s="51" t="s">
        <v>18</v>
      </c>
      <c r="D318" s="51">
        <v>12</v>
      </c>
      <c r="E318" s="52" t="s">
        <v>166</v>
      </c>
      <c r="F318" s="61"/>
      <c r="G318" s="53">
        <f>G319</f>
        <v>183.5</v>
      </c>
      <c r="H318" s="43"/>
      <c r="I318" s="43"/>
    </row>
    <row r="319" spans="1:9" ht="31.5" customHeight="1">
      <c r="A319" s="55" t="s">
        <v>114</v>
      </c>
      <c r="B319" s="51">
        <v>167</v>
      </c>
      <c r="C319" s="51" t="s">
        <v>18</v>
      </c>
      <c r="D319" s="51">
        <v>12</v>
      </c>
      <c r="E319" s="52" t="s">
        <v>166</v>
      </c>
      <c r="F319" s="61">
        <v>200</v>
      </c>
      <c r="G319" s="53">
        <v>183.5</v>
      </c>
      <c r="H319" s="43"/>
      <c r="I319" s="43"/>
    </row>
    <row r="320" spans="1:9" ht="23.25" customHeight="1">
      <c r="A320" s="32" t="s">
        <v>180</v>
      </c>
      <c r="B320" s="5">
        <v>167</v>
      </c>
      <c r="C320" s="5" t="s">
        <v>21</v>
      </c>
      <c r="D320" s="5"/>
      <c r="E320" s="7"/>
      <c r="F320" s="3"/>
      <c r="G320" s="10">
        <f>G325+G321</f>
        <v>2692.1680000000001</v>
      </c>
      <c r="H320" s="43"/>
      <c r="I320" s="43"/>
    </row>
    <row r="321" spans="1:9" ht="23.25" customHeight="1">
      <c r="A321" s="4" t="s">
        <v>183</v>
      </c>
      <c r="B321" s="5">
        <v>167</v>
      </c>
      <c r="C321" s="8" t="s">
        <v>21</v>
      </c>
      <c r="D321" s="8" t="s">
        <v>16</v>
      </c>
      <c r="E321" s="7"/>
      <c r="F321" s="3"/>
      <c r="G321" s="10">
        <f>G322</f>
        <v>201.07400000000001</v>
      </c>
      <c r="H321" s="43"/>
      <c r="I321" s="43"/>
    </row>
    <row r="322" spans="1:9" ht="52.5" customHeight="1">
      <c r="A322" s="32" t="s">
        <v>246</v>
      </c>
      <c r="B322" s="5">
        <v>167</v>
      </c>
      <c r="C322" s="8" t="s">
        <v>21</v>
      </c>
      <c r="D322" s="8" t="s">
        <v>16</v>
      </c>
      <c r="E322" s="7" t="s">
        <v>247</v>
      </c>
      <c r="F322" s="3"/>
      <c r="G322" s="10">
        <f>G323+G324</f>
        <v>201.07400000000001</v>
      </c>
      <c r="H322" s="43"/>
      <c r="I322" s="43"/>
    </row>
    <row r="323" spans="1:9" ht="37.5" customHeight="1">
      <c r="A323" s="32" t="s">
        <v>114</v>
      </c>
      <c r="B323" s="5">
        <v>167</v>
      </c>
      <c r="C323" s="8" t="s">
        <v>21</v>
      </c>
      <c r="D323" s="8" t="s">
        <v>16</v>
      </c>
      <c r="E323" s="7" t="s">
        <v>247</v>
      </c>
      <c r="F323" s="3">
        <v>200</v>
      </c>
      <c r="G323" s="10">
        <v>56</v>
      </c>
      <c r="H323" s="43"/>
      <c r="I323" s="43"/>
    </row>
    <row r="324" spans="1:9" ht="23.25" customHeight="1">
      <c r="A324" s="35" t="s">
        <v>66</v>
      </c>
      <c r="B324" s="5">
        <v>167</v>
      </c>
      <c r="C324" s="8" t="s">
        <v>21</v>
      </c>
      <c r="D324" s="8" t="s">
        <v>16</v>
      </c>
      <c r="E324" s="7" t="s">
        <v>247</v>
      </c>
      <c r="F324" s="3">
        <v>850</v>
      </c>
      <c r="G324" s="10">
        <v>145.07400000000001</v>
      </c>
      <c r="H324" s="43"/>
      <c r="I324" s="43"/>
    </row>
    <row r="325" spans="1:9" ht="19.5" customHeight="1">
      <c r="A325" s="32" t="s">
        <v>178</v>
      </c>
      <c r="B325" s="5">
        <v>167</v>
      </c>
      <c r="C325" s="5" t="s">
        <v>21</v>
      </c>
      <c r="D325" s="5" t="s">
        <v>17</v>
      </c>
      <c r="E325" s="7"/>
      <c r="F325" s="3"/>
      <c r="G325" s="10">
        <f>G326+G328</f>
        <v>2491.0940000000001</v>
      </c>
      <c r="H325" s="43"/>
      <c r="I325" s="43"/>
    </row>
    <row r="326" spans="1:9" ht="21.75" customHeight="1">
      <c r="A326" s="32" t="s">
        <v>179</v>
      </c>
      <c r="B326" s="5">
        <v>167</v>
      </c>
      <c r="C326" s="5" t="s">
        <v>21</v>
      </c>
      <c r="D326" s="5" t="s">
        <v>17</v>
      </c>
      <c r="E326" s="7" t="s">
        <v>181</v>
      </c>
      <c r="F326" s="3"/>
      <c r="G326" s="10">
        <f>G327</f>
        <v>0</v>
      </c>
      <c r="H326" s="43"/>
      <c r="I326" s="43"/>
    </row>
    <row r="327" spans="1:9" ht="31.5" customHeight="1">
      <c r="A327" s="32" t="s">
        <v>114</v>
      </c>
      <c r="B327" s="5">
        <v>167</v>
      </c>
      <c r="C327" s="5" t="s">
        <v>21</v>
      </c>
      <c r="D327" s="5" t="s">
        <v>17</v>
      </c>
      <c r="E327" s="7" t="s">
        <v>181</v>
      </c>
      <c r="F327" s="3">
        <v>200</v>
      </c>
      <c r="G327" s="10">
        <v>0</v>
      </c>
      <c r="H327" s="43"/>
      <c r="I327" s="43"/>
    </row>
    <row r="328" spans="1:9" ht="31.5" customHeight="1">
      <c r="A328" s="32" t="s">
        <v>198</v>
      </c>
      <c r="B328" s="5">
        <v>167</v>
      </c>
      <c r="C328" s="5" t="s">
        <v>21</v>
      </c>
      <c r="D328" s="5" t="s">
        <v>17</v>
      </c>
      <c r="E328" s="7" t="s">
        <v>199</v>
      </c>
      <c r="F328" s="3"/>
      <c r="G328" s="10">
        <f>G329</f>
        <v>2491.0940000000001</v>
      </c>
      <c r="H328" s="43"/>
      <c r="I328" s="43"/>
    </row>
    <row r="329" spans="1:9" ht="31.5" customHeight="1">
      <c r="A329" s="32" t="s">
        <v>114</v>
      </c>
      <c r="B329" s="5">
        <v>167</v>
      </c>
      <c r="C329" s="5" t="s">
        <v>21</v>
      </c>
      <c r="D329" s="5" t="s">
        <v>17</v>
      </c>
      <c r="E329" s="7" t="s">
        <v>199</v>
      </c>
      <c r="F329" s="3">
        <v>200</v>
      </c>
      <c r="G329" s="10">
        <v>2491.0940000000001</v>
      </c>
      <c r="H329" s="43"/>
      <c r="I329" s="43"/>
    </row>
    <row r="330" spans="1:9" ht="21.75" customHeight="1">
      <c r="A330" s="9" t="s">
        <v>37</v>
      </c>
      <c r="B330" s="3">
        <v>167</v>
      </c>
      <c r="C330" s="5">
        <v>10</v>
      </c>
      <c r="D330" s="5"/>
      <c r="E330" s="8"/>
      <c r="F330" s="3"/>
      <c r="G330" s="10">
        <f>G331+G334</f>
        <v>117.48399999999999</v>
      </c>
      <c r="H330" s="43"/>
      <c r="I330" s="43"/>
    </row>
    <row r="331" spans="1:9" ht="21.75" customHeight="1">
      <c r="A331" s="4" t="s">
        <v>12</v>
      </c>
      <c r="B331" s="5">
        <v>167</v>
      </c>
      <c r="C331" s="5">
        <v>10</v>
      </c>
      <c r="D331" s="5" t="s">
        <v>15</v>
      </c>
      <c r="E331" s="8"/>
      <c r="F331" s="3"/>
      <c r="G331" s="10">
        <f>G332</f>
        <v>117.48399999999999</v>
      </c>
      <c r="H331" s="43"/>
      <c r="I331" s="43"/>
    </row>
    <row r="332" spans="1:9" ht="20.25" customHeight="1">
      <c r="A332" s="9" t="s">
        <v>80</v>
      </c>
      <c r="B332" s="5">
        <v>167</v>
      </c>
      <c r="C332" s="5">
        <v>10</v>
      </c>
      <c r="D332" s="5" t="s">
        <v>15</v>
      </c>
      <c r="E332" s="7" t="s">
        <v>139</v>
      </c>
      <c r="F332" s="3"/>
      <c r="G332" s="10">
        <f>G333</f>
        <v>117.48399999999999</v>
      </c>
      <c r="H332" s="43"/>
      <c r="I332" s="43"/>
    </row>
    <row r="333" spans="1:9" ht="30.75" customHeight="1">
      <c r="A333" s="9" t="s">
        <v>60</v>
      </c>
      <c r="B333" s="5">
        <v>167</v>
      </c>
      <c r="C333" s="5">
        <v>10</v>
      </c>
      <c r="D333" s="5" t="s">
        <v>15</v>
      </c>
      <c r="E333" s="7" t="s">
        <v>139</v>
      </c>
      <c r="F333" s="3">
        <v>300</v>
      </c>
      <c r="G333" s="10">
        <v>117.48399999999999</v>
      </c>
      <c r="H333" s="43"/>
      <c r="I333" s="43"/>
    </row>
    <row r="334" spans="1:9" ht="21.75" customHeight="1">
      <c r="A334" s="4" t="s">
        <v>41</v>
      </c>
      <c r="B334" s="5">
        <v>167</v>
      </c>
      <c r="C334" s="5">
        <v>10</v>
      </c>
      <c r="D334" s="5" t="s">
        <v>17</v>
      </c>
      <c r="E334" s="7"/>
      <c r="F334" s="3"/>
      <c r="G334" s="10">
        <f>G339+G335+G337</f>
        <v>0</v>
      </c>
      <c r="H334" s="43"/>
      <c r="I334" s="43"/>
    </row>
    <row r="335" spans="1:9" ht="72" customHeight="1">
      <c r="A335" s="9" t="s">
        <v>213</v>
      </c>
      <c r="B335" s="5">
        <v>167</v>
      </c>
      <c r="C335" s="5" t="s">
        <v>57</v>
      </c>
      <c r="D335" s="5" t="s">
        <v>17</v>
      </c>
      <c r="E335" s="7" t="s">
        <v>216</v>
      </c>
      <c r="F335" s="5"/>
      <c r="G335" s="10">
        <f>G336</f>
        <v>0</v>
      </c>
      <c r="H335" s="43"/>
      <c r="I335" s="43"/>
    </row>
    <row r="336" spans="1:9" ht="42" customHeight="1">
      <c r="A336" s="9" t="s">
        <v>60</v>
      </c>
      <c r="B336" s="5">
        <v>167</v>
      </c>
      <c r="C336" s="5" t="s">
        <v>57</v>
      </c>
      <c r="D336" s="5" t="s">
        <v>17</v>
      </c>
      <c r="E336" s="7" t="s">
        <v>216</v>
      </c>
      <c r="F336" s="5">
        <v>300</v>
      </c>
      <c r="G336" s="10">
        <v>0</v>
      </c>
      <c r="H336" s="43"/>
      <c r="I336" s="43"/>
    </row>
    <row r="337" spans="1:9" ht="129" customHeight="1">
      <c r="A337" s="9" t="s">
        <v>217</v>
      </c>
      <c r="B337" s="5">
        <v>167</v>
      </c>
      <c r="C337" s="5" t="s">
        <v>57</v>
      </c>
      <c r="D337" s="5" t="s">
        <v>17</v>
      </c>
      <c r="E337" s="7" t="s">
        <v>218</v>
      </c>
      <c r="F337" s="5"/>
      <c r="G337" s="10">
        <f>G338</f>
        <v>0</v>
      </c>
      <c r="H337" s="43"/>
      <c r="I337" s="43"/>
    </row>
    <row r="338" spans="1:9" ht="34.5" customHeight="1">
      <c r="A338" s="9" t="s">
        <v>60</v>
      </c>
      <c r="B338" s="5">
        <v>167</v>
      </c>
      <c r="C338" s="5" t="s">
        <v>57</v>
      </c>
      <c r="D338" s="5" t="s">
        <v>17</v>
      </c>
      <c r="E338" s="7" t="s">
        <v>218</v>
      </c>
      <c r="F338" s="5">
        <v>300</v>
      </c>
      <c r="G338" s="10">
        <v>0</v>
      </c>
      <c r="H338" s="43"/>
      <c r="I338" s="43"/>
    </row>
    <row r="339" spans="1:9" ht="66" customHeight="1">
      <c r="A339" s="9" t="s">
        <v>200</v>
      </c>
      <c r="B339" s="5">
        <v>167</v>
      </c>
      <c r="C339" s="5">
        <v>10</v>
      </c>
      <c r="D339" s="5" t="s">
        <v>17</v>
      </c>
      <c r="E339" s="7" t="s">
        <v>201</v>
      </c>
      <c r="F339" s="3"/>
      <c r="G339" s="10">
        <f>G340</f>
        <v>0</v>
      </c>
      <c r="H339" s="43"/>
      <c r="I339" s="43"/>
    </row>
    <row r="340" spans="1:9" ht="41.25" customHeight="1">
      <c r="A340" s="9" t="s">
        <v>60</v>
      </c>
      <c r="B340" s="5">
        <v>167</v>
      </c>
      <c r="C340" s="5" t="s">
        <v>57</v>
      </c>
      <c r="D340" s="5" t="s">
        <v>17</v>
      </c>
      <c r="E340" s="7" t="s">
        <v>201</v>
      </c>
      <c r="F340" s="5">
        <v>300</v>
      </c>
      <c r="G340" s="10">
        <v>0</v>
      </c>
      <c r="H340" s="43"/>
      <c r="I340" s="43"/>
    </row>
    <row r="341" spans="1:9" ht="36.75" customHeight="1">
      <c r="A341" s="32" t="s">
        <v>219</v>
      </c>
      <c r="B341" s="5">
        <v>303</v>
      </c>
      <c r="C341" s="18"/>
      <c r="D341" s="18"/>
      <c r="E341" s="28"/>
      <c r="F341" s="18"/>
      <c r="G341" s="20">
        <f>G342+G374+G423+G386+G400+G417</f>
        <v>42457.140000000007</v>
      </c>
      <c r="H341" s="43"/>
      <c r="I341" s="43"/>
    </row>
    <row r="342" spans="1:9" ht="27" customHeight="1">
      <c r="A342" s="9" t="s">
        <v>33</v>
      </c>
      <c r="B342" s="5">
        <v>303</v>
      </c>
      <c r="C342" s="5" t="s">
        <v>15</v>
      </c>
      <c r="D342" s="5"/>
      <c r="E342" s="7"/>
      <c r="F342" s="5"/>
      <c r="G342" s="10">
        <f>G346+G349+G343+G357</f>
        <v>22536.393</v>
      </c>
      <c r="H342" s="43"/>
      <c r="I342" s="43"/>
    </row>
    <row r="343" spans="1:9" ht="36.75" customHeight="1">
      <c r="A343" s="38" t="s">
        <v>162</v>
      </c>
      <c r="B343" s="5">
        <v>303</v>
      </c>
      <c r="C343" s="5" t="s">
        <v>15</v>
      </c>
      <c r="D343" s="5" t="s">
        <v>16</v>
      </c>
      <c r="E343" s="7"/>
      <c r="F343" s="5"/>
      <c r="G343" s="10">
        <f>G344</f>
        <v>1541.9</v>
      </c>
      <c r="H343" s="43"/>
      <c r="I343" s="43"/>
    </row>
    <row r="344" spans="1:9" ht="22.5" customHeight="1">
      <c r="A344" s="9" t="s">
        <v>163</v>
      </c>
      <c r="B344" s="5">
        <v>303</v>
      </c>
      <c r="C344" s="5" t="s">
        <v>15</v>
      </c>
      <c r="D344" s="5" t="s">
        <v>16</v>
      </c>
      <c r="E344" s="7" t="s">
        <v>164</v>
      </c>
      <c r="F344" s="5"/>
      <c r="G344" s="10">
        <f>G345</f>
        <v>1541.9</v>
      </c>
      <c r="H344" s="43"/>
      <c r="I344" s="43"/>
    </row>
    <row r="345" spans="1:9" ht="87.75" customHeight="1">
      <c r="A345" s="32" t="s">
        <v>75</v>
      </c>
      <c r="B345" s="5">
        <v>303</v>
      </c>
      <c r="C345" s="5" t="s">
        <v>15</v>
      </c>
      <c r="D345" s="5" t="s">
        <v>16</v>
      </c>
      <c r="E345" s="7" t="s">
        <v>164</v>
      </c>
      <c r="F345" s="5">
        <v>100</v>
      </c>
      <c r="G345" s="10">
        <v>1541.9</v>
      </c>
      <c r="H345" s="43"/>
      <c r="I345" s="43"/>
    </row>
    <row r="346" spans="1:9" ht="36.75" customHeight="1">
      <c r="A346" s="9" t="s">
        <v>49</v>
      </c>
      <c r="B346" s="5">
        <v>303</v>
      </c>
      <c r="C346" s="5" t="s">
        <v>15</v>
      </c>
      <c r="D346" s="5" t="s">
        <v>17</v>
      </c>
      <c r="E346" s="7"/>
      <c r="F346" s="5"/>
      <c r="G346" s="10">
        <f>G347</f>
        <v>25.148</v>
      </c>
      <c r="H346" s="43"/>
      <c r="I346" s="43"/>
    </row>
    <row r="347" spans="1:9" ht="36.75" customHeight="1">
      <c r="A347" s="9" t="s">
        <v>69</v>
      </c>
      <c r="B347" s="5">
        <v>303</v>
      </c>
      <c r="C347" s="5" t="s">
        <v>15</v>
      </c>
      <c r="D347" s="5" t="s">
        <v>17</v>
      </c>
      <c r="E347" s="7" t="s">
        <v>134</v>
      </c>
      <c r="F347" s="5"/>
      <c r="G347" s="10">
        <f>G348</f>
        <v>25.148</v>
      </c>
      <c r="H347" s="43"/>
      <c r="I347" s="43"/>
    </row>
    <row r="348" spans="1:9" ht="36.75" customHeight="1">
      <c r="A348" s="32" t="s">
        <v>114</v>
      </c>
      <c r="B348" s="5">
        <v>303</v>
      </c>
      <c r="C348" s="5" t="s">
        <v>15</v>
      </c>
      <c r="D348" s="5" t="s">
        <v>17</v>
      </c>
      <c r="E348" s="7" t="s">
        <v>134</v>
      </c>
      <c r="F348" s="5">
        <v>200</v>
      </c>
      <c r="G348" s="10">
        <v>25.148</v>
      </c>
      <c r="H348" s="43"/>
      <c r="I348" s="43"/>
    </row>
    <row r="349" spans="1:9" ht="36.75" customHeight="1">
      <c r="A349" s="9" t="s">
        <v>3</v>
      </c>
      <c r="B349" s="5">
        <v>303</v>
      </c>
      <c r="C349" s="5" t="s">
        <v>15</v>
      </c>
      <c r="D349" s="5" t="s">
        <v>18</v>
      </c>
      <c r="E349" s="7"/>
      <c r="F349" s="5"/>
      <c r="G349" s="10">
        <f>G350+G355</f>
        <v>12212.958000000001</v>
      </c>
      <c r="H349" s="43"/>
      <c r="I349" s="43"/>
    </row>
    <row r="350" spans="1:9" ht="36.75" customHeight="1">
      <c r="A350" s="9" t="s">
        <v>64</v>
      </c>
      <c r="B350" s="5">
        <v>303</v>
      </c>
      <c r="C350" s="5" t="s">
        <v>15</v>
      </c>
      <c r="D350" s="5" t="s">
        <v>18</v>
      </c>
      <c r="E350" s="7" t="s">
        <v>115</v>
      </c>
      <c r="F350" s="5"/>
      <c r="G350" s="10">
        <f>G351</f>
        <v>12180.958000000001</v>
      </c>
      <c r="H350" s="43"/>
      <c r="I350" s="43"/>
    </row>
    <row r="351" spans="1:9" ht="36.75" customHeight="1">
      <c r="A351" s="9" t="s">
        <v>65</v>
      </c>
      <c r="B351" s="5">
        <v>303</v>
      </c>
      <c r="C351" s="5" t="s">
        <v>15</v>
      </c>
      <c r="D351" s="5" t="s">
        <v>18</v>
      </c>
      <c r="E351" s="7" t="s">
        <v>116</v>
      </c>
      <c r="F351" s="5"/>
      <c r="G351" s="10">
        <f>G353+G354+G352</f>
        <v>12180.958000000001</v>
      </c>
      <c r="H351" s="43"/>
      <c r="I351" s="43"/>
    </row>
    <row r="352" spans="1:9" ht="85.5" customHeight="1">
      <c r="A352" s="32" t="s">
        <v>75</v>
      </c>
      <c r="B352" s="5">
        <v>303</v>
      </c>
      <c r="C352" s="5" t="s">
        <v>15</v>
      </c>
      <c r="D352" s="5" t="s">
        <v>18</v>
      </c>
      <c r="E352" s="7" t="s">
        <v>116</v>
      </c>
      <c r="F352" s="5">
        <v>100</v>
      </c>
      <c r="G352" s="10">
        <v>10693.448</v>
      </c>
      <c r="H352" s="43"/>
      <c r="I352" s="43"/>
    </row>
    <row r="353" spans="1:9" ht="36.75" customHeight="1">
      <c r="A353" s="32" t="s">
        <v>114</v>
      </c>
      <c r="B353" s="5">
        <v>303</v>
      </c>
      <c r="C353" s="5" t="s">
        <v>15</v>
      </c>
      <c r="D353" s="5" t="s">
        <v>18</v>
      </c>
      <c r="E353" s="7" t="s">
        <v>116</v>
      </c>
      <c r="F353" s="5">
        <v>200</v>
      </c>
      <c r="G353" s="10">
        <v>1381.01</v>
      </c>
      <c r="H353" s="43"/>
      <c r="I353" s="43"/>
    </row>
    <row r="354" spans="1:9" ht="21.75" customHeight="1">
      <c r="A354" s="33" t="s">
        <v>66</v>
      </c>
      <c r="B354" s="5">
        <v>303</v>
      </c>
      <c r="C354" s="5" t="s">
        <v>15</v>
      </c>
      <c r="D354" s="5" t="s">
        <v>18</v>
      </c>
      <c r="E354" s="7" t="s">
        <v>116</v>
      </c>
      <c r="F354" s="5">
        <v>850</v>
      </c>
      <c r="G354" s="20">
        <v>106.5</v>
      </c>
      <c r="H354" s="43"/>
      <c r="I354" s="43"/>
    </row>
    <row r="355" spans="1:9" ht="21.75" customHeight="1">
      <c r="A355" s="33" t="s">
        <v>146</v>
      </c>
      <c r="B355" s="5">
        <v>303</v>
      </c>
      <c r="C355" s="5" t="s">
        <v>15</v>
      </c>
      <c r="D355" s="5" t="s">
        <v>18</v>
      </c>
      <c r="E355" s="7" t="s">
        <v>148</v>
      </c>
      <c r="F355" s="5"/>
      <c r="G355" s="10">
        <f>G356</f>
        <v>32</v>
      </c>
      <c r="H355" s="43"/>
      <c r="I355" s="43"/>
    </row>
    <row r="356" spans="1:9" ht="34.5" customHeight="1">
      <c r="A356" s="32" t="s">
        <v>114</v>
      </c>
      <c r="B356" s="5">
        <v>303</v>
      </c>
      <c r="C356" s="5" t="s">
        <v>15</v>
      </c>
      <c r="D356" s="5" t="s">
        <v>18</v>
      </c>
      <c r="E356" s="7" t="s">
        <v>148</v>
      </c>
      <c r="F356" s="5">
        <v>200</v>
      </c>
      <c r="G356" s="10">
        <v>32</v>
      </c>
      <c r="H356" s="43"/>
      <c r="I356" s="43"/>
    </row>
    <row r="357" spans="1:9" ht="24.75" customHeight="1">
      <c r="A357" s="32" t="s">
        <v>5</v>
      </c>
      <c r="B357" s="5">
        <v>303</v>
      </c>
      <c r="C357" s="5" t="s">
        <v>15</v>
      </c>
      <c r="D357" s="5" t="s">
        <v>45</v>
      </c>
      <c r="E357" s="28"/>
      <c r="F357" s="18"/>
      <c r="G357" s="20">
        <f>G369+G358+G361+G365+G372+G367</f>
        <v>8756.3870000000006</v>
      </c>
      <c r="H357" s="43"/>
      <c r="I357" s="43"/>
    </row>
    <row r="358" spans="1:9" ht="24.75" customHeight="1">
      <c r="A358" s="9" t="s">
        <v>50</v>
      </c>
      <c r="B358" s="5">
        <v>303</v>
      </c>
      <c r="C358" s="5" t="s">
        <v>15</v>
      </c>
      <c r="D358" s="5" t="s">
        <v>45</v>
      </c>
      <c r="E358" s="7" t="s">
        <v>135</v>
      </c>
      <c r="F358" s="5"/>
      <c r="G358" s="10">
        <f>G359+G360</f>
        <v>199.5</v>
      </c>
      <c r="H358" s="43"/>
      <c r="I358" s="43"/>
    </row>
    <row r="359" spans="1:9" ht="95.25" customHeight="1">
      <c r="A359" s="32" t="s">
        <v>75</v>
      </c>
      <c r="B359" s="5">
        <v>303</v>
      </c>
      <c r="C359" s="5" t="s">
        <v>15</v>
      </c>
      <c r="D359" s="5" t="s">
        <v>45</v>
      </c>
      <c r="E359" s="7" t="s">
        <v>135</v>
      </c>
      <c r="F359" s="5">
        <v>100</v>
      </c>
      <c r="G359" s="30">
        <v>199.5</v>
      </c>
      <c r="H359" s="43"/>
      <c r="I359" s="43"/>
    </row>
    <row r="360" spans="1:9" ht="41.25" customHeight="1">
      <c r="A360" s="32" t="s">
        <v>114</v>
      </c>
      <c r="B360" s="5">
        <v>303</v>
      </c>
      <c r="C360" s="5" t="s">
        <v>15</v>
      </c>
      <c r="D360" s="5" t="s">
        <v>45</v>
      </c>
      <c r="E360" s="7" t="s">
        <v>135</v>
      </c>
      <c r="F360" s="5">
        <v>200</v>
      </c>
      <c r="G360" s="30">
        <v>0</v>
      </c>
      <c r="H360" s="43"/>
      <c r="I360" s="43"/>
    </row>
    <row r="361" spans="1:9" ht="31.5" customHeight="1">
      <c r="A361" s="24" t="s">
        <v>153</v>
      </c>
      <c r="B361" s="5">
        <v>303</v>
      </c>
      <c r="C361" s="5" t="s">
        <v>15</v>
      </c>
      <c r="D361" s="5" t="s">
        <v>45</v>
      </c>
      <c r="E361" s="26" t="s">
        <v>152</v>
      </c>
      <c r="F361" s="25"/>
      <c r="G361" s="27">
        <f>G362+G363</f>
        <v>1245.009</v>
      </c>
      <c r="H361" s="43"/>
      <c r="I361" s="43"/>
    </row>
    <row r="362" spans="1:9" ht="82.5" customHeight="1">
      <c r="A362" s="32" t="s">
        <v>75</v>
      </c>
      <c r="B362" s="5">
        <v>303</v>
      </c>
      <c r="C362" s="5" t="s">
        <v>15</v>
      </c>
      <c r="D362" s="5" t="s">
        <v>45</v>
      </c>
      <c r="E362" s="26" t="s">
        <v>152</v>
      </c>
      <c r="F362" s="25">
        <v>100</v>
      </c>
      <c r="G362" s="41">
        <v>1245.009</v>
      </c>
      <c r="H362" s="43"/>
      <c r="I362" s="43"/>
    </row>
    <row r="363" spans="1:9" ht="36" customHeight="1">
      <c r="A363" s="32" t="s">
        <v>114</v>
      </c>
      <c r="B363" s="5">
        <v>303</v>
      </c>
      <c r="C363" s="5" t="s">
        <v>15</v>
      </c>
      <c r="D363" s="5" t="s">
        <v>45</v>
      </c>
      <c r="E363" s="26" t="s">
        <v>152</v>
      </c>
      <c r="F363" s="25">
        <v>200</v>
      </c>
      <c r="G363" s="41">
        <v>0</v>
      </c>
      <c r="H363" s="43"/>
      <c r="I363" s="43"/>
    </row>
    <row r="364" spans="1:9" ht="24.75" customHeight="1">
      <c r="A364" s="35" t="s">
        <v>66</v>
      </c>
      <c r="B364" s="5">
        <v>303</v>
      </c>
      <c r="C364" s="5" t="s">
        <v>15</v>
      </c>
      <c r="D364" s="5" t="s">
        <v>45</v>
      </c>
      <c r="E364" s="26" t="s">
        <v>152</v>
      </c>
      <c r="F364" s="25">
        <v>850</v>
      </c>
      <c r="G364" s="41">
        <v>0</v>
      </c>
      <c r="H364" s="43"/>
      <c r="I364" s="43"/>
    </row>
    <row r="365" spans="1:9" ht="57.75" customHeight="1">
      <c r="A365" s="33" t="s">
        <v>188</v>
      </c>
      <c r="B365" s="5">
        <v>303</v>
      </c>
      <c r="C365" s="5" t="s">
        <v>15</v>
      </c>
      <c r="D365" s="5">
        <v>13</v>
      </c>
      <c r="E365" s="7" t="s">
        <v>191</v>
      </c>
      <c r="F365" s="5"/>
      <c r="G365" s="10">
        <f>G366</f>
        <v>544.89</v>
      </c>
      <c r="H365" s="43"/>
      <c r="I365" s="43"/>
    </row>
    <row r="366" spans="1:9" ht="87" customHeight="1">
      <c r="A366" s="31" t="s">
        <v>75</v>
      </c>
      <c r="B366" s="5">
        <v>303</v>
      </c>
      <c r="C366" s="5" t="s">
        <v>15</v>
      </c>
      <c r="D366" s="5">
        <v>13</v>
      </c>
      <c r="E366" s="7" t="s">
        <v>191</v>
      </c>
      <c r="F366" s="5">
        <v>100</v>
      </c>
      <c r="G366" s="10">
        <v>544.89</v>
      </c>
      <c r="H366" s="43"/>
      <c r="I366" s="43"/>
    </row>
    <row r="367" spans="1:9" ht="30" customHeight="1">
      <c r="A367" s="33" t="s">
        <v>146</v>
      </c>
      <c r="B367" s="5">
        <v>303</v>
      </c>
      <c r="C367" s="5" t="s">
        <v>15</v>
      </c>
      <c r="D367" s="5">
        <v>13</v>
      </c>
      <c r="E367" s="7" t="s">
        <v>148</v>
      </c>
      <c r="F367" s="5"/>
      <c r="G367" s="10">
        <f>G368</f>
        <v>69.923000000000002</v>
      </c>
      <c r="H367" s="43"/>
      <c r="I367" s="43"/>
    </row>
    <row r="368" spans="1:9" ht="36.75" customHeight="1">
      <c r="A368" s="32" t="s">
        <v>114</v>
      </c>
      <c r="B368" s="5">
        <v>303</v>
      </c>
      <c r="C368" s="5" t="s">
        <v>15</v>
      </c>
      <c r="D368" s="5">
        <v>13</v>
      </c>
      <c r="E368" s="7" t="s">
        <v>148</v>
      </c>
      <c r="F368" s="5">
        <v>200</v>
      </c>
      <c r="G368" s="10">
        <v>69.923000000000002</v>
      </c>
      <c r="H368" s="43"/>
      <c r="I368" s="43"/>
    </row>
    <row r="369" spans="1:9" ht="25.5" customHeight="1">
      <c r="A369" s="32" t="s">
        <v>154</v>
      </c>
      <c r="B369" s="5">
        <v>303</v>
      </c>
      <c r="C369" s="5" t="s">
        <v>15</v>
      </c>
      <c r="D369" s="5" t="s">
        <v>45</v>
      </c>
      <c r="E369" s="28" t="s">
        <v>155</v>
      </c>
      <c r="F369" s="18"/>
      <c r="G369" s="20">
        <f>G371+G370</f>
        <v>6673.5099999999993</v>
      </c>
      <c r="H369" s="43"/>
      <c r="I369" s="43"/>
    </row>
    <row r="370" spans="1:9" ht="37.5" customHeight="1">
      <c r="A370" s="32" t="s">
        <v>114</v>
      </c>
      <c r="B370" s="5">
        <v>303</v>
      </c>
      <c r="C370" s="5" t="s">
        <v>15</v>
      </c>
      <c r="D370" s="5" t="s">
        <v>45</v>
      </c>
      <c r="E370" s="28" t="s">
        <v>155</v>
      </c>
      <c r="F370" s="18">
        <v>200</v>
      </c>
      <c r="G370" s="20">
        <v>6589.9</v>
      </c>
      <c r="H370" s="43"/>
      <c r="I370" s="43"/>
    </row>
    <row r="371" spans="1:9" ht="22.5" customHeight="1">
      <c r="A371" s="32" t="s">
        <v>220</v>
      </c>
      <c r="B371" s="5">
        <v>303</v>
      </c>
      <c r="C371" s="5" t="s">
        <v>15</v>
      </c>
      <c r="D371" s="5" t="s">
        <v>45</v>
      </c>
      <c r="E371" s="28" t="s">
        <v>155</v>
      </c>
      <c r="F371" s="18">
        <v>830</v>
      </c>
      <c r="G371" s="20">
        <v>83.61</v>
      </c>
      <c r="H371" s="43"/>
      <c r="I371" s="43"/>
    </row>
    <row r="372" spans="1:9" ht="48.75" customHeight="1">
      <c r="A372" s="32" t="s">
        <v>244</v>
      </c>
      <c r="B372" s="5">
        <v>303</v>
      </c>
      <c r="C372" s="5" t="s">
        <v>15</v>
      </c>
      <c r="D372" s="5" t="s">
        <v>45</v>
      </c>
      <c r="E372" s="28" t="s">
        <v>245</v>
      </c>
      <c r="F372" s="18"/>
      <c r="G372" s="20">
        <f>G373</f>
        <v>23.555</v>
      </c>
      <c r="H372" s="43"/>
      <c r="I372" s="43"/>
    </row>
    <row r="373" spans="1:9" ht="37.5" customHeight="1">
      <c r="A373" s="32" t="s">
        <v>114</v>
      </c>
      <c r="B373" s="5">
        <v>303</v>
      </c>
      <c r="C373" s="5" t="s">
        <v>15</v>
      </c>
      <c r="D373" s="5" t="s">
        <v>45</v>
      </c>
      <c r="E373" s="28" t="s">
        <v>245</v>
      </c>
      <c r="F373" s="18">
        <v>200</v>
      </c>
      <c r="G373" s="20">
        <v>23.555</v>
      </c>
      <c r="H373" s="43"/>
      <c r="I373" s="43"/>
    </row>
    <row r="374" spans="1:9" ht="40.5" customHeight="1">
      <c r="A374" s="4" t="s">
        <v>34</v>
      </c>
      <c r="B374" s="5">
        <v>303</v>
      </c>
      <c r="C374" s="18" t="s">
        <v>17</v>
      </c>
      <c r="D374" s="5"/>
      <c r="E374" s="28"/>
      <c r="F374" s="25"/>
      <c r="G374" s="41">
        <f>G375+G382+G384</f>
        <v>2659.4390000000003</v>
      </c>
      <c r="H374" s="43"/>
      <c r="I374" s="43"/>
    </row>
    <row r="375" spans="1:9" ht="50.25" customHeight="1">
      <c r="A375" s="17" t="s">
        <v>47</v>
      </c>
      <c r="B375" s="5">
        <v>303</v>
      </c>
      <c r="C375" s="18" t="s">
        <v>17</v>
      </c>
      <c r="D375" s="18" t="s">
        <v>20</v>
      </c>
      <c r="E375" s="19"/>
      <c r="F375" s="18"/>
      <c r="G375" s="20">
        <f>G376+G378+G380</f>
        <v>1348.6889999999999</v>
      </c>
      <c r="H375" s="43"/>
      <c r="I375" s="43"/>
    </row>
    <row r="376" spans="1:9" ht="38.25" customHeight="1">
      <c r="A376" s="9" t="s">
        <v>70</v>
      </c>
      <c r="B376" s="5">
        <v>303</v>
      </c>
      <c r="C376" s="5" t="s">
        <v>17</v>
      </c>
      <c r="D376" s="5" t="s">
        <v>20</v>
      </c>
      <c r="E376" s="7" t="s">
        <v>136</v>
      </c>
      <c r="F376" s="5"/>
      <c r="G376" s="10">
        <f>G377</f>
        <v>1188.58</v>
      </c>
      <c r="H376" s="43"/>
      <c r="I376" s="43"/>
    </row>
    <row r="377" spans="1:9" ht="85.5" customHeight="1">
      <c r="A377" s="32" t="s">
        <v>75</v>
      </c>
      <c r="B377" s="5">
        <v>303</v>
      </c>
      <c r="C377" s="5" t="s">
        <v>17</v>
      </c>
      <c r="D377" s="5" t="s">
        <v>20</v>
      </c>
      <c r="E377" s="7" t="s">
        <v>136</v>
      </c>
      <c r="F377" s="5">
        <v>100</v>
      </c>
      <c r="G377" s="10">
        <v>1188.58</v>
      </c>
      <c r="H377" s="43"/>
      <c r="I377" s="43"/>
    </row>
    <row r="378" spans="1:9" ht="44.25" customHeight="1">
      <c r="A378" s="33" t="s">
        <v>188</v>
      </c>
      <c r="B378" s="5">
        <v>303</v>
      </c>
      <c r="C378" s="5" t="s">
        <v>17</v>
      </c>
      <c r="D378" s="5" t="s">
        <v>20</v>
      </c>
      <c r="E378" s="7" t="s">
        <v>191</v>
      </c>
      <c r="F378" s="5"/>
      <c r="G378" s="10">
        <f>G379</f>
        <v>155.10900000000001</v>
      </c>
      <c r="H378" s="43"/>
      <c r="I378" s="43"/>
    </row>
    <row r="379" spans="1:9" ht="85.5" customHeight="1">
      <c r="A379" s="31" t="s">
        <v>75</v>
      </c>
      <c r="B379" s="5">
        <v>303</v>
      </c>
      <c r="C379" s="5" t="s">
        <v>17</v>
      </c>
      <c r="D379" s="5" t="s">
        <v>20</v>
      </c>
      <c r="E379" s="7" t="s">
        <v>191</v>
      </c>
      <c r="F379" s="5">
        <v>100</v>
      </c>
      <c r="G379" s="10">
        <v>155.10900000000001</v>
      </c>
      <c r="H379" s="43"/>
      <c r="I379" s="43"/>
    </row>
    <row r="380" spans="1:9" ht="54" customHeight="1">
      <c r="A380" s="32" t="s">
        <v>173</v>
      </c>
      <c r="B380" s="5">
        <v>303</v>
      </c>
      <c r="C380" s="5" t="s">
        <v>17</v>
      </c>
      <c r="D380" s="5" t="s">
        <v>20</v>
      </c>
      <c r="E380" s="7" t="s">
        <v>175</v>
      </c>
      <c r="F380" s="5"/>
      <c r="G380" s="10">
        <f>G381</f>
        <v>5</v>
      </c>
      <c r="H380" s="43"/>
      <c r="I380" s="43"/>
    </row>
    <row r="381" spans="1:9" ht="39" customHeight="1">
      <c r="A381" s="47" t="s">
        <v>114</v>
      </c>
      <c r="B381" s="5">
        <v>303</v>
      </c>
      <c r="C381" s="5" t="s">
        <v>17</v>
      </c>
      <c r="D381" s="5" t="s">
        <v>20</v>
      </c>
      <c r="E381" s="7" t="s">
        <v>175</v>
      </c>
      <c r="F381" s="5">
        <v>200</v>
      </c>
      <c r="G381" s="10">
        <v>5</v>
      </c>
      <c r="H381" s="43"/>
      <c r="I381" s="43"/>
    </row>
    <row r="382" spans="1:9" ht="66.75" customHeight="1">
      <c r="A382" s="32" t="s">
        <v>170</v>
      </c>
      <c r="B382" s="5">
        <v>303</v>
      </c>
      <c r="C382" s="5" t="s">
        <v>17</v>
      </c>
      <c r="D382" s="5" t="s">
        <v>20</v>
      </c>
      <c r="E382" s="7" t="s">
        <v>169</v>
      </c>
      <c r="F382" s="5"/>
      <c r="G382" s="53">
        <f>G383</f>
        <v>1123.45</v>
      </c>
      <c r="H382" s="43"/>
      <c r="I382" s="43"/>
    </row>
    <row r="383" spans="1:9" ht="40.5" customHeight="1">
      <c r="A383" s="32" t="s">
        <v>114</v>
      </c>
      <c r="B383" s="5">
        <v>303</v>
      </c>
      <c r="C383" s="5" t="s">
        <v>17</v>
      </c>
      <c r="D383" s="5" t="s">
        <v>20</v>
      </c>
      <c r="E383" s="7" t="s">
        <v>169</v>
      </c>
      <c r="F383" s="5">
        <v>200</v>
      </c>
      <c r="G383" s="53">
        <v>1123.45</v>
      </c>
      <c r="H383" s="43"/>
      <c r="I383" s="43"/>
    </row>
    <row r="384" spans="1:9" ht="54" customHeight="1">
      <c r="A384" s="47" t="s">
        <v>174</v>
      </c>
      <c r="B384" s="5">
        <v>303</v>
      </c>
      <c r="C384" s="5" t="s">
        <v>17</v>
      </c>
      <c r="D384" s="5" t="s">
        <v>20</v>
      </c>
      <c r="E384" s="49" t="s">
        <v>176</v>
      </c>
      <c r="F384" s="48"/>
      <c r="G384" s="30">
        <f>G385</f>
        <v>187.3</v>
      </c>
      <c r="H384" s="43"/>
      <c r="I384" s="43"/>
    </row>
    <row r="385" spans="1:9" ht="40.5" customHeight="1">
      <c r="A385" s="47" t="s">
        <v>114</v>
      </c>
      <c r="B385" s="5">
        <v>303</v>
      </c>
      <c r="C385" s="5" t="s">
        <v>17</v>
      </c>
      <c r="D385" s="5" t="s">
        <v>20</v>
      </c>
      <c r="E385" s="49" t="s">
        <v>176</v>
      </c>
      <c r="F385" s="48">
        <v>200</v>
      </c>
      <c r="G385" s="30">
        <v>187.3</v>
      </c>
      <c r="H385" s="43"/>
      <c r="I385" s="43"/>
    </row>
    <row r="386" spans="1:9" ht="25.5" customHeight="1">
      <c r="A386" s="4" t="s">
        <v>35</v>
      </c>
      <c r="B386" s="5">
        <v>303</v>
      </c>
      <c r="C386" s="5" t="s">
        <v>18</v>
      </c>
      <c r="D386" s="5"/>
      <c r="E386" s="7"/>
      <c r="F386" s="3"/>
      <c r="G386" s="30">
        <f>G390+G387+G397</f>
        <v>2964.09</v>
      </c>
      <c r="H386" s="43"/>
      <c r="I386" s="43"/>
    </row>
    <row r="387" spans="1:9" ht="25.5" customHeight="1">
      <c r="A387" s="4" t="s">
        <v>108</v>
      </c>
      <c r="B387" s="5">
        <v>303</v>
      </c>
      <c r="C387" s="5" t="s">
        <v>18</v>
      </c>
      <c r="D387" s="5" t="s">
        <v>21</v>
      </c>
      <c r="E387" s="7"/>
      <c r="F387" s="3"/>
      <c r="G387" s="10">
        <f>G388</f>
        <v>177</v>
      </c>
      <c r="H387" s="43"/>
      <c r="I387" s="43"/>
    </row>
    <row r="388" spans="1:9" ht="47.25" customHeight="1">
      <c r="A388" s="4" t="s">
        <v>203</v>
      </c>
      <c r="B388" s="5">
        <v>303</v>
      </c>
      <c r="C388" s="5" t="s">
        <v>18</v>
      </c>
      <c r="D388" s="5" t="s">
        <v>21</v>
      </c>
      <c r="E388" s="7" t="s">
        <v>149</v>
      </c>
      <c r="F388" s="3"/>
      <c r="G388" s="10">
        <f>G389</f>
        <v>177</v>
      </c>
      <c r="H388" s="43"/>
      <c r="I388" s="43"/>
    </row>
    <row r="389" spans="1:9" ht="42" customHeight="1">
      <c r="A389" s="4" t="s">
        <v>114</v>
      </c>
      <c r="B389" s="5">
        <v>303</v>
      </c>
      <c r="C389" s="5" t="s">
        <v>18</v>
      </c>
      <c r="D389" s="5" t="s">
        <v>21</v>
      </c>
      <c r="E389" s="7" t="s">
        <v>149</v>
      </c>
      <c r="F389" s="3">
        <v>200</v>
      </c>
      <c r="G389" s="10">
        <v>177</v>
      </c>
      <c r="H389" s="43"/>
      <c r="I389" s="43"/>
    </row>
    <row r="390" spans="1:9" ht="26.25" customHeight="1">
      <c r="A390" s="4" t="s">
        <v>72</v>
      </c>
      <c r="B390" s="5">
        <v>303</v>
      </c>
      <c r="C390" s="5" t="s">
        <v>18</v>
      </c>
      <c r="D390" s="5" t="s">
        <v>20</v>
      </c>
      <c r="E390" s="49"/>
      <c r="F390" s="48"/>
      <c r="G390" s="30">
        <f>G391+G395+G393</f>
        <v>2509.09</v>
      </c>
      <c r="H390" s="43"/>
      <c r="I390" s="43"/>
    </row>
    <row r="391" spans="1:9" ht="69" customHeight="1">
      <c r="A391" s="47" t="s">
        <v>212</v>
      </c>
      <c r="B391" s="5">
        <v>303</v>
      </c>
      <c r="C391" s="5" t="s">
        <v>18</v>
      </c>
      <c r="D391" s="5" t="s">
        <v>20</v>
      </c>
      <c r="E391" s="49" t="s">
        <v>211</v>
      </c>
      <c r="F391" s="3"/>
      <c r="G391" s="10">
        <f>G392</f>
        <v>1791</v>
      </c>
      <c r="H391" s="43"/>
      <c r="I391" s="43"/>
    </row>
    <row r="392" spans="1:9" ht="40.5" customHeight="1">
      <c r="A392" s="47" t="s">
        <v>114</v>
      </c>
      <c r="B392" s="5">
        <v>303</v>
      </c>
      <c r="C392" s="48" t="s">
        <v>18</v>
      </c>
      <c r="D392" s="48" t="s">
        <v>20</v>
      </c>
      <c r="E392" s="49" t="s">
        <v>211</v>
      </c>
      <c r="F392" s="59">
        <v>200</v>
      </c>
      <c r="G392" s="30">
        <v>1791</v>
      </c>
      <c r="H392" s="43"/>
      <c r="I392" s="43"/>
    </row>
    <row r="393" spans="1:9" ht="66.75" customHeight="1">
      <c r="A393" s="47" t="s">
        <v>248</v>
      </c>
      <c r="B393" s="5">
        <v>303</v>
      </c>
      <c r="C393" s="5" t="s">
        <v>18</v>
      </c>
      <c r="D393" s="5" t="s">
        <v>20</v>
      </c>
      <c r="E393" s="49" t="s">
        <v>211</v>
      </c>
      <c r="F393" s="3"/>
      <c r="G393" s="30">
        <f>G394</f>
        <v>18.09</v>
      </c>
      <c r="H393" s="43"/>
      <c r="I393" s="43"/>
    </row>
    <row r="394" spans="1:9" ht="40.5" customHeight="1">
      <c r="A394" s="47" t="s">
        <v>114</v>
      </c>
      <c r="B394" s="5">
        <v>303</v>
      </c>
      <c r="C394" s="48" t="s">
        <v>18</v>
      </c>
      <c r="D394" s="48" t="s">
        <v>20</v>
      </c>
      <c r="E394" s="49" t="s">
        <v>211</v>
      </c>
      <c r="F394" s="59">
        <v>200</v>
      </c>
      <c r="G394" s="30">
        <v>18.09</v>
      </c>
      <c r="H394" s="43"/>
      <c r="I394" s="43"/>
    </row>
    <row r="395" spans="1:9" ht="54.75" customHeight="1">
      <c r="A395" s="4" t="s">
        <v>73</v>
      </c>
      <c r="B395" s="5">
        <v>303</v>
      </c>
      <c r="C395" s="5" t="s">
        <v>18</v>
      </c>
      <c r="D395" s="5" t="s">
        <v>20</v>
      </c>
      <c r="E395" s="7" t="s">
        <v>137</v>
      </c>
      <c r="F395" s="3"/>
      <c r="G395" s="10">
        <f>G396</f>
        <v>700</v>
      </c>
      <c r="H395" s="43"/>
      <c r="I395" s="43"/>
    </row>
    <row r="396" spans="1:9" ht="40.5" customHeight="1">
      <c r="A396" s="47" t="s">
        <v>114</v>
      </c>
      <c r="B396" s="5">
        <v>303</v>
      </c>
      <c r="C396" s="48" t="s">
        <v>18</v>
      </c>
      <c r="D396" s="48" t="s">
        <v>20</v>
      </c>
      <c r="E396" s="49" t="s">
        <v>137</v>
      </c>
      <c r="F396" s="59">
        <v>200</v>
      </c>
      <c r="G396" s="30">
        <v>700</v>
      </c>
      <c r="H396" s="43"/>
      <c r="I396" s="43"/>
    </row>
    <row r="397" spans="1:9" ht="30.75" customHeight="1">
      <c r="A397" s="55" t="s">
        <v>161</v>
      </c>
      <c r="B397" s="5">
        <v>303</v>
      </c>
      <c r="C397" s="51" t="s">
        <v>18</v>
      </c>
      <c r="D397" s="51">
        <v>12</v>
      </c>
      <c r="E397" s="52"/>
      <c r="F397" s="61"/>
      <c r="G397" s="53">
        <f>G398</f>
        <v>278</v>
      </c>
      <c r="H397" s="43"/>
      <c r="I397" s="43"/>
    </row>
    <row r="398" spans="1:9" ht="54" customHeight="1">
      <c r="A398" s="55" t="s">
        <v>165</v>
      </c>
      <c r="B398" s="5">
        <v>303</v>
      </c>
      <c r="C398" s="51" t="s">
        <v>18</v>
      </c>
      <c r="D398" s="51">
        <v>12</v>
      </c>
      <c r="E398" s="52" t="s">
        <v>166</v>
      </c>
      <c r="F398" s="61"/>
      <c r="G398" s="53">
        <f>G399</f>
        <v>278</v>
      </c>
      <c r="H398" s="43"/>
      <c r="I398" s="43"/>
    </row>
    <row r="399" spans="1:9" ht="34.5" customHeight="1">
      <c r="A399" s="55" t="s">
        <v>114</v>
      </c>
      <c r="B399" s="5">
        <v>303</v>
      </c>
      <c r="C399" s="51" t="s">
        <v>18</v>
      </c>
      <c r="D399" s="51">
        <v>12</v>
      </c>
      <c r="E399" s="52" t="s">
        <v>166</v>
      </c>
      <c r="F399" s="61">
        <v>200</v>
      </c>
      <c r="G399" s="53">
        <v>278</v>
      </c>
      <c r="H399" s="43"/>
      <c r="I399" s="43"/>
    </row>
    <row r="400" spans="1:9" ht="18.75" customHeight="1">
      <c r="A400" s="32" t="s">
        <v>180</v>
      </c>
      <c r="B400" s="5">
        <v>303</v>
      </c>
      <c r="C400" s="5" t="s">
        <v>21</v>
      </c>
      <c r="D400" s="5"/>
      <c r="E400" s="7"/>
      <c r="F400" s="3"/>
      <c r="G400" s="10">
        <f>G401+G414+G412</f>
        <v>9585.0499999999993</v>
      </c>
      <c r="H400" s="43"/>
      <c r="I400" s="43"/>
    </row>
    <row r="401" spans="1:9" ht="17.25" customHeight="1">
      <c r="A401" s="4" t="s">
        <v>183</v>
      </c>
      <c r="B401" s="5">
        <v>303</v>
      </c>
      <c r="C401" s="8" t="s">
        <v>21</v>
      </c>
      <c r="D401" s="8" t="s">
        <v>16</v>
      </c>
      <c r="E401" s="7"/>
      <c r="F401" s="3"/>
      <c r="G401" s="10">
        <f>G404+G408+G410+G402+G406</f>
        <v>8955.0499999999993</v>
      </c>
      <c r="H401" s="43"/>
      <c r="I401" s="43"/>
    </row>
    <row r="402" spans="1:9" ht="53.25" customHeight="1">
      <c r="A402" s="32" t="s">
        <v>246</v>
      </c>
      <c r="B402" s="5">
        <v>303</v>
      </c>
      <c r="C402" s="8" t="s">
        <v>21</v>
      </c>
      <c r="D402" s="8" t="s">
        <v>16</v>
      </c>
      <c r="E402" s="7" t="s">
        <v>247</v>
      </c>
      <c r="F402" s="3"/>
      <c r="G402" s="10">
        <f>G403</f>
        <v>1696.18</v>
      </c>
      <c r="H402" s="43"/>
      <c r="I402" s="43"/>
    </row>
    <row r="403" spans="1:9" ht="39" customHeight="1">
      <c r="A403" s="32" t="s">
        <v>114</v>
      </c>
      <c r="B403" s="5">
        <v>303</v>
      </c>
      <c r="C403" s="8" t="s">
        <v>21</v>
      </c>
      <c r="D403" s="8" t="s">
        <v>16</v>
      </c>
      <c r="E403" s="7" t="s">
        <v>247</v>
      </c>
      <c r="F403" s="3">
        <v>200</v>
      </c>
      <c r="G403" s="10">
        <v>1696.18</v>
      </c>
      <c r="H403" s="43"/>
      <c r="I403" s="43"/>
    </row>
    <row r="404" spans="1:9" ht="55.5" customHeight="1">
      <c r="A404" s="4" t="s">
        <v>239</v>
      </c>
      <c r="B404" s="5">
        <v>303</v>
      </c>
      <c r="C404" s="8" t="s">
        <v>21</v>
      </c>
      <c r="D404" s="8" t="s">
        <v>16</v>
      </c>
      <c r="E404" s="7" t="s">
        <v>240</v>
      </c>
      <c r="F404" s="3"/>
      <c r="G404" s="10">
        <f>G405</f>
        <v>4408.8999999999996</v>
      </c>
      <c r="H404" s="43"/>
      <c r="I404" s="43"/>
    </row>
    <row r="405" spans="1:9" ht="52.5" customHeight="1">
      <c r="A405" s="4" t="s">
        <v>249</v>
      </c>
      <c r="B405" s="5">
        <v>303</v>
      </c>
      <c r="C405" s="8" t="s">
        <v>21</v>
      </c>
      <c r="D405" s="8" t="s">
        <v>16</v>
      </c>
      <c r="E405" s="7" t="s">
        <v>240</v>
      </c>
      <c r="F405" s="3">
        <v>400</v>
      </c>
      <c r="G405" s="10">
        <v>4408.8999999999996</v>
      </c>
      <c r="H405" s="43"/>
      <c r="I405" s="43"/>
    </row>
    <row r="406" spans="1:9" ht="62.25" customHeight="1">
      <c r="A406" s="4" t="s">
        <v>264</v>
      </c>
      <c r="B406" s="5">
        <v>303</v>
      </c>
      <c r="C406" s="8" t="s">
        <v>21</v>
      </c>
      <c r="D406" s="8" t="s">
        <v>16</v>
      </c>
      <c r="E406" s="7" t="s">
        <v>240</v>
      </c>
      <c r="F406" s="3"/>
      <c r="G406" s="10">
        <f>G407</f>
        <v>42.473999999999997</v>
      </c>
      <c r="H406" s="43"/>
      <c r="I406" s="43"/>
    </row>
    <row r="407" spans="1:9" ht="52.5" customHeight="1">
      <c r="A407" s="4" t="s">
        <v>249</v>
      </c>
      <c r="B407" s="5">
        <v>303</v>
      </c>
      <c r="C407" s="8" t="s">
        <v>21</v>
      </c>
      <c r="D407" s="8" t="s">
        <v>16</v>
      </c>
      <c r="E407" s="7" t="s">
        <v>240</v>
      </c>
      <c r="F407" s="3">
        <v>400</v>
      </c>
      <c r="G407" s="10">
        <v>42.473999999999997</v>
      </c>
      <c r="H407" s="43"/>
      <c r="I407" s="43"/>
    </row>
    <row r="408" spans="1:9" ht="76.5" customHeight="1">
      <c r="A408" s="66" t="s">
        <v>233</v>
      </c>
      <c r="B408" s="5">
        <v>303</v>
      </c>
      <c r="C408" s="8" t="s">
        <v>21</v>
      </c>
      <c r="D408" s="8" t="s">
        <v>16</v>
      </c>
      <c r="E408" s="7" t="s">
        <v>234</v>
      </c>
      <c r="F408" s="3"/>
      <c r="G408" s="10">
        <f>G409</f>
        <v>2723.7959999999998</v>
      </c>
      <c r="H408" s="43"/>
      <c r="I408" s="43"/>
    </row>
    <row r="409" spans="1:9" ht="40.5" customHeight="1">
      <c r="A409" s="66" t="s">
        <v>114</v>
      </c>
      <c r="B409" s="5">
        <v>303</v>
      </c>
      <c r="C409" s="8" t="s">
        <v>21</v>
      </c>
      <c r="D409" s="8" t="s">
        <v>16</v>
      </c>
      <c r="E409" s="7" t="s">
        <v>234</v>
      </c>
      <c r="F409" s="3">
        <v>200</v>
      </c>
      <c r="G409" s="10">
        <v>2723.7959999999998</v>
      </c>
      <c r="H409" s="43"/>
      <c r="I409" s="43"/>
    </row>
    <row r="410" spans="1:9" ht="81.75" customHeight="1">
      <c r="A410" s="33" t="s">
        <v>235</v>
      </c>
      <c r="B410" s="5">
        <v>303</v>
      </c>
      <c r="C410" s="8" t="s">
        <v>21</v>
      </c>
      <c r="D410" s="8" t="s">
        <v>16</v>
      </c>
      <c r="E410" s="7" t="s">
        <v>234</v>
      </c>
      <c r="F410" s="5"/>
      <c r="G410" s="10">
        <f>G411</f>
        <v>83.7</v>
      </c>
      <c r="H410" s="43"/>
      <c r="I410" s="43"/>
    </row>
    <row r="411" spans="1:9" ht="40.5" customHeight="1">
      <c r="A411" s="33" t="s">
        <v>114</v>
      </c>
      <c r="B411" s="5">
        <v>303</v>
      </c>
      <c r="C411" s="8" t="s">
        <v>21</v>
      </c>
      <c r="D411" s="8" t="s">
        <v>16</v>
      </c>
      <c r="E411" s="7" t="s">
        <v>234</v>
      </c>
      <c r="F411" s="5">
        <v>200</v>
      </c>
      <c r="G411" s="10">
        <v>83.7</v>
      </c>
      <c r="H411" s="43"/>
      <c r="I411" s="43"/>
    </row>
    <row r="412" spans="1:9" ht="22.5" customHeight="1">
      <c r="A412" s="32" t="s">
        <v>198</v>
      </c>
      <c r="B412" s="5">
        <v>303</v>
      </c>
      <c r="C412" s="5" t="s">
        <v>21</v>
      </c>
      <c r="D412" s="5" t="s">
        <v>17</v>
      </c>
      <c r="E412" s="7" t="s">
        <v>199</v>
      </c>
      <c r="F412" s="3"/>
      <c r="G412" s="10">
        <f>G413</f>
        <v>330</v>
      </c>
      <c r="H412" s="43"/>
      <c r="I412" s="43"/>
    </row>
    <row r="413" spans="1:9" ht="40.5" customHeight="1">
      <c r="A413" s="32" t="s">
        <v>114</v>
      </c>
      <c r="B413" s="5">
        <v>303</v>
      </c>
      <c r="C413" s="5" t="s">
        <v>21</v>
      </c>
      <c r="D413" s="5" t="s">
        <v>17</v>
      </c>
      <c r="E413" s="7" t="s">
        <v>199</v>
      </c>
      <c r="F413" s="3">
        <v>200</v>
      </c>
      <c r="G413" s="10">
        <v>330</v>
      </c>
      <c r="H413" s="43"/>
      <c r="I413" s="43"/>
    </row>
    <row r="414" spans="1:9" ht="40.5" customHeight="1">
      <c r="A414" s="33" t="s">
        <v>230</v>
      </c>
      <c r="B414" s="5">
        <v>303</v>
      </c>
      <c r="C414" s="8" t="s">
        <v>21</v>
      </c>
      <c r="D414" s="8" t="s">
        <v>21</v>
      </c>
      <c r="E414" s="7"/>
      <c r="F414" s="5"/>
      <c r="G414" s="10">
        <f>G415</f>
        <v>300</v>
      </c>
      <c r="H414" s="43"/>
      <c r="I414" s="43"/>
    </row>
    <row r="415" spans="1:9" ht="25.5" customHeight="1">
      <c r="A415" s="33" t="s">
        <v>154</v>
      </c>
      <c r="B415" s="5">
        <v>303</v>
      </c>
      <c r="C415" s="8" t="s">
        <v>21</v>
      </c>
      <c r="D415" s="8" t="s">
        <v>21</v>
      </c>
      <c r="E415" s="7" t="s">
        <v>155</v>
      </c>
      <c r="F415" s="5"/>
      <c r="G415" s="10">
        <f>G416</f>
        <v>300</v>
      </c>
      <c r="H415" s="43"/>
      <c r="I415" s="43"/>
    </row>
    <row r="416" spans="1:9" ht="154.5" customHeight="1">
      <c r="A416" s="33" t="s">
        <v>241</v>
      </c>
      <c r="B416" s="5">
        <v>303</v>
      </c>
      <c r="C416" s="8" t="s">
        <v>21</v>
      </c>
      <c r="D416" s="8" t="s">
        <v>21</v>
      </c>
      <c r="E416" s="7" t="s">
        <v>155</v>
      </c>
      <c r="F416" s="5">
        <v>813</v>
      </c>
      <c r="G416" s="10">
        <v>300</v>
      </c>
      <c r="H416" s="43"/>
      <c r="I416" s="43"/>
    </row>
    <row r="417" spans="1:9" ht="20.25" customHeight="1">
      <c r="A417" s="9" t="s">
        <v>83</v>
      </c>
      <c r="B417" s="5">
        <v>303</v>
      </c>
      <c r="C417" s="5" t="s">
        <v>22</v>
      </c>
      <c r="D417" s="5"/>
      <c r="E417" s="8"/>
      <c r="F417" s="5"/>
      <c r="G417" s="10">
        <f>G418</f>
        <v>611.90000000000009</v>
      </c>
      <c r="H417" s="43"/>
      <c r="I417" s="43"/>
    </row>
    <row r="418" spans="1:9" ht="16.5" customHeight="1">
      <c r="A418" s="9" t="s">
        <v>48</v>
      </c>
      <c r="B418" s="5">
        <v>303</v>
      </c>
      <c r="C418" s="5" t="s">
        <v>22</v>
      </c>
      <c r="D418" s="5" t="s">
        <v>15</v>
      </c>
      <c r="E418" s="8"/>
      <c r="F418" s="5"/>
      <c r="G418" s="10">
        <f>G419+G421</f>
        <v>611.90000000000009</v>
      </c>
      <c r="H418" s="43"/>
      <c r="I418" s="43"/>
    </row>
    <row r="419" spans="1:9" ht="65.25" customHeight="1">
      <c r="A419" s="67" t="s">
        <v>204</v>
      </c>
      <c r="B419" s="5">
        <v>303</v>
      </c>
      <c r="C419" s="48" t="s">
        <v>22</v>
      </c>
      <c r="D419" s="48" t="s">
        <v>15</v>
      </c>
      <c r="E419" s="49" t="s">
        <v>205</v>
      </c>
      <c r="F419" s="48"/>
      <c r="G419" s="30">
        <f>G420</f>
        <v>602.70000000000005</v>
      </c>
      <c r="H419" s="43"/>
      <c r="I419" s="43"/>
    </row>
    <row r="420" spans="1:9" ht="51" customHeight="1">
      <c r="A420" s="47" t="s">
        <v>114</v>
      </c>
      <c r="B420" s="5">
        <v>303</v>
      </c>
      <c r="C420" s="48" t="s">
        <v>22</v>
      </c>
      <c r="D420" s="48" t="s">
        <v>15</v>
      </c>
      <c r="E420" s="49" t="s">
        <v>205</v>
      </c>
      <c r="F420" s="48">
        <v>200</v>
      </c>
      <c r="G420" s="30">
        <v>602.70000000000005</v>
      </c>
      <c r="H420" s="43"/>
      <c r="I420" s="43"/>
    </row>
    <row r="421" spans="1:9" ht="65.25" customHeight="1">
      <c r="A421" s="67" t="s">
        <v>265</v>
      </c>
      <c r="B421" s="5">
        <v>303</v>
      </c>
      <c r="C421" s="48" t="s">
        <v>22</v>
      </c>
      <c r="D421" s="48" t="s">
        <v>15</v>
      </c>
      <c r="E421" s="49" t="s">
        <v>205</v>
      </c>
      <c r="F421" s="48"/>
      <c r="G421" s="30">
        <f>G422</f>
        <v>9.1999999999999993</v>
      </c>
      <c r="H421" s="43"/>
      <c r="I421" s="43"/>
    </row>
    <row r="422" spans="1:9" ht="51" customHeight="1">
      <c r="A422" s="47" t="s">
        <v>114</v>
      </c>
      <c r="B422" s="5">
        <v>303</v>
      </c>
      <c r="C422" s="48" t="s">
        <v>22</v>
      </c>
      <c r="D422" s="48" t="s">
        <v>15</v>
      </c>
      <c r="E422" s="49" t="s">
        <v>205</v>
      </c>
      <c r="F422" s="48">
        <v>200</v>
      </c>
      <c r="G422" s="30">
        <v>9.1999999999999993</v>
      </c>
      <c r="H422" s="43"/>
      <c r="I422" s="43"/>
    </row>
    <row r="423" spans="1:9" ht="21" customHeight="1">
      <c r="A423" s="9" t="s">
        <v>37</v>
      </c>
      <c r="B423" s="5">
        <v>303</v>
      </c>
      <c r="C423" s="5">
        <v>10</v>
      </c>
      <c r="D423" s="5"/>
      <c r="E423" s="8"/>
      <c r="F423" s="3"/>
      <c r="G423" s="10">
        <f>G424+G427</f>
        <v>4100.268</v>
      </c>
      <c r="H423" s="43"/>
      <c r="I423" s="43"/>
    </row>
    <row r="424" spans="1:9" ht="23.25" customHeight="1">
      <c r="A424" s="4" t="s">
        <v>12</v>
      </c>
      <c r="B424" s="5">
        <v>303</v>
      </c>
      <c r="C424" s="5">
        <v>10</v>
      </c>
      <c r="D424" s="5" t="s">
        <v>15</v>
      </c>
      <c r="E424" s="8"/>
      <c r="F424" s="3"/>
      <c r="G424" s="10">
        <f>G425</f>
        <v>588.93600000000004</v>
      </c>
      <c r="H424" s="43"/>
      <c r="I424" s="43"/>
    </row>
    <row r="425" spans="1:9" ht="22.5" customHeight="1">
      <c r="A425" s="9" t="s">
        <v>80</v>
      </c>
      <c r="B425" s="5">
        <v>303</v>
      </c>
      <c r="C425" s="5">
        <v>10</v>
      </c>
      <c r="D425" s="5" t="s">
        <v>15</v>
      </c>
      <c r="E425" s="7" t="s">
        <v>139</v>
      </c>
      <c r="F425" s="3"/>
      <c r="G425" s="10">
        <f>G426</f>
        <v>588.93600000000004</v>
      </c>
      <c r="H425" s="43"/>
      <c r="I425" s="43"/>
    </row>
    <row r="426" spans="1:9" ht="36.75" customHeight="1">
      <c r="A426" s="9" t="s">
        <v>60</v>
      </c>
      <c r="B426" s="5">
        <v>303</v>
      </c>
      <c r="C426" s="5">
        <v>10</v>
      </c>
      <c r="D426" s="5" t="s">
        <v>15</v>
      </c>
      <c r="E426" s="7" t="s">
        <v>139</v>
      </c>
      <c r="F426" s="3">
        <v>300</v>
      </c>
      <c r="G426" s="10">
        <v>588.93600000000004</v>
      </c>
      <c r="H426" s="43"/>
      <c r="I426" s="43"/>
    </row>
    <row r="427" spans="1:9" ht="23.25" customHeight="1">
      <c r="A427" s="4" t="s">
        <v>41</v>
      </c>
      <c r="B427" s="5">
        <v>303</v>
      </c>
      <c r="C427" s="5">
        <v>10</v>
      </c>
      <c r="D427" s="5" t="s">
        <v>17</v>
      </c>
      <c r="E427" s="7"/>
      <c r="F427" s="3"/>
      <c r="G427" s="10">
        <f>G428+G433+G430</f>
        <v>3511.3319999999999</v>
      </c>
      <c r="H427" s="43"/>
      <c r="I427" s="43"/>
    </row>
    <row r="428" spans="1:9" ht="62.25" customHeight="1">
      <c r="A428" s="9" t="s">
        <v>213</v>
      </c>
      <c r="B428" s="5">
        <v>303</v>
      </c>
      <c r="C428" s="5" t="s">
        <v>57</v>
      </c>
      <c r="D428" s="5" t="s">
        <v>17</v>
      </c>
      <c r="E428" s="7" t="s">
        <v>216</v>
      </c>
      <c r="F428" s="5"/>
      <c r="G428" s="10">
        <f>G429</f>
        <v>2047.5</v>
      </c>
      <c r="H428" s="43"/>
      <c r="I428" s="43"/>
    </row>
    <row r="429" spans="1:9" ht="36.75" customHeight="1">
      <c r="A429" s="9" t="s">
        <v>60</v>
      </c>
      <c r="B429" s="5">
        <v>303</v>
      </c>
      <c r="C429" s="5" t="s">
        <v>57</v>
      </c>
      <c r="D429" s="5" t="s">
        <v>17</v>
      </c>
      <c r="E429" s="7" t="s">
        <v>216</v>
      </c>
      <c r="F429" s="5">
        <v>300</v>
      </c>
      <c r="G429" s="10">
        <v>2047.5</v>
      </c>
      <c r="H429" s="43"/>
      <c r="I429" s="43"/>
    </row>
    <row r="430" spans="1:9" ht="171.75" customHeight="1">
      <c r="A430" s="9" t="s">
        <v>256</v>
      </c>
      <c r="B430" s="5">
        <v>303</v>
      </c>
      <c r="C430" s="5">
        <v>10</v>
      </c>
      <c r="D430" s="5" t="s">
        <v>17</v>
      </c>
      <c r="E430" s="7" t="s">
        <v>257</v>
      </c>
      <c r="F430" s="3"/>
      <c r="G430" s="10">
        <f>G432+G431</f>
        <v>1462.232</v>
      </c>
      <c r="H430" s="43"/>
      <c r="I430" s="43"/>
    </row>
    <row r="431" spans="1:9" ht="43.5" customHeight="1">
      <c r="A431" s="47" t="s">
        <v>114</v>
      </c>
      <c r="B431" s="5">
        <v>303</v>
      </c>
      <c r="C431" s="5">
        <v>10</v>
      </c>
      <c r="D431" s="5" t="s">
        <v>17</v>
      </c>
      <c r="E431" s="7" t="s">
        <v>257</v>
      </c>
      <c r="F431" s="3">
        <v>200</v>
      </c>
      <c r="G431" s="10">
        <v>19.100000000000001</v>
      </c>
      <c r="H431" s="43"/>
      <c r="I431" s="43"/>
    </row>
    <row r="432" spans="1:9" ht="36.75" customHeight="1">
      <c r="A432" s="9" t="s">
        <v>60</v>
      </c>
      <c r="B432" s="5">
        <v>303</v>
      </c>
      <c r="C432" s="5" t="s">
        <v>57</v>
      </c>
      <c r="D432" s="5" t="s">
        <v>17</v>
      </c>
      <c r="E432" s="7" t="s">
        <v>257</v>
      </c>
      <c r="F432" s="5">
        <v>300</v>
      </c>
      <c r="G432" s="10">
        <v>1443.1320000000001</v>
      </c>
      <c r="H432" s="43"/>
      <c r="I432" s="43"/>
    </row>
    <row r="433" spans="1:9" ht="77.25" customHeight="1">
      <c r="A433" s="9" t="s">
        <v>200</v>
      </c>
      <c r="B433" s="5">
        <v>303</v>
      </c>
      <c r="C433" s="5">
        <v>10</v>
      </c>
      <c r="D433" s="5" t="s">
        <v>17</v>
      </c>
      <c r="E433" s="7" t="s">
        <v>201</v>
      </c>
      <c r="F433" s="3"/>
      <c r="G433" s="10">
        <f>G434</f>
        <v>1.6</v>
      </c>
      <c r="H433" s="43"/>
      <c r="I433" s="43"/>
    </row>
    <row r="434" spans="1:9" ht="36.75" customHeight="1">
      <c r="A434" s="47" t="s">
        <v>114</v>
      </c>
      <c r="B434" s="5">
        <v>303</v>
      </c>
      <c r="C434" s="5" t="s">
        <v>57</v>
      </c>
      <c r="D434" s="5" t="s">
        <v>17</v>
      </c>
      <c r="E434" s="7" t="s">
        <v>201</v>
      </c>
      <c r="F434" s="5">
        <v>200</v>
      </c>
      <c r="G434" s="10">
        <v>1.6</v>
      </c>
      <c r="H434" s="43"/>
      <c r="I434" s="43"/>
    </row>
    <row r="435" spans="1:9" ht="36.75" customHeight="1">
      <c r="A435" s="9" t="s">
        <v>228</v>
      </c>
      <c r="B435" s="5">
        <v>305</v>
      </c>
      <c r="C435" s="5"/>
      <c r="D435" s="5"/>
      <c r="E435" s="7"/>
      <c r="F435" s="3"/>
      <c r="G435" s="10">
        <f>G436+G451+G489+G485+G474+G459+G455+G463</f>
        <v>500</v>
      </c>
      <c r="H435" s="43"/>
      <c r="I435" s="43"/>
    </row>
    <row r="436" spans="1:9" ht="23.25" customHeight="1">
      <c r="A436" s="9" t="s">
        <v>33</v>
      </c>
      <c r="B436" s="5">
        <v>305</v>
      </c>
      <c r="C436" s="5" t="s">
        <v>15</v>
      </c>
      <c r="D436" s="5"/>
      <c r="E436" s="8"/>
      <c r="F436" s="3"/>
      <c r="G436" s="10">
        <f>G437+G446+G443</f>
        <v>500</v>
      </c>
      <c r="H436" s="43"/>
      <c r="I436" s="43"/>
    </row>
    <row r="437" spans="1:9" ht="20.25" customHeight="1">
      <c r="A437" s="9" t="s">
        <v>4</v>
      </c>
      <c r="B437" s="5">
        <v>305</v>
      </c>
      <c r="C437" s="5" t="s">
        <v>15</v>
      </c>
      <c r="D437" s="5" t="s">
        <v>19</v>
      </c>
      <c r="E437" s="8"/>
      <c r="F437" s="3"/>
      <c r="G437" s="10">
        <f>G438</f>
        <v>500</v>
      </c>
      <c r="H437" s="43"/>
      <c r="I437" s="43"/>
    </row>
    <row r="438" spans="1:9" ht="36.75" customHeight="1">
      <c r="A438" s="9" t="s">
        <v>64</v>
      </c>
      <c r="B438" s="5">
        <v>305</v>
      </c>
      <c r="C438" s="5" t="s">
        <v>15</v>
      </c>
      <c r="D438" s="5" t="s">
        <v>19</v>
      </c>
      <c r="E438" s="7" t="s">
        <v>115</v>
      </c>
      <c r="F438" s="3"/>
      <c r="G438" s="10">
        <f>G439</f>
        <v>500</v>
      </c>
      <c r="H438" s="43"/>
      <c r="I438" s="43"/>
    </row>
    <row r="439" spans="1:9" ht="36.75" customHeight="1">
      <c r="A439" s="9" t="s">
        <v>267</v>
      </c>
      <c r="B439" s="5">
        <v>305</v>
      </c>
      <c r="C439" s="5" t="s">
        <v>15</v>
      </c>
      <c r="D439" s="5" t="s">
        <v>19</v>
      </c>
      <c r="E439" s="7" t="s">
        <v>266</v>
      </c>
      <c r="F439" s="3"/>
      <c r="G439" s="10">
        <f>G440+G441</f>
        <v>500</v>
      </c>
      <c r="H439" s="43"/>
      <c r="I439" s="43"/>
    </row>
    <row r="440" spans="1:9" ht="81" customHeight="1">
      <c r="A440" s="32" t="s">
        <v>75</v>
      </c>
      <c r="B440" s="5">
        <v>305</v>
      </c>
      <c r="C440" s="5" t="s">
        <v>15</v>
      </c>
      <c r="D440" s="5" t="s">
        <v>19</v>
      </c>
      <c r="E440" s="7" t="s">
        <v>266</v>
      </c>
      <c r="F440" s="3">
        <v>100</v>
      </c>
      <c r="G440" s="10">
        <v>450</v>
      </c>
      <c r="H440" s="43"/>
      <c r="I440" s="43"/>
    </row>
    <row r="441" spans="1:9" ht="36.75" customHeight="1">
      <c r="A441" s="32" t="s">
        <v>114</v>
      </c>
      <c r="B441" s="5">
        <v>305</v>
      </c>
      <c r="C441" s="5" t="s">
        <v>15</v>
      </c>
      <c r="D441" s="5" t="s">
        <v>19</v>
      </c>
      <c r="E441" s="7" t="s">
        <v>266</v>
      </c>
      <c r="F441" s="3">
        <v>200</v>
      </c>
      <c r="G441" s="10">
        <v>50</v>
      </c>
      <c r="H441" s="43"/>
      <c r="I441" s="43"/>
    </row>
    <row r="442" spans="1:9">
      <c r="A442" s="9" t="s">
        <v>54</v>
      </c>
      <c r="B442" s="4"/>
      <c r="C442" s="4"/>
      <c r="D442" s="4"/>
      <c r="E442" s="4"/>
      <c r="F442" s="4"/>
      <c r="G442" s="10">
        <f>G11+G36+G78+G192+G262+G341+G435</f>
        <v>400714.48299999995</v>
      </c>
      <c r="H442" s="10">
        <f>H11+H36+H78+H192+H262</f>
        <v>311451.49999999994</v>
      </c>
      <c r="I442" s="10">
        <f>I11+I36+I78+I192+I262</f>
        <v>308273.49999999994</v>
      </c>
    </row>
    <row r="443" spans="1:9">
      <c r="A443" s="12"/>
    </row>
    <row r="444" spans="1:9">
      <c r="A444" s="12"/>
    </row>
    <row r="445" spans="1:9">
      <c r="A445" s="12"/>
    </row>
    <row r="446" spans="1:9">
      <c r="A446" s="12"/>
    </row>
    <row r="447" spans="1:9">
      <c r="A447" s="12"/>
    </row>
    <row r="448" spans="1:9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>
      <c r="A457" s="12"/>
    </row>
    <row r="458" spans="1:1">
      <c r="A458" s="12"/>
    </row>
    <row r="459" spans="1:1">
      <c r="A459" s="12"/>
    </row>
    <row r="460" spans="1:1">
      <c r="A460" s="12"/>
    </row>
    <row r="461" spans="1:1">
      <c r="A461" s="12"/>
    </row>
    <row r="462" spans="1:1">
      <c r="A462" s="12"/>
    </row>
    <row r="463" spans="1:1">
      <c r="A463" s="12"/>
    </row>
    <row r="464" spans="1:1">
      <c r="A464" s="12"/>
    </row>
    <row r="465" spans="1:1">
      <c r="A465" s="12"/>
    </row>
  </sheetData>
  <mergeCells count="1">
    <mergeCell ref="A7:I7"/>
  </mergeCells>
  <phoneticPr fontId="5" type="noConversion"/>
  <pageMargins left="0.78740157480314965" right="0.39370078740157483" top="0.78740157480314965" bottom="0.78740157480314965" header="0.31496062992125984" footer="0.31496062992125984"/>
  <pageSetup paperSize="9" scale="67" fitToHeight="18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7"/>
  <sheetViews>
    <sheetView topLeftCell="A146" workbookViewId="0">
      <selection activeCell="F292" sqref="F292"/>
    </sheetView>
  </sheetViews>
  <sheetFormatPr defaultRowHeight="15.75"/>
  <cols>
    <col min="1" max="1" width="51.5703125" style="1" customWidth="1"/>
    <col min="2" max="3" width="5" style="1" customWidth="1"/>
    <col min="4" max="4" width="19.28515625" style="1" customWidth="1"/>
    <col min="5" max="5" width="5.42578125" style="1" customWidth="1"/>
    <col min="6" max="6" width="18.28515625" style="57" customWidth="1"/>
    <col min="7" max="7" width="18.42578125" style="1" customWidth="1"/>
    <col min="8" max="8" width="17.85546875" style="1" customWidth="1"/>
    <col min="9" max="16384" width="9.140625" style="1"/>
  </cols>
  <sheetData>
    <row r="1" spans="1:8">
      <c r="B1" s="11"/>
      <c r="C1" s="11"/>
      <c r="D1" s="11"/>
      <c r="G1" s="13" t="s">
        <v>141</v>
      </c>
    </row>
    <row r="2" spans="1:8">
      <c r="B2" s="11"/>
      <c r="C2" s="11"/>
      <c r="D2" s="11"/>
      <c r="G2" s="13" t="s">
        <v>105</v>
      </c>
    </row>
    <row r="3" spans="1:8">
      <c r="B3" s="11"/>
      <c r="C3" s="11"/>
      <c r="D3" s="11"/>
      <c r="G3" s="13" t="s">
        <v>106</v>
      </c>
    </row>
    <row r="4" spans="1:8">
      <c r="B4" s="11"/>
      <c r="C4" s="11"/>
      <c r="D4" s="11"/>
      <c r="G4" s="13" t="s">
        <v>107</v>
      </c>
    </row>
    <row r="5" spans="1:8">
      <c r="B5" s="11"/>
      <c r="C5" s="11"/>
      <c r="D5" s="11"/>
      <c r="G5" s="13" t="s">
        <v>142</v>
      </c>
    </row>
    <row r="6" spans="1:8" ht="12" customHeight="1">
      <c r="A6" s="2"/>
      <c r="B6" s="2"/>
      <c r="C6" s="2"/>
      <c r="D6" s="2"/>
      <c r="E6" s="2"/>
      <c r="F6" s="58"/>
    </row>
    <row r="7" spans="1:8" ht="67.5" customHeight="1">
      <c r="A7" s="70" t="s">
        <v>202</v>
      </c>
      <c r="B7" s="71"/>
      <c r="C7" s="71"/>
      <c r="D7" s="71"/>
      <c r="E7" s="71"/>
      <c r="F7" s="71"/>
      <c r="G7" s="71"/>
      <c r="H7" s="71"/>
    </row>
    <row r="8" spans="1:8" ht="12.75" customHeight="1">
      <c r="A8" s="2"/>
      <c r="B8" s="2"/>
      <c r="C8" s="2"/>
      <c r="D8" s="2"/>
      <c r="E8" s="2"/>
      <c r="F8" s="58"/>
    </row>
    <row r="9" spans="1:8" ht="31.5">
      <c r="A9" s="3" t="s">
        <v>0</v>
      </c>
      <c r="B9" s="3" t="s">
        <v>1</v>
      </c>
      <c r="C9" s="3" t="s">
        <v>2</v>
      </c>
      <c r="D9" s="3" t="s">
        <v>25</v>
      </c>
      <c r="E9" s="3" t="s">
        <v>26</v>
      </c>
      <c r="F9" s="10" t="s">
        <v>158</v>
      </c>
      <c r="G9" s="3" t="s">
        <v>184</v>
      </c>
      <c r="H9" s="3" t="s">
        <v>186</v>
      </c>
    </row>
    <row r="10" spans="1:8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60">
        <v>7</v>
      </c>
      <c r="G10" s="3">
        <v>8</v>
      </c>
      <c r="H10" s="3">
        <v>9</v>
      </c>
    </row>
    <row r="11" spans="1:8" ht="21.75" customHeight="1">
      <c r="A11" s="4" t="s">
        <v>33</v>
      </c>
      <c r="B11" s="5" t="s">
        <v>15</v>
      </c>
      <c r="C11" s="3"/>
      <c r="D11" s="3"/>
      <c r="E11" s="3"/>
      <c r="F11" s="10">
        <f>F15+F18+F29+F35+F38+F12+F26</f>
        <v>49217.826999999997</v>
      </c>
      <c r="G11" s="10">
        <f>Лист1!E11</f>
        <v>20454.2</v>
      </c>
      <c r="H11" s="10">
        <f>Лист1!F11</f>
        <v>20454.2</v>
      </c>
    </row>
    <row r="12" spans="1:8" ht="40.5" customHeight="1">
      <c r="A12" s="4" t="str">
        <f>Лист2!A264</f>
        <v>Функционирование высшего должностного лица муниципального образования</v>
      </c>
      <c r="B12" s="5" t="str">
        <f>Лист2!C264</f>
        <v>01</v>
      </c>
      <c r="C12" s="5" t="str">
        <f>Лист2!D264</f>
        <v>02</v>
      </c>
      <c r="D12" s="5"/>
      <c r="E12" s="5"/>
      <c r="F12" s="44">
        <f>Лист2!G264+Лист2!G343</f>
        <v>1764.9</v>
      </c>
      <c r="G12" s="10"/>
      <c r="H12" s="10"/>
    </row>
    <row r="13" spans="1:8" ht="21.75" customHeight="1">
      <c r="A13" s="4" t="str">
        <f>Лист2!A265</f>
        <v>Глава муниципального образования</v>
      </c>
      <c r="B13" s="5" t="str">
        <f>Лист2!C265</f>
        <v>01</v>
      </c>
      <c r="C13" s="5" t="str">
        <f>Лист2!D265</f>
        <v>02</v>
      </c>
      <c r="D13" s="5" t="str">
        <f>Лист2!E265</f>
        <v>01 2 00 10120</v>
      </c>
      <c r="E13" s="5"/>
      <c r="F13" s="44">
        <f>Лист2!G265+Лист2!G344</f>
        <v>1764.9</v>
      </c>
      <c r="G13" s="10"/>
      <c r="H13" s="10"/>
    </row>
    <row r="14" spans="1:8" ht="81" customHeight="1">
      <c r="A14" s="4" t="str">
        <f>Лист2!A266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4" s="5" t="str">
        <f>Лист2!C266</f>
        <v>01</v>
      </c>
      <c r="C14" s="5" t="str">
        <f>Лист2!D266</f>
        <v>02</v>
      </c>
      <c r="D14" s="5" t="str">
        <f>Лист2!E266</f>
        <v>01 2 00 10120</v>
      </c>
      <c r="E14" s="5">
        <f>Лист2!F266</f>
        <v>100</v>
      </c>
      <c r="F14" s="44">
        <f>Лист2!G266+Лист2!G345</f>
        <v>1764.9</v>
      </c>
      <c r="G14" s="10"/>
      <c r="H14" s="10"/>
    </row>
    <row r="15" spans="1:8" ht="68.25" customHeight="1">
      <c r="A15" s="4" t="s">
        <v>89</v>
      </c>
      <c r="B15" s="5" t="s">
        <v>15</v>
      </c>
      <c r="C15" s="5" t="s">
        <v>17</v>
      </c>
      <c r="D15" s="3"/>
      <c r="E15" s="3"/>
      <c r="F15" s="10">
        <f>F16</f>
        <v>41.914000000000001</v>
      </c>
      <c r="G15" s="43"/>
      <c r="H15" s="43"/>
    </row>
    <row r="16" spans="1:8" ht="31.5">
      <c r="A16" s="9" t="s">
        <v>69</v>
      </c>
      <c r="B16" s="5" t="s">
        <v>15</v>
      </c>
      <c r="C16" s="5" t="s">
        <v>17</v>
      </c>
      <c r="D16" s="7" t="s">
        <v>134</v>
      </c>
      <c r="E16" s="3"/>
      <c r="F16" s="10">
        <f>F17</f>
        <v>41.914000000000001</v>
      </c>
      <c r="G16" s="43"/>
      <c r="H16" s="43"/>
    </row>
    <row r="17" spans="1:8" ht="34.5" customHeight="1">
      <c r="A17" s="32" t="s">
        <v>114</v>
      </c>
      <c r="B17" s="5" t="s">
        <v>15</v>
      </c>
      <c r="C17" s="5" t="s">
        <v>17</v>
      </c>
      <c r="D17" s="7" t="s">
        <v>134</v>
      </c>
      <c r="E17" s="3">
        <v>200</v>
      </c>
      <c r="F17" s="10">
        <v>41.914000000000001</v>
      </c>
      <c r="G17" s="43"/>
      <c r="H17" s="43"/>
    </row>
    <row r="18" spans="1:8" ht="72" customHeight="1">
      <c r="A18" s="37" t="s">
        <v>90</v>
      </c>
      <c r="B18" s="5" t="s">
        <v>15</v>
      </c>
      <c r="C18" s="5" t="s">
        <v>18</v>
      </c>
      <c r="D18" s="3"/>
      <c r="E18" s="3"/>
      <c r="F18" s="10">
        <f>F19+F24</f>
        <v>16289.697999999999</v>
      </c>
      <c r="G18" s="43"/>
      <c r="H18" s="43"/>
    </row>
    <row r="19" spans="1:8" ht="31.5">
      <c r="A19" s="9" t="s">
        <v>64</v>
      </c>
      <c r="B19" s="5" t="s">
        <v>15</v>
      </c>
      <c r="C19" s="5" t="s">
        <v>18</v>
      </c>
      <c r="D19" s="7" t="s">
        <v>115</v>
      </c>
      <c r="E19" s="3"/>
      <c r="F19" s="10">
        <f>F20</f>
        <v>16257.697999999999</v>
      </c>
      <c r="G19" s="43"/>
      <c r="H19" s="43"/>
    </row>
    <row r="20" spans="1:8" ht="31.5">
      <c r="A20" s="9" t="s">
        <v>65</v>
      </c>
      <c r="B20" s="5" t="s">
        <v>15</v>
      </c>
      <c r="C20" s="5" t="s">
        <v>18</v>
      </c>
      <c r="D20" s="7" t="s">
        <v>116</v>
      </c>
      <c r="E20" s="3"/>
      <c r="F20" s="10">
        <f>F21+F22+F23</f>
        <v>16257.697999999999</v>
      </c>
      <c r="G20" s="43"/>
      <c r="H20" s="43"/>
    </row>
    <row r="21" spans="1:8" ht="82.5" customHeight="1">
      <c r="A21" s="31" t="s">
        <v>75</v>
      </c>
      <c r="B21" s="5" t="s">
        <v>15</v>
      </c>
      <c r="C21" s="5" t="s">
        <v>18</v>
      </c>
      <c r="D21" s="7" t="s">
        <v>116</v>
      </c>
      <c r="E21" s="3">
        <v>100</v>
      </c>
      <c r="F21" s="10">
        <f>Лист2!G273+Лист2!G352</f>
        <v>12431.543</v>
      </c>
      <c r="G21" s="43"/>
      <c r="H21" s="43"/>
    </row>
    <row r="22" spans="1:8" ht="33" customHeight="1">
      <c r="A22" s="32" t="s">
        <v>114</v>
      </c>
      <c r="B22" s="5" t="s">
        <v>15</v>
      </c>
      <c r="C22" s="5" t="s">
        <v>18</v>
      </c>
      <c r="D22" s="7" t="s">
        <v>116</v>
      </c>
      <c r="E22" s="3">
        <v>200</v>
      </c>
      <c r="F22" s="10">
        <f>Лист2!G274+Лист2!G353</f>
        <v>3690.9889999999996</v>
      </c>
      <c r="G22" s="43"/>
      <c r="H22" s="43"/>
    </row>
    <row r="23" spans="1:8" ht="21.75" customHeight="1">
      <c r="A23" s="33" t="s">
        <v>66</v>
      </c>
      <c r="B23" s="5" t="s">
        <v>15</v>
      </c>
      <c r="C23" s="5" t="s">
        <v>18</v>
      </c>
      <c r="D23" s="7" t="s">
        <v>116</v>
      </c>
      <c r="E23" s="3">
        <v>850</v>
      </c>
      <c r="F23" s="10">
        <f>Лист2!G275+Лист2!G354</f>
        <v>135.166</v>
      </c>
      <c r="G23" s="43"/>
      <c r="H23" s="43"/>
    </row>
    <row r="24" spans="1:8" ht="21.75" customHeight="1">
      <c r="A24" s="33" t="str">
        <f>Лист2!A355</f>
        <v>Резервные фонды местных администраций</v>
      </c>
      <c r="B24" s="5" t="str">
        <f>Лист2!C355</f>
        <v>01</v>
      </c>
      <c r="C24" s="5" t="str">
        <f>Лист2!D355</f>
        <v>04</v>
      </c>
      <c r="D24" s="5" t="str">
        <f>Лист2!E355</f>
        <v>99 1 00 14100</v>
      </c>
      <c r="E24" s="5"/>
      <c r="F24" s="45">
        <f>Лист2!G355</f>
        <v>32</v>
      </c>
      <c r="G24" s="43"/>
      <c r="H24" s="43"/>
    </row>
    <row r="25" spans="1:8" ht="42.75" customHeight="1">
      <c r="A25" s="33" t="str">
        <f>Лист2!A356</f>
        <v>Закупка товаров, работ и услуг для обеспечения государственных (муниципальных) нужд</v>
      </c>
      <c r="B25" s="5" t="str">
        <f>Лист2!C356</f>
        <v>01</v>
      </c>
      <c r="C25" s="5" t="str">
        <f>Лист2!D356</f>
        <v>04</v>
      </c>
      <c r="D25" s="5" t="str">
        <f>Лист2!E356</f>
        <v>99 1 00 14100</v>
      </c>
      <c r="E25" s="5">
        <f>Лист2!F356</f>
        <v>200</v>
      </c>
      <c r="F25" s="45">
        <f>Лист2!G356</f>
        <v>32</v>
      </c>
      <c r="G25" s="43"/>
      <c r="H25" s="43"/>
    </row>
    <row r="26" spans="1:8" ht="21.75" customHeight="1">
      <c r="A26" s="33" t="str">
        <f>Лист2!A276</f>
        <v>Судебная система</v>
      </c>
      <c r="B26" s="5" t="str">
        <f>Лист2!C276</f>
        <v>01</v>
      </c>
      <c r="C26" s="5" t="str">
        <f>Лист2!D276</f>
        <v>05</v>
      </c>
      <c r="D26" s="5"/>
      <c r="E26" s="5"/>
      <c r="F26" s="44">
        <f>Лист2!G276</f>
        <v>5.7</v>
      </c>
      <c r="G26" s="43"/>
      <c r="H26" s="43"/>
    </row>
    <row r="27" spans="1:8" ht="66.75" customHeight="1">
      <c r="A27" s="33" t="str">
        <f>Лист2!A277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7" s="5" t="str">
        <f>Лист2!C277</f>
        <v>01</v>
      </c>
      <c r="C27" s="5" t="str">
        <f>Лист2!D277</f>
        <v>05</v>
      </c>
      <c r="D27" s="5" t="str">
        <f>Лист2!E277</f>
        <v>01 4 00 51200</v>
      </c>
      <c r="E27" s="5"/>
      <c r="F27" s="44">
        <f>Лист2!G277</f>
        <v>5.7</v>
      </c>
      <c r="G27" s="43"/>
      <c r="H27" s="43"/>
    </row>
    <row r="28" spans="1:8" ht="42" customHeight="1">
      <c r="A28" s="33" t="str">
        <f>Лист2!A278</f>
        <v>Закупка товаров, работ и услуг для обеспечения государственных (муниципальных) нужд</v>
      </c>
      <c r="B28" s="5" t="str">
        <f>Лист2!C278</f>
        <v>01</v>
      </c>
      <c r="C28" s="5" t="str">
        <f>Лист2!D278</f>
        <v>05</v>
      </c>
      <c r="D28" s="5" t="str">
        <f>Лист2!E278</f>
        <v>01 4 00 51200</v>
      </c>
      <c r="E28" s="5">
        <f>Лист2!F278</f>
        <v>200</v>
      </c>
      <c r="F28" s="44">
        <f>Лист2!G278</f>
        <v>5.7</v>
      </c>
      <c r="G28" s="43"/>
      <c r="H28" s="43"/>
    </row>
    <row r="29" spans="1:8" ht="47.25">
      <c r="A29" s="37" t="s">
        <v>91</v>
      </c>
      <c r="B29" s="5" t="s">
        <v>15</v>
      </c>
      <c r="C29" s="5" t="s">
        <v>19</v>
      </c>
      <c r="D29" s="5"/>
      <c r="E29" s="3"/>
      <c r="F29" s="10">
        <f>F30</f>
        <v>7363.2739999999994</v>
      </c>
      <c r="G29" s="43"/>
      <c r="H29" s="43"/>
    </row>
    <row r="30" spans="1:8" ht="31.5">
      <c r="A30" s="9" t="s">
        <v>64</v>
      </c>
      <c r="B30" s="5" t="s">
        <v>15</v>
      </c>
      <c r="C30" s="5" t="s">
        <v>19</v>
      </c>
      <c r="D30" s="7" t="s">
        <v>115</v>
      </c>
      <c r="E30" s="3"/>
      <c r="F30" s="10">
        <f>F31</f>
        <v>7363.2739999999994</v>
      </c>
      <c r="G30" s="43"/>
      <c r="H30" s="43"/>
    </row>
    <row r="31" spans="1:8" ht="31.5">
      <c r="A31" s="9" t="s">
        <v>65</v>
      </c>
      <c r="B31" s="5" t="s">
        <v>15</v>
      </c>
      <c r="C31" s="5" t="s">
        <v>19</v>
      </c>
      <c r="D31" s="7" t="s">
        <v>116</v>
      </c>
      <c r="E31" s="3"/>
      <c r="F31" s="10">
        <f>F32+F33+F34</f>
        <v>7363.2739999999994</v>
      </c>
      <c r="G31" s="43"/>
      <c r="H31" s="43"/>
    </row>
    <row r="32" spans="1:8" ht="81.75" customHeight="1">
      <c r="A32" s="31" t="s">
        <v>75</v>
      </c>
      <c r="B32" s="5" t="s">
        <v>15</v>
      </c>
      <c r="C32" s="5" t="s">
        <v>19</v>
      </c>
      <c r="D32" s="7" t="s">
        <v>116</v>
      </c>
      <c r="E32" s="3">
        <v>100</v>
      </c>
      <c r="F32" s="10">
        <f>Лист2!G197+Лист2!G440</f>
        <v>6835.8689999999997</v>
      </c>
      <c r="G32" s="43"/>
      <c r="H32" s="43"/>
    </row>
    <row r="33" spans="1:8" ht="33" customHeight="1">
      <c r="A33" s="32" t="s">
        <v>114</v>
      </c>
      <c r="B33" s="5" t="s">
        <v>15</v>
      </c>
      <c r="C33" s="5" t="s">
        <v>19</v>
      </c>
      <c r="D33" s="7" t="s">
        <v>116</v>
      </c>
      <c r="E33" s="3">
        <v>200</v>
      </c>
      <c r="F33" s="10">
        <f>Лист2!G198+Лист2!G441</f>
        <v>527.40499999999997</v>
      </c>
      <c r="G33" s="43"/>
      <c r="H33" s="43"/>
    </row>
    <row r="34" spans="1:8" ht="20.25" customHeight="1">
      <c r="A34" s="33" t="s">
        <v>66</v>
      </c>
      <c r="B34" s="5" t="s">
        <v>15</v>
      </c>
      <c r="C34" s="5" t="s">
        <v>19</v>
      </c>
      <c r="D34" s="7" t="s">
        <v>116</v>
      </c>
      <c r="E34" s="3">
        <v>850</v>
      </c>
      <c r="F34" s="10">
        <f>Лист2!G199</f>
        <v>0</v>
      </c>
      <c r="G34" s="43"/>
      <c r="H34" s="43"/>
    </row>
    <row r="35" spans="1:8" ht="16.5" customHeight="1">
      <c r="A35" s="4" t="s">
        <v>145</v>
      </c>
      <c r="B35" s="5" t="s">
        <v>15</v>
      </c>
      <c r="C35" s="5">
        <v>11</v>
      </c>
      <c r="D35" s="7"/>
      <c r="E35" s="3"/>
      <c r="F35" s="10">
        <f>F36</f>
        <v>235.14099999999999</v>
      </c>
      <c r="G35" s="43"/>
      <c r="H35" s="43"/>
    </row>
    <row r="36" spans="1:8" ht="19.5" customHeight="1">
      <c r="A36" s="4" t="s">
        <v>146</v>
      </c>
      <c r="B36" s="5" t="s">
        <v>15</v>
      </c>
      <c r="C36" s="5">
        <v>11</v>
      </c>
      <c r="D36" s="7" t="s">
        <v>148</v>
      </c>
      <c r="E36" s="3"/>
      <c r="F36" s="10">
        <f>F37</f>
        <v>235.14099999999999</v>
      </c>
      <c r="G36" s="43"/>
      <c r="H36" s="43"/>
    </row>
    <row r="37" spans="1:8" ht="17.25" customHeight="1">
      <c r="A37" s="31" t="s">
        <v>147</v>
      </c>
      <c r="B37" s="5" t="s">
        <v>15</v>
      </c>
      <c r="C37" s="5">
        <v>11</v>
      </c>
      <c r="D37" s="7" t="s">
        <v>148</v>
      </c>
      <c r="E37" s="3">
        <v>870</v>
      </c>
      <c r="F37" s="10">
        <f>Лист2!G202</f>
        <v>235.14099999999999</v>
      </c>
      <c r="G37" s="43"/>
      <c r="H37" s="43"/>
    </row>
    <row r="38" spans="1:8" ht="17.25" customHeight="1">
      <c r="A38" s="33" t="s">
        <v>5</v>
      </c>
      <c r="B38" s="5" t="s">
        <v>15</v>
      </c>
      <c r="C38" s="5">
        <v>13</v>
      </c>
      <c r="D38" s="7"/>
      <c r="E38" s="3"/>
      <c r="F38" s="10">
        <f>F39+F46+F43+F52+F48+F58+F56+F50</f>
        <v>23517.199999999997</v>
      </c>
      <c r="G38" s="43"/>
      <c r="H38" s="43"/>
    </row>
    <row r="39" spans="1:8" ht="17.25" customHeight="1">
      <c r="A39" s="9" t="s">
        <v>50</v>
      </c>
      <c r="B39" s="5" t="s">
        <v>15</v>
      </c>
      <c r="C39" s="5">
        <v>13</v>
      </c>
      <c r="D39" s="7" t="s">
        <v>135</v>
      </c>
      <c r="E39" s="3"/>
      <c r="F39" s="10">
        <f>F40</f>
        <v>245</v>
      </c>
      <c r="G39" s="43"/>
      <c r="H39" s="43"/>
    </row>
    <row r="40" spans="1:8" ht="87" customHeight="1">
      <c r="A40" s="32" t="s">
        <v>75</v>
      </c>
      <c r="B40" s="5" t="s">
        <v>15</v>
      </c>
      <c r="C40" s="5">
        <v>13</v>
      </c>
      <c r="D40" s="7" t="s">
        <v>135</v>
      </c>
      <c r="E40" s="5"/>
      <c r="F40" s="10">
        <f>F41+F42</f>
        <v>245</v>
      </c>
      <c r="G40" s="43"/>
      <c r="H40" s="43"/>
    </row>
    <row r="41" spans="1:8" ht="36.75" customHeight="1">
      <c r="A41" s="32" t="s">
        <v>114</v>
      </c>
      <c r="B41" s="5" t="s">
        <v>15</v>
      </c>
      <c r="C41" s="5">
        <v>13</v>
      </c>
      <c r="D41" s="7" t="s">
        <v>135</v>
      </c>
      <c r="E41" s="5">
        <v>100</v>
      </c>
      <c r="F41" s="30">
        <f>Лист2!G281+Лист2!G359</f>
        <v>245</v>
      </c>
      <c r="G41" s="43"/>
      <c r="H41" s="43"/>
    </row>
    <row r="42" spans="1:8" ht="96" customHeight="1">
      <c r="A42" s="33" t="s">
        <v>63</v>
      </c>
      <c r="B42" s="5" t="s">
        <v>15</v>
      </c>
      <c r="C42" s="5">
        <v>13</v>
      </c>
      <c r="D42" s="7" t="s">
        <v>135</v>
      </c>
      <c r="E42" s="5">
        <v>200</v>
      </c>
      <c r="F42" s="30">
        <f>Лист2!G282</f>
        <v>0</v>
      </c>
      <c r="G42" s="43"/>
      <c r="H42" s="43"/>
    </row>
    <row r="43" spans="1:8" ht="34.5" customHeight="1">
      <c r="A43" s="33" t="str">
        <f>Лист2!A283</f>
        <v>Учреждения по обеспечению хозяйственного обслуживания</v>
      </c>
      <c r="B43" s="5" t="str">
        <f>Лист2!C283</f>
        <v>01</v>
      </c>
      <c r="C43" s="5" t="str">
        <f>Лист2!D283</f>
        <v>13</v>
      </c>
      <c r="D43" s="5" t="str">
        <f>Лист2!E283</f>
        <v>02 5 00 10810</v>
      </c>
      <c r="E43" s="5"/>
      <c r="F43" s="44">
        <f>F44</f>
        <v>1607.6020000000001</v>
      </c>
      <c r="G43" s="43"/>
      <c r="H43" s="43"/>
    </row>
    <row r="44" spans="1:8" ht="96" customHeight="1">
      <c r="A44" s="33" t="str">
        <f>Лист2!A284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4" s="5" t="str">
        <f>Лист2!C284</f>
        <v>01</v>
      </c>
      <c r="C44" s="5" t="str">
        <f>Лист2!D284</f>
        <v>13</v>
      </c>
      <c r="D44" s="5" t="str">
        <f>Лист2!E284</f>
        <v>02 5 00 10810</v>
      </c>
      <c r="E44" s="5">
        <f>Лист2!F284</f>
        <v>100</v>
      </c>
      <c r="F44" s="44">
        <f>Лист2!G284+Лист2!G362</f>
        <v>1607.6020000000001</v>
      </c>
      <c r="G44" s="43"/>
      <c r="H44" s="43"/>
    </row>
    <row r="45" spans="1:8" ht="34.5" customHeight="1">
      <c r="A45" s="33" t="str">
        <f>Лист2!A285</f>
        <v>Закупка товаров, работ и услуг для обеспечения государственных (муниципальных) нужд</v>
      </c>
      <c r="B45" s="5" t="str">
        <f>Лист2!C285</f>
        <v>01</v>
      </c>
      <c r="C45" s="5" t="str">
        <f>Лист2!D285</f>
        <v>13</v>
      </c>
      <c r="D45" s="5" t="str">
        <f>Лист2!E285</f>
        <v>02 5 00 10810</v>
      </c>
      <c r="E45" s="5">
        <f>Лист2!F285</f>
        <v>200</v>
      </c>
      <c r="F45" s="44">
        <f>Лист2!G285</f>
        <v>0</v>
      </c>
      <c r="G45" s="43"/>
      <c r="H45" s="43"/>
    </row>
    <row r="46" spans="1:8" ht="95.25" customHeight="1">
      <c r="A46" s="33" t="str">
        <f>Лист2!A204</f>
        <v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v>
      </c>
      <c r="B46" s="5" t="s">
        <v>15</v>
      </c>
      <c r="C46" s="5">
        <v>13</v>
      </c>
      <c r="D46" s="7" t="s">
        <v>120</v>
      </c>
      <c r="E46" s="3"/>
      <c r="F46" s="10">
        <f>F47</f>
        <v>2494.1120000000001</v>
      </c>
      <c r="G46" s="43"/>
      <c r="H46" s="43"/>
    </row>
    <row r="47" spans="1:8" ht="93" customHeight="1">
      <c r="A47" s="33" t="str">
        <f>Лист2!A205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7" s="5" t="s">
        <v>15</v>
      </c>
      <c r="C47" s="5">
        <v>13</v>
      </c>
      <c r="D47" s="7" t="s">
        <v>120</v>
      </c>
      <c r="E47" s="3">
        <v>100</v>
      </c>
      <c r="F47" s="10">
        <f>Лист2!G205</f>
        <v>2494.1120000000001</v>
      </c>
      <c r="G47" s="43"/>
      <c r="H47" s="43"/>
    </row>
    <row r="48" spans="1:8" ht="51.75" customHeight="1">
      <c r="A48" s="33" t="str">
        <f>Лист2!A287</f>
        <v>Субсидия на софинансирование части расходов местных бюджетов по оплате труда работников муниципальных учреждений</v>
      </c>
      <c r="B48" s="5" t="str">
        <f>Лист2!C287</f>
        <v>01</v>
      </c>
      <c r="C48" s="5">
        <f>Лист2!D287</f>
        <v>13</v>
      </c>
      <c r="D48" s="5" t="str">
        <f>Лист2!E287</f>
        <v>02 5 00 S0430</v>
      </c>
      <c r="E48" s="5"/>
      <c r="F48" s="45">
        <f>F49</f>
        <v>544.89</v>
      </c>
      <c r="G48" s="43"/>
      <c r="H48" s="43"/>
    </row>
    <row r="49" spans="1:8" ht="78.75" customHeight="1">
      <c r="A49" s="33" t="str">
        <f>Лист2!A288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9" s="5" t="str">
        <f>Лист2!C288</f>
        <v>01</v>
      </c>
      <c r="C49" s="5">
        <f>Лист2!D288</f>
        <v>13</v>
      </c>
      <c r="D49" s="5" t="str">
        <f>Лист2!E288</f>
        <v>02 5 00 S0430</v>
      </c>
      <c r="E49" s="5">
        <f>Лист2!F288</f>
        <v>100</v>
      </c>
      <c r="F49" s="45">
        <f>Лист2!G288+Лист2!G366</f>
        <v>544.89</v>
      </c>
      <c r="G49" s="43"/>
      <c r="H49" s="43"/>
    </row>
    <row r="50" spans="1:8" ht="18.75" customHeight="1">
      <c r="A50" s="33" t="str">
        <f>Лист2!A289</f>
        <v>Резервные фонды местных администраций</v>
      </c>
      <c r="B50" s="5" t="str">
        <f>Лист2!C289</f>
        <v>01</v>
      </c>
      <c r="C50" s="5">
        <f>Лист2!D289</f>
        <v>13</v>
      </c>
      <c r="D50" s="5" t="str">
        <f>Лист2!E289</f>
        <v>99 1 00 14100</v>
      </c>
      <c r="E50" s="5"/>
      <c r="F50" s="44">
        <f>F51</f>
        <v>2811.1499999999996</v>
      </c>
      <c r="G50" s="43"/>
      <c r="H50" s="43"/>
    </row>
    <row r="51" spans="1:8" ht="33.75" customHeight="1">
      <c r="A51" s="33" t="str">
        <f>Лист2!A290</f>
        <v>Закупка товаров, работ и услуг для обеспечения государственных (муниципальных) нужд</v>
      </c>
      <c r="B51" s="5" t="str">
        <f>Лист2!C290</f>
        <v>01</v>
      </c>
      <c r="C51" s="5">
        <f>Лист2!D290</f>
        <v>13</v>
      </c>
      <c r="D51" s="5" t="str">
        <f>Лист2!E290</f>
        <v>99 1 00 14100</v>
      </c>
      <c r="E51" s="5">
        <f>Лист2!F290</f>
        <v>200</v>
      </c>
      <c r="F51" s="44">
        <f>Лист2!G290+Лист2!G368</f>
        <v>2811.1499999999996</v>
      </c>
      <c r="G51" s="43"/>
      <c r="H51" s="43"/>
    </row>
    <row r="52" spans="1:8" ht="21.75" customHeight="1">
      <c r="A52" s="33" t="str">
        <f>Лист2!A206</f>
        <v>Прочие выплаты по обязательствам государства</v>
      </c>
      <c r="B52" s="5" t="str">
        <f>Лист2!C206</f>
        <v>01</v>
      </c>
      <c r="C52" s="5" t="str">
        <f>Лист2!D206</f>
        <v>13</v>
      </c>
      <c r="D52" s="5" t="str">
        <f>Лист2!E206</f>
        <v>99 9 00 14710</v>
      </c>
      <c r="E52" s="5"/>
      <c r="F52" s="44">
        <f>F53+F54+F55</f>
        <v>15123.979000000001</v>
      </c>
      <c r="G52" s="43"/>
      <c r="H52" s="43"/>
    </row>
    <row r="53" spans="1:8" ht="36.75" customHeight="1">
      <c r="A53" s="33" t="str">
        <f>Лист2!A207</f>
        <v>Закупка товаров, работ и услуг для обеспечения государственных (муниципальных) нужд</v>
      </c>
      <c r="B53" s="5" t="str">
        <f>Лист2!C207</f>
        <v>01</v>
      </c>
      <c r="C53" s="5" t="str">
        <f>Лист2!D207</f>
        <v>13</v>
      </c>
      <c r="D53" s="5" t="str">
        <f>Лист2!E207</f>
        <v>99 9 00 14710</v>
      </c>
      <c r="E53" s="5">
        <f>Лист2!F207</f>
        <v>200</v>
      </c>
      <c r="F53" s="44">
        <f>Лист2!G370+Лист2!G292+Лист2!G207</f>
        <v>14436.448</v>
      </c>
      <c r="G53" s="43"/>
      <c r="H53" s="43"/>
    </row>
    <row r="54" spans="1:8" ht="27.75" customHeight="1">
      <c r="A54" s="33" t="str">
        <f>Лист2!A208</f>
        <v>Исполнение судебных актов</v>
      </c>
      <c r="B54" s="5" t="str">
        <f>Лист2!C208</f>
        <v>01</v>
      </c>
      <c r="C54" s="5" t="str">
        <f>Лист2!D208</f>
        <v>13</v>
      </c>
      <c r="D54" s="5" t="str">
        <f>Лист2!E208</f>
        <v>99 9 00 14710</v>
      </c>
      <c r="E54" s="5">
        <f>Лист2!F208</f>
        <v>830</v>
      </c>
      <c r="F54" s="44">
        <f>Лист2!G208+Лист2!G371</f>
        <v>650.03100000000006</v>
      </c>
      <c r="G54" s="43"/>
      <c r="H54" s="43"/>
    </row>
    <row r="55" spans="1:8" ht="27.75" customHeight="1">
      <c r="A55" s="33" t="str">
        <f>Лист2!A209</f>
        <v>Уплата налогов, сборов и иных платежей</v>
      </c>
      <c r="B55" s="5" t="str">
        <f>Лист2!C209</f>
        <v>01</v>
      </c>
      <c r="C55" s="5" t="str">
        <f>Лист2!D209</f>
        <v>13</v>
      </c>
      <c r="D55" s="5" t="str">
        <f>Лист2!E209</f>
        <v>99 9 00 14710</v>
      </c>
      <c r="E55" s="5">
        <f>Лист2!F209</f>
        <v>850</v>
      </c>
      <c r="F55" s="5">
        <f>Лист2!G209</f>
        <v>37.5</v>
      </c>
      <c r="G55" s="43"/>
      <c r="H55" s="43"/>
    </row>
    <row r="56" spans="1:8" ht="37.5" customHeight="1">
      <c r="A56" s="33" t="str">
        <f>Лист2!A372</f>
        <v>Мероприятия по профилактике и противодействию распространения новой короновирусной инфекции</v>
      </c>
      <c r="B56" s="5" t="str">
        <f>Лист2!C372</f>
        <v>01</v>
      </c>
      <c r="C56" s="5" t="str">
        <f>Лист2!D372</f>
        <v>13</v>
      </c>
      <c r="D56" s="5" t="str">
        <f>Лист2!E372</f>
        <v>99 9 00 15001</v>
      </c>
      <c r="E56" s="5"/>
      <c r="F56" s="45">
        <f>Лист2!G372</f>
        <v>23.555</v>
      </c>
      <c r="G56" s="43"/>
      <c r="H56" s="43"/>
    </row>
    <row r="57" spans="1:8" ht="32.25" customHeight="1">
      <c r="A57" s="33" t="str">
        <f>Лист2!A373</f>
        <v>Закупка товаров, работ и услуг для обеспечения государственных (муниципальных) нужд</v>
      </c>
      <c r="B57" s="5" t="str">
        <f>Лист2!C373</f>
        <v>01</v>
      </c>
      <c r="C57" s="5" t="str">
        <f>Лист2!D373</f>
        <v>13</v>
      </c>
      <c r="D57" s="5" t="str">
        <f>Лист2!E373</f>
        <v>99 9 00 15001</v>
      </c>
      <c r="E57" s="5">
        <f>Лист2!F373</f>
        <v>200</v>
      </c>
      <c r="F57" s="45">
        <f>Лист2!G373</f>
        <v>23.555</v>
      </c>
      <c r="G57" s="43"/>
      <c r="H57" s="43"/>
    </row>
    <row r="58" spans="1:8" ht="36.75" customHeight="1">
      <c r="A58" s="33" t="str">
        <f>Лист2!A293</f>
        <v>Информационные услуги в части размещения печатных материалов в газете "Наши вести"</v>
      </c>
      <c r="B58" s="5" t="str">
        <f>Лист2!C293</f>
        <v>01</v>
      </c>
      <c r="C58" s="5">
        <f>Лист2!D293</f>
        <v>13</v>
      </c>
      <c r="D58" s="5" t="str">
        <f>Лист2!E293</f>
        <v>99 9 00 98710</v>
      </c>
      <c r="E58" s="5"/>
      <c r="F58" s="45">
        <f>Лист2!G293</f>
        <v>666.91200000000003</v>
      </c>
      <c r="G58" s="43"/>
      <c r="H58" s="43"/>
    </row>
    <row r="59" spans="1:8" ht="36.75" customHeight="1">
      <c r="A59" s="33" t="str">
        <f>Лист2!A294</f>
        <v>Закупка товаров, работ и услуг для обеспечения государственных (муниципальных) нужд</v>
      </c>
      <c r="B59" s="5" t="str">
        <f>Лист2!C294</f>
        <v>01</v>
      </c>
      <c r="C59" s="5">
        <f>Лист2!D294</f>
        <v>13</v>
      </c>
      <c r="D59" s="5" t="str">
        <f>Лист2!E294</f>
        <v>99 9 00 98710</v>
      </c>
      <c r="E59" s="5">
        <f>Лист2!F294</f>
        <v>200</v>
      </c>
      <c r="F59" s="45">
        <f>Лист2!G294</f>
        <v>666.91200000000003</v>
      </c>
      <c r="G59" s="43"/>
      <c r="H59" s="43"/>
    </row>
    <row r="60" spans="1:8" ht="23.25" customHeight="1">
      <c r="A60" s="4" t="str">
        <f>Лист1!A19</f>
        <v>Национальная оборона</v>
      </c>
      <c r="B60" s="3" t="str">
        <f>Лист1!B19</f>
        <v>02</v>
      </c>
      <c r="C60" s="5"/>
      <c r="D60" s="5"/>
      <c r="E60" s="5"/>
      <c r="F60" s="44">
        <f>F61</f>
        <v>835.7</v>
      </c>
      <c r="G60" s="45">
        <f>Лист1!E19</f>
        <v>786.1</v>
      </c>
      <c r="H60" s="45">
        <f>Лист1!F19</f>
        <v>802.3</v>
      </c>
    </row>
    <row r="61" spans="1:8" ht="21" customHeight="1">
      <c r="A61" s="4" t="s">
        <v>42</v>
      </c>
      <c r="B61" s="5" t="s">
        <v>16</v>
      </c>
      <c r="C61" s="5" t="s">
        <v>17</v>
      </c>
      <c r="D61" s="5"/>
      <c r="E61" s="5"/>
      <c r="F61" s="10">
        <f>F62</f>
        <v>835.7</v>
      </c>
      <c r="G61" s="43"/>
      <c r="H61" s="43"/>
    </row>
    <row r="62" spans="1:8" ht="47.25">
      <c r="A62" s="4" t="s">
        <v>39</v>
      </c>
      <c r="B62" s="5" t="s">
        <v>16</v>
      </c>
      <c r="C62" s="5" t="s">
        <v>17</v>
      </c>
      <c r="D62" s="7" t="s">
        <v>127</v>
      </c>
      <c r="E62" s="5"/>
      <c r="F62" s="10">
        <f>F63</f>
        <v>835.7</v>
      </c>
      <c r="G62" s="43"/>
      <c r="H62" s="43"/>
    </row>
    <row r="63" spans="1:8" ht="22.5" customHeight="1">
      <c r="A63" s="4" t="s">
        <v>51</v>
      </c>
      <c r="B63" s="7" t="s">
        <v>16</v>
      </c>
      <c r="C63" s="7" t="s">
        <v>17</v>
      </c>
      <c r="D63" s="7" t="s">
        <v>127</v>
      </c>
      <c r="E63" s="3">
        <v>530</v>
      </c>
      <c r="F63" s="10">
        <f>Лист2!G213</f>
        <v>835.7</v>
      </c>
      <c r="G63" s="43"/>
      <c r="H63" s="43"/>
    </row>
    <row r="64" spans="1:8" ht="31.5">
      <c r="A64" s="4" t="s">
        <v>34</v>
      </c>
      <c r="B64" s="5" t="s">
        <v>17</v>
      </c>
      <c r="C64" s="3"/>
      <c r="D64" s="3"/>
      <c r="E64" s="3"/>
      <c r="F64" s="10">
        <f>F65</f>
        <v>3242.415</v>
      </c>
      <c r="G64" s="10">
        <f>Лист1!E21</f>
        <v>1486.6</v>
      </c>
      <c r="H64" s="10">
        <f>Лист1!F21</f>
        <v>1486.6</v>
      </c>
    </row>
    <row r="65" spans="1:8" ht="48.75" customHeight="1">
      <c r="A65" s="4" t="s">
        <v>47</v>
      </c>
      <c r="B65" s="5" t="s">
        <v>17</v>
      </c>
      <c r="C65" s="5" t="s">
        <v>20</v>
      </c>
      <c r="D65" s="3"/>
      <c r="E65" s="5"/>
      <c r="F65" s="10">
        <f>F66+F75+F71+F77+F79+F69+F73</f>
        <v>3242.415</v>
      </c>
      <c r="G65" s="43"/>
      <c r="H65" s="43"/>
    </row>
    <row r="66" spans="1:8" ht="36" customHeight="1">
      <c r="A66" s="9" t="s">
        <v>70</v>
      </c>
      <c r="B66" s="5" t="s">
        <v>17</v>
      </c>
      <c r="C66" s="5" t="s">
        <v>20</v>
      </c>
      <c r="D66" s="7" t="s">
        <v>136</v>
      </c>
      <c r="E66" s="5"/>
      <c r="F66" s="10">
        <f>F67+F68</f>
        <v>1464.556</v>
      </c>
      <c r="G66" s="43"/>
      <c r="H66" s="43"/>
    </row>
    <row r="67" spans="1:8" ht="83.25" customHeight="1">
      <c r="A67" s="31" t="s">
        <v>75</v>
      </c>
      <c r="B67" s="5" t="s">
        <v>17</v>
      </c>
      <c r="C67" s="5" t="s">
        <v>20</v>
      </c>
      <c r="D67" s="7" t="s">
        <v>136</v>
      </c>
      <c r="E67" s="5">
        <v>100</v>
      </c>
      <c r="F67" s="10">
        <f>Лист2!G298+Лист2!G377</f>
        <v>1464.556</v>
      </c>
      <c r="G67" s="43"/>
      <c r="H67" s="43"/>
    </row>
    <row r="68" spans="1:8" ht="30" customHeight="1">
      <c r="A68" s="32" t="s">
        <v>114</v>
      </c>
      <c r="B68" s="5" t="s">
        <v>17</v>
      </c>
      <c r="C68" s="5" t="s">
        <v>20</v>
      </c>
      <c r="D68" s="7" t="s">
        <v>136</v>
      </c>
      <c r="E68" s="5">
        <v>200</v>
      </c>
      <c r="F68" s="10">
        <f>Лист2!G299</f>
        <v>0</v>
      </c>
      <c r="G68" s="43"/>
      <c r="H68" s="43"/>
    </row>
    <row r="69" spans="1:8" ht="55.5" customHeight="1">
      <c r="A69" s="32" t="str">
        <f>Лист2!A378</f>
        <v>Субсидия на софинансирование части расходов местных бюджетов по оплате труда работников муниципальных учреждений</v>
      </c>
      <c r="B69" s="5" t="str">
        <f>Лист2!C378</f>
        <v>03</v>
      </c>
      <c r="C69" s="5" t="str">
        <f>Лист2!D378</f>
        <v>09</v>
      </c>
      <c r="D69" s="5" t="str">
        <f>Лист2!E378</f>
        <v>02 5 00 S0430</v>
      </c>
      <c r="E69" s="5"/>
      <c r="F69" s="45">
        <f>Лист2!G378</f>
        <v>155.10900000000001</v>
      </c>
      <c r="G69" s="43"/>
      <c r="H69" s="43"/>
    </row>
    <row r="70" spans="1:8" ht="88.5" customHeight="1">
      <c r="A70" s="32" t="str">
        <f>Лист2!A379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70" s="5" t="str">
        <f>Лист2!C379</f>
        <v>03</v>
      </c>
      <c r="C70" s="5" t="str">
        <f>Лист2!D379</f>
        <v>09</v>
      </c>
      <c r="D70" s="5" t="str">
        <f>Лист2!E379</f>
        <v>02 5 00 S0430</v>
      </c>
      <c r="E70" s="5">
        <f>Лист2!F379</f>
        <v>100</v>
      </c>
      <c r="F70" s="45">
        <f>Лист2!G379</f>
        <v>155.10900000000001</v>
      </c>
      <c r="G70" s="43"/>
      <c r="H70" s="43"/>
    </row>
    <row r="71" spans="1:8" ht="61.5" customHeight="1">
      <c r="A71" s="32" t="str">
        <f>Лист2!A300</f>
        <v>Расходы на финансовое обеспечение мероприятий, связанных с ликвидацией последствий чрезвычайных ситуаций и стихийных бедствий</v>
      </c>
      <c r="B71" s="5" t="str">
        <f>Лист2!C300</f>
        <v>03</v>
      </c>
      <c r="C71" s="5" t="str">
        <f>Лист2!D300</f>
        <v>09</v>
      </c>
      <c r="D71" s="5" t="str">
        <f>Лист2!E300</f>
        <v>94 2 00 12010</v>
      </c>
      <c r="E71" s="5"/>
      <c r="F71" s="44">
        <f>F72</f>
        <v>1123.45</v>
      </c>
      <c r="G71" s="43"/>
      <c r="H71" s="43"/>
    </row>
    <row r="72" spans="1:8" ht="30" customHeight="1">
      <c r="A72" s="32" t="str">
        <f>Лист2!A301</f>
        <v>Закупка товаров, работ и услуг для обеспечения государственных (муниципальных) нужд</v>
      </c>
      <c r="B72" s="5" t="str">
        <f>Лист2!C301</f>
        <v>03</v>
      </c>
      <c r="C72" s="5" t="str">
        <f>Лист2!D301</f>
        <v>09</v>
      </c>
      <c r="D72" s="5" t="str">
        <f>Лист2!E301</f>
        <v>94 2 00 12010</v>
      </c>
      <c r="E72" s="5">
        <f>Лист2!F301</f>
        <v>200</v>
      </c>
      <c r="F72" s="44">
        <f>Лист2!G383</f>
        <v>1123.45</v>
      </c>
      <c r="G72" s="43"/>
      <c r="H72" s="43"/>
    </row>
    <row r="73" spans="1:8" ht="58.5" customHeight="1">
      <c r="A73" s="32" t="str">
        <f>Лист2!A380</f>
        <v>МП "Профилактика преступлений и иных правонарушений в Волчихинском районе Алтайского ркая на 2017-2020 годы"</v>
      </c>
      <c r="B73" s="5" t="str">
        <f>Лист2!C380</f>
        <v>03</v>
      </c>
      <c r="C73" s="5" t="str">
        <f>Лист2!D380</f>
        <v>09</v>
      </c>
      <c r="D73" s="5" t="str">
        <f>Лист2!E380</f>
        <v>10 0 00 60990</v>
      </c>
      <c r="E73" s="5"/>
      <c r="F73" s="45">
        <f>Лист2!G380</f>
        <v>5</v>
      </c>
      <c r="G73" s="43"/>
      <c r="H73" s="43"/>
    </row>
    <row r="74" spans="1:8" ht="45.75" customHeight="1">
      <c r="A74" s="32" t="str">
        <f>Лист2!A381</f>
        <v>Закупка товаров, работ и услуг для обеспечения государственных (муниципальных) нужд</v>
      </c>
      <c r="B74" s="5" t="str">
        <f>Лист2!C381</f>
        <v>03</v>
      </c>
      <c r="C74" s="5" t="str">
        <f>Лист2!D381</f>
        <v>09</v>
      </c>
      <c r="D74" s="5" t="str">
        <f>Лист2!E381</f>
        <v>10 0 00 60990</v>
      </c>
      <c r="E74" s="5">
        <f>Лист2!F381</f>
        <v>200</v>
      </c>
      <c r="F74" s="45">
        <f>Лист2!G381</f>
        <v>5</v>
      </c>
      <c r="G74" s="43"/>
      <c r="H74" s="43"/>
    </row>
    <row r="75" spans="1:8" ht="54" customHeight="1">
      <c r="A75" s="32" t="str">
        <f>Лист2!A304</f>
        <v>МП "Профилактика терроризма и экстремизма на территории муниципального образования Волчихинский район на 2018-2020 годы"</v>
      </c>
      <c r="B75" s="5" t="str">
        <f>Лист2!C304</f>
        <v>03</v>
      </c>
      <c r="C75" s="5" t="str">
        <f>Лист2!D304</f>
        <v>09</v>
      </c>
      <c r="D75" s="5" t="str">
        <f>Лист2!E304</f>
        <v>40 0 00 60990</v>
      </c>
      <c r="E75" s="5"/>
      <c r="F75" s="44">
        <f>F76</f>
        <v>187.3</v>
      </c>
      <c r="G75" s="43"/>
      <c r="H75" s="43"/>
    </row>
    <row r="76" spans="1:8" ht="30" customHeight="1">
      <c r="A76" s="32" t="str">
        <f>Лист2!A305</f>
        <v>Закупка товаров, работ и услуг для обеспечения государственных (муниципальных) нужд</v>
      </c>
      <c r="B76" s="5" t="str">
        <f>Лист2!C305</f>
        <v>03</v>
      </c>
      <c r="C76" s="5" t="str">
        <f>Лист2!D305</f>
        <v>09</v>
      </c>
      <c r="D76" s="5" t="str">
        <f>Лист2!E305</f>
        <v>40 0 00 60990</v>
      </c>
      <c r="E76" s="5">
        <f>Лист2!F305</f>
        <v>200</v>
      </c>
      <c r="F76" s="44">
        <f>Лист2!G305+Лист2!G385</f>
        <v>187.3</v>
      </c>
      <c r="G76" s="43"/>
      <c r="H76" s="43"/>
    </row>
    <row r="77" spans="1:8" ht="81.75" customHeight="1">
      <c r="A77" s="32" t="str">
        <f>Лист2!A306</f>
        <v>МП "Комплексные меры противодействия злоупотребления наркотиками и их незаконному обороту в муниципальном образовании Волчихинский район Алтайского края" на 2018-2020 годы</v>
      </c>
      <c r="B77" s="5" t="str">
        <f>Лист2!C306</f>
        <v>03</v>
      </c>
      <c r="C77" s="5" t="str">
        <f>Лист2!D306</f>
        <v>09</v>
      </c>
      <c r="D77" s="5" t="str">
        <f>Лист2!E306</f>
        <v>67 0 00 60990</v>
      </c>
      <c r="E77" s="5"/>
      <c r="F77" s="44">
        <f>Лист2!G306</f>
        <v>7</v>
      </c>
      <c r="G77" s="43"/>
      <c r="H77" s="43"/>
    </row>
    <row r="78" spans="1:8" ht="30" customHeight="1">
      <c r="A78" s="32" t="str">
        <f>Лист2!A307</f>
        <v>Закупка товаров, работ и услуг для обеспечения государственных (муниципальных) нужд</v>
      </c>
      <c r="B78" s="5" t="str">
        <f>Лист2!C307</f>
        <v>03</v>
      </c>
      <c r="C78" s="5" t="str">
        <f>Лист2!D307</f>
        <v>09</v>
      </c>
      <c r="D78" s="5" t="str">
        <f>Лист2!E307</f>
        <v>67 0 00 60990</v>
      </c>
      <c r="E78" s="5">
        <f>Лист2!F307</f>
        <v>200</v>
      </c>
      <c r="F78" s="44">
        <f>Лист2!G307</f>
        <v>7</v>
      </c>
      <c r="G78" s="43"/>
      <c r="H78" s="43"/>
    </row>
    <row r="79" spans="1:8" ht="120.75" customHeight="1">
      <c r="A79" s="32" t="str">
        <f>Лист2!A216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79" s="5" t="str">
        <f>Лист2!C216</f>
        <v>03</v>
      </c>
      <c r="C79" s="5" t="str">
        <f>Лист2!D216</f>
        <v>09</v>
      </c>
      <c r="D79" s="5" t="str">
        <f>Лист2!E216</f>
        <v>98 5 00 60510</v>
      </c>
      <c r="E79" s="5"/>
      <c r="F79" s="45">
        <f>Лист2!G216</f>
        <v>300</v>
      </c>
      <c r="G79" s="43"/>
      <c r="H79" s="43"/>
    </row>
    <row r="80" spans="1:8" ht="22.5" customHeight="1">
      <c r="A80" s="32" t="str">
        <f>Лист2!A217</f>
        <v>Иные межбюджетные трансферты</v>
      </c>
      <c r="B80" s="5" t="str">
        <f>Лист2!C217</f>
        <v>03</v>
      </c>
      <c r="C80" s="5" t="str">
        <f>Лист2!D217</f>
        <v>09</v>
      </c>
      <c r="D80" s="5" t="str">
        <f>Лист2!E217</f>
        <v>98 5 00 60510</v>
      </c>
      <c r="E80" s="5">
        <f>Лист2!F217</f>
        <v>540</v>
      </c>
      <c r="F80" s="45">
        <f>Лист2!G217</f>
        <v>300</v>
      </c>
      <c r="G80" s="43"/>
      <c r="H80" s="43"/>
    </row>
    <row r="81" spans="1:8" ht="22.5" customHeight="1">
      <c r="A81" s="4" t="s">
        <v>35</v>
      </c>
      <c r="B81" s="5" t="s">
        <v>18</v>
      </c>
      <c r="C81" s="5"/>
      <c r="D81" s="3"/>
      <c r="E81" s="5"/>
      <c r="F81" s="10">
        <f>F88+F85+F97+F82</f>
        <v>9463.0110000000004</v>
      </c>
      <c r="G81" s="10">
        <f>Лист1!E23</f>
        <v>7688</v>
      </c>
      <c r="H81" s="10">
        <f>Лист1!F23</f>
        <v>7955</v>
      </c>
    </row>
    <row r="82" spans="1:8" ht="22.5" customHeight="1">
      <c r="A82" s="4" t="str">
        <f>Лист2!A80</f>
        <v>Общеэкономические вопросы</v>
      </c>
      <c r="B82" s="5" t="str">
        <f>Лист2!C80</f>
        <v>04</v>
      </c>
      <c r="C82" s="5" t="str">
        <f>Лист2!D80</f>
        <v>01</v>
      </c>
      <c r="D82" s="5"/>
      <c r="E82" s="5"/>
      <c r="F82" s="45">
        <f>Лист2!G80</f>
        <v>45.5</v>
      </c>
      <c r="G82" s="10"/>
      <c r="H82" s="10"/>
    </row>
    <row r="83" spans="1:8" ht="22.5" customHeight="1">
      <c r="A83" s="4" t="str">
        <f>Лист2!A81</f>
        <v>Содействие занятости населения</v>
      </c>
      <c r="B83" s="5" t="str">
        <f>Лист2!C81</f>
        <v>04</v>
      </c>
      <c r="C83" s="5" t="str">
        <f>Лист2!D81</f>
        <v>01</v>
      </c>
      <c r="D83" s="5" t="str">
        <f>Лист2!E81</f>
        <v>90 4 00 16820</v>
      </c>
      <c r="E83" s="5"/>
      <c r="F83" s="45">
        <f>Лист2!G81</f>
        <v>45.5</v>
      </c>
      <c r="G83" s="10"/>
      <c r="H83" s="10"/>
    </row>
    <row r="84" spans="1:8" ht="39" customHeight="1">
      <c r="A84" s="4" t="str">
        <f>Лист2!A82</f>
        <v>Закупка товаров, работ и услуг для государственных (муниципальных) нужд</v>
      </c>
      <c r="B84" s="5" t="str">
        <f>Лист2!C82</f>
        <v>04</v>
      </c>
      <c r="C84" s="5" t="str">
        <f>Лист2!D82</f>
        <v>01</v>
      </c>
      <c r="D84" s="5" t="str">
        <f>Лист2!E82</f>
        <v>90 4 00 16820</v>
      </c>
      <c r="E84" s="5">
        <f>Лист2!F82</f>
        <v>200</v>
      </c>
      <c r="F84" s="45">
        <f>Лист2!G82</f>
        <v>45.5</v>
      </c>
      <c r="G84" s="10"/>
      <c r="H84" s="10"/>
    </row>
    <row r="85" spans="1:8" ht="22.5" customHeight="1">
      <c r="A85" s="4" t="s">
        <v>108</v>
      </c>
      <c r="B85" s="5" t="s">
        <v>18</v>
      </c>
      <c r="C85" s="5" t="s">
        <v>21</v>
      </c>
      <c r="D85" s="7"/>
      <c r="E85" s="3"/>
      <c r="F85" s="10">
        <f>F86</f>
        <v>177</v>
      </c>
      <c r="G85" s="43"/>
      <c r="H85" s="43"/>
    </row>
    <row r="86" spans="1:8" ht="52.5" customHeight="1">
      <c r="A86" s="4" t="str">
        <f>Лист2!A310</f>
        <v>Субвенция на исполнение государственных полномочий по обращению с животными без владельцев</v>
      </c>
      <c r="B86" s="5" t="s">
        <v>18</v>
      </c>
      <c r="C86" s="5" t="s">
        <v>21</v>
      </c>
      <c r="D86" s="7" t="s">
        <v>149</v>
      </c>
      <c r="E86" s="3"/>
      <c r="F86" s="10">
        <f>F87</f>
        <v>177</v>
      </c>
      <c r="G86" s="43"/>
      <c r="H86" s="43"/>
    </row>
    <row r="87" spans="1:8" ht="33" customHeight="1">
      <c r="A87" s="4" t="s">
        <v>114</v>
      </c>
      <c r="B87" s="5" t="s">
        <v>18</v>
      </c>
      <c r="C87" s="5" t="s">
        <v>21</v>
      </c>
      <c r="D87" s="7" t="s">
        <v>149</v>
      </c>
      <c r="E87" s="3">
        <v>200</v>
      </c>
      <c r="F87" s="10">
        <v>177</v>
      </c>
      <c r="G87" s="43"/>
      <c r="H87" s="43"/>
    </row>
    <row r="88" spans="1:8" ht="20.25" customHeight="1">
      <c r="A88" s="4" t="s">
        <v>72</v>
      </c>
      <c r="B88" s="5" t="s">
        <v>18</v>
      </c>
      <c r="C88" s="5" t="s">
        <v>20</v>
      </c>
      <c r="D88" s="7"/>
      <c r="E88" s="5"/>
      <c r="F88" s="10">
        <f>F89+F95+F91+F93</f>
        <v>8779.0110000000004</v>
      </c>
      <c r="G88" s="43"/>
      <c r="H88" s="43"/>
    </row>
    <row r="89" spans="1:8" ht="49.5" customHeight="1">
      <c r="A89" s="4" t="s">
        <v>73</v>
      </c>
      <c r="B89" s="5" t="s">
        <v>18</v>
      </c>
      <c r="C89" s="5" t="s">
        <v>20</v>
      </c>
      <c r="D89" s="7" t="s">
        <v>137</v>
      </c>
      <c r="E89" s="3"/>
      <c r="F89" s="10">
        <f>F90</f>
        <v>3904.5210000000002</v>
      </c>
      <c r="G89" s="43"/>
      <c r="H89" s="43"/>
    </row>
    <row r="90" spans="1:8" ht="33" customHeight="1">
      <c r="A90" s="4" t="s">
        <v>114</v>
      </c>
      <c r="B90" s="5" t="s">
        <v>18</v>
      </c>
      <c r="C90" s="5" t="s">
        <v>20</v>
      </c>
      <c r="D90" s="7" t="s">
        <v>137</v>
      </c>
      <c r="E90" s="3">
        <v>200</v>
      </c>
      <c r="F90" s="10">
        <f>Лист2!G314+Лист2!G396</f>
        <v>3904.5210000000002</v>
      </c>
      <c r="G90" s="43"/>
      <c r="H90" s="43"/>
    </row>
    <row r="91" spans="1:8" ht="63" customHeight="1">
      <c r="A91" s="4" t="str">
        <f>Лист2!A315</f>
        <v>Субсидии на проектирование, строительство, реконструкцию, капитальный ремонт и ремонт автомобильных дорог общего пользования местного значения</v>
      </c>
      <c r="B91" s="5" t="str">
        <f>Лист2!C315</f>
        <v>04</v>
      </c>
      <c r="C91" s="5" t="str">
        <f>Лист2!D315</f>
        <v>09</v>
      </c>
      <c r="D91" s="5" t="str">
        <f>Лист2!E315</f>
        <v>91 2 00 S1030</v>
      </c>
      <c r="E91" s="5"/>
      <c r="F91" s="44">
        <f>F92</f>
        <v>1791</v>
      </c>
      <c r="G91" s="43"/>
      <c r="H91" s="43"/>
    </row>
    <row r="92" spans="1:8" ht="33" customHeight="1">
      <c r="A92" s="4" t="str">
        <f>Лист2!A316</f>
        <v>Закупка товаров, работ и услуг для обеспечения государственных (муниципальных) нужд</v>
      </c>
      <c r="B92" s="5" t="str">
        <f>Лист2!C316</f>
        <v>04</v>
      </c>
      <c r="C92" s="5" t="str">
        <f>Лист2!D316</f>
        <v>09</v>
      </c>
      <c r="D92" s="5" t="str">
        <f>Лист2!E316</f>
        <v>91 2 00 S1030</v>
      </c>
      <c r="E92" s="5">
        <f>Лист2!F316</f>
        <v>200</v>
      </c>
      <c r="F92" s="44">
        <f>Лист2!G392</f>
        <v>1791</v>
      </c>
      <c r="G92" s="43"/>
      <c r="H92" s="43"/>
    </row>
    <row r="93" spans="1:8" ht="64.5" customHeight="1">
      <c r="A93" s="4" t="str">
        <f>Лист2!A393</f>
        <v>Софинансирование субсидии на проектирование, строительство, реконструкцию, капитальный ремонт и ремонт автомобильных дорог общего пользования местного значения</v>
      </c>
      <c r="B93" s="5" t="str">
        <f>Лист2!C393</f>
        <v>04</v>
      </c>
      <c r="C93" s="5" t="str">
        <f>Лист2!D393</f>
        <v>09</v>
      </c>
      <c r="D93" s="5" t="str">
        <f>Лист2!E393</f>
        <v>91 2 00 S1030</v>
      </c>
      <c r="E93" s="5"/>
      <c r="F93" s="45">
        <f>Лист2!G393</f>
        <v>18.09</v>
      </c>
      <c r="G93" s="43"/>
      <c r="H93" s="43"/>
    </row>
    <row r="94" spans="1:8" ht="33" customHeight="1">
      <c r="A94" s="4" t="str">
        <f>Лист2!A394</f>
        <v>Закупка товаров, работ и услуг для обеспечения государственных (муниципальных) нужд</v>
      </c>
      <c r="B94" s="5" t="str">
        <f>Лист2!C394</f>
        <v>04</v>
      </c>
      <c r="C94" s="5" t="str">
        <f>Лист2!D394</f>
        <v>09</v>
      </c>
      <c r="D94" s="5" t="str">
        <f>Лист2!E394</f>
        <v>91 2 00 S1030</v>
      </c>
      <c r="E94" s="5">
        <f>Лист2!F394</f>
        <v>200</v>
      </c>
      <c r="F94" s="45">
        <f>Лист2!G394</f>
        <v>18.09</v>
      </c>
      <c r="G94" s="43"/>
      <c r="H94" s="43"/>
    </row>
    <row r="95" spans="1:8" ht="114.75" customHeight="1">
      <c r="A95" s="4" t="str">
        <f>Лист2!A220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95" s="5" t="str">
        <f>Лист2!C220</f>
        <v>04</v>
      </c>
      <c r="C95" s="5" t="str">
        <f>Лист2!D220</f>
        <v>09</v>
      </c>
      <c r="D95" s="5" t="str">
        <f>Лист2!E220</f>
        <v>98 5 00 60510</v>
      </c>
      <c r="E95" s="5"/>
      <c r="F95" s="44">
        <f>Лист2!G220</f>
        <v>3065.4</v>
      </c>
      <c r="G95" s="43"/>
      <c r="H95" s="43"/>
    </row>
    <row r="96" spans="1:8" ht="22.5" customHeight="1">
      <c r="A96" s="4" t="str">
        <f>Лист2!A221</f>
        <v>Иные межбюджетные трансферты</v>
      </c>
      <c r="B96" s="5" t="str">
        <f>Лист2!C221</f>
        <v>04</v>
      </c>
      <c r="C96" s="5" t="str">
        <f>Лист2!D221</f>
        <v>09</v>
      </c>
      <c r="D96" s="5" t="str">
        <f>Лист2!E221</f>
        <v>98 5 00 60510</v>
      </c>
      <c r="E96" s="5">
        <f>Лист2!F221</f>
        <v>540</v>
      </c>
      <c r="F96" s="44">
        <f>Лист2!G221</f>
        <v>3065.4</v>
      </c>
      <c r="G96" s="43"/>
      <c r="H96" s="43"/>
    </row>
    <row r="97" spans="1:8" ht="36" customHeight="1">
      <c r="A97" s="62" t="str">
        <f>Лист2!A317</f>
        <v>Другие вопросы в области национальной экономики</v>
      </c>
      <c r="B97" s="51" t="str">
        <f>Лист2!C317</f>
        <v>04</v>
      </c>
      <c r="C97" s="51">
        <f>Лист2!D317</f>
        <v>12</v>
      </c>
      <c r="D97" s="51"/>
      <c r="E97" s="51"/>
      <c r="F97" s="63">
        <f>F98</f>
        <v>461.5</v>
      </c>
      <c r="G97" s="43"/>
      <c r="H97" s="43"/>
    </row>
    <row r="98" spans="1:8" ht="54.75" customHeight="1">
      <c r="A98" s="62" t="str">
        <f>Лист2!A318</f>
        <v>Оценка недвижимости, признание прав и регулирование отношений по государственной собственности</v>
      </c>
      <c r="B98" s="51" t="str">
        <f>Лист2!C318</f>
        <v>04</v>
      </c>
      <c r="C98" s="51">
        <f>Лист2!D318</f>
        <v>12</v>
      </c>
      <c r="D98" s="51" t="str">
        <f>Лист2!E318</f>
        <v>91 1 00 17380</v>
      </c>
      <c r="E98" s="51"/>
      <c r="F98" s="63">
        <f>F99</f>
        <v>461.5</v>
      </c>
      <c r="G98" s="43"/>
      <c r="H98" s="43"/>
    </row>
    <row r="99" spans="1:8" ht="42" customHeight="1">
      <c r="A99" s="62" t="str">
        <f>Лист2!A319</f>
        <v>Закупка товаров, работ и услуг для обеспечения государственных (муниципальных) нужд</v>
      </c>
      <c r="B99" s="51" t="str">
        <f>Лист2!C319</f>
        <v>04</v>
      </c>
      <c r="C99" s="51">
        <f>Лист2!D319</f>
        <v>12</v>
      </c>
      <c r="D99" s="51" t="str">
        <f>Лист2!E319</f>
        <v>91 1 00 17380</v>
      </c>
      <c r="E99" s="51">
        <f>Лист2!F319</f>
        <v>200</v>
      </c>
      <c r="F99" s="63">
        <f>Лист2!G319+Лист2!G399</f>
        <v>461.5</v>
      </c>
      <c r="G99" s="43"/>
      <c r="H99" s="43"/>
    </row>
    <row r="100" spans="1:8" ht="21.75" customHeight="1">
      <c r="A100" s="4" t="str">
        <f>Лист2!A320</f>
        <v>Жилищно-коммунальное хозяйство</v>
      </c>
      <c r="B100" s="5" t="str">
        <f>Лист2!C320</f>
        <v>05</v>
      </c>
      <c r="C100" s="5"/>
      <c r="D100" s="5"/>
      <c r="E100" s="5"/>
      <c r="F100" s="44">
        <f>F101+F119+F126</f>
        <v>14927.748</v>
      </c>
      <c r="G100" s="44">
        <f>Лист1!E28</f>
        <v>4980</v>
      </c>
      <c r="H100" s="44">
        <f>Лист1!F28</f>
        <v>4980</v>
      </c>
    </row>
    <row r="101" spans="1:8" ht="21.75" customHeight="1">
      <c r="A101" s="4" t="str">
        <f>Лист2!A223</f>
        <v>Коммунальное хозяйство</v>
      </c>
      <c r="B101" s="8" t="s">
        <v>21</v>
      </c>
      <c r="C101" s="8" t="s">
        <v>16</v>
      </c>
      <c r="D101" s="5"/>
      <c r="E101" s="5"/>
      <c r="F101" s="44">
        <f>+F113+F115+F117+F105+F109+F111+F102+F107</f>
        <v>11476.654</v>
      </c>
      <c r="G101" s="64"/>
      <c r="H101" s="43"/>
    </row>
    <row r="102" spans="1:8" ht="57" customHeight="1">
      <c r="A102" s="4" t="str">
        <f>Лист2!A402</f>
        <v>МП "Комплексное развитие системы коммунальной инфраструктуры Волчихинского района " на 2017-2025 годы</v>
      </c>
      <c r="B102" s="8" t="s">
        <v>21</v>
      </c>
      <c r="C102" s="8" t="s">
        <v>16</v>
      </c>
      <c r="D102" s="8" t="str">
        <f>Лист2!E402</f>
        <v>43 0 00 60010</v>
      </c>
      <c r="E102" s="5"/>
      <c r="F102" s="44">
        <f>F103+F104</f>
        <v>1897.2540000000001</v>
      </c>
      <c r="G102" s="64"/>
      <c r="H102" s="43"/>
    </row>
    <row r="103" spans="1:8" ht="44.25" customHeight="1">
      <c r="A103" s="4" t="str">
        <f>Лист2!A403</f>
        <v>Закупка товаров, работ и услуг для обеспечения государственных (муниципальных) нужд</v>
      </c>
      <c r="B103" s="8" t="s">
        <v>21</v>
      </c>
      <c r="C103" s="8" t="s">
        <v>16</v>
      </c>
      <c r="D103" s="8" t="str">
        <f>Лист2!E403</f>
        <v>43 0 00 60010</v>
      </c>
      <c r="E103" s="5">
        <v>200</v>
      </c>
      <c r="F103" s="44">
        <f>Лист2!G323+Лист2!G403</f>
        <v>1752.18</v>
      </c>
      <c r="G103" s="64"/>
      <c r="H103" s="43"/>
    </row>
    <row r="104" spans="1:8" ht="21.75" customHeight="1">
      <c r="A104" s="4" t="str">
        <f>Лист2!A324</f>
        <v>Уплата налогов, сборов и иных платежей</v>
      </c>
      <c r="B104" s="8" t="s">
        <v>21</v>
      </c>
      <c r="C104" s="8" t="s">
        <v>16</v>
      </c>
      <c r="D104" s="8" t="s">
        <v>247</v>
      </c>
      <c r="E104" s="5">
        <v>850</v>
      </c>
      <c r="F104" s="44">
        <f>Лист2!G324</f>
        <v>145.07400000000001</v>
      </c>
      <c r="G104" s="64"/>
      <c r="H104" s="43"/>
    </row>
    <row r="105" spans="1:8" ht="57" customHeight="1">
      <c r="A105" s="4" t="str">
        <f>Лист2!A404</f>
        <v>Субсидии на реализацию мероприятий, направленных на обеспечение стабильного водоснабжения населения Алтайского края</v>
      </c>
      <c r="B105" s="7" t="str">
        <f>Лист2!C404</f>
        <v>05</v>
      </c>
      <c r="C105" s="7" t="str">
        <f>Лист2!D404</f>
        <v>02</v>
      </c>
      <c r="D105" s="7" t="str">
        <f>Лист2!E404</f>
        <v>43 1 00 S3020</v>
      </c>
      <c r="E105" s="7"/>
      <c r="F105" s="10">
        <f>Лист2!G404</f>
        <v>4408.8999999999996</v>
      </c>
      <c r="G105" s="64"/>
      <c r="H105" s="43"/>
    </row>
    <row r="106" spans="1:8" ht="33" customHeight="1">
      <c r="A106" s="4" t="str">
        <f>Лист2!A405</f>
        <v>Капитальные вложения в объекты государственной(муниципальной) собственности</v>
      </c>
      <c r="B106" s="7" t="str">
        <f>Лист2!C405</f>
        <v>05</v>
      </c>
      <c r="C106" s="7" t="str">
        <f>Лист2!D405</f>
        <v>02</v>
      </c>
      <c r="D106" s="7" t="str">
        <f>Лист2!E405</f>
        <v>43 1 00 S3020</v>
      </c>
      <c r="E106" s="7">
        <f>Лист2!F405</f>
        <v>400</v>
      </c>
      <c r="F106" s="10">
        <f>Лист2!G405</f>
        <v>4408.8999999999996</v>
      </c>
      <c r="G106" s="64"/>
      <c r="H106" s="43"/>
    </row>
    <row r="107" spans="1:8" ht="69.75" customHeight="1">
      <c r="A107" s="4" t="str">
        <f>Лист2!A406</f>
        <v>Субсидии на реализацию мероприятий, направленных на обеспечение стабильного водоснабжения населения Алтайского края (местный бюджет)</v>
      </c>
      <c r="B107" s="7" t="str">
        <f>Лист2!C406</f>
        <v>05</v>
      </c>
      <c r="C107" s="7" t="str">
        <f>Лист2!D406</f>
        <v>02</v>
      </c>
      <c r="D107" s="7" t="str">
        <f>Лист2!E406</f>
        <v>43 1 00 S3020</v>
      </c>
      <c r="E107" s="7"/>
      <c r="F107" s="10">
        <f>Лист2!G406</f>
        <v>42.473999999999997</v>
      </c>
      <c r="G107" s="64"/>
      <c r="H107" s="43"/>
    </row>
    <row r="108" spans="1:8" ht="33" customHeight="1">
      <c r="A108" s="4" t="str">
        <f>Лист2!A407</f>
        <v>Капитальные вложения в объекты государственной(муниципальной) собственности</v>
      </c>
      <c r="B108" s="7" t="str">
        <f>Лист2!C407</f>
        <v>05</v>
      </c>
      <c r="C108" s="7" t="str">
        <f>Лист2!D407</f>
        <v>02</v>
      </c>
      <c r="D108" s="7" t="str">
        <f>Лист2!E407</f>
        <v>43 1 00 S3020</v>
      </c>
      <c r="E108" s="7">
        <f>Лист2!F407</f>
        <v>400</v>
      </c>
      <c r="F108" s="10">
        <f>Лист2!G407</f>
        <v>42.473999999999997</v>
      </c>
      <c r="G108" s="64"/>
      <c r="H108" s="43"/>
    </row>
    <row r="109" spans="1:8" ht="73.5" customHeight="1">
      <c r="A109" s="4" t="str">
        <f>Лист2!A408</f>
        <v>Субсидии бюджетам муниципальных районов и городских округов на реализацию мероприятий по строительству, реконструкции, ремонту и капитальному ремонту объектов теплоснабжения</v>
      </c>
      <c r="B109" s="7" t="str">
        <f>Лист2!C408</f>
        <v>05</v>
      </c>
      <c r="C109" s="7" t="str">
        <f>Лист2!D408</f>
        <v>02</v>
      </c>
      <c r="D109" s="7" t="str">
        <f>Лист2!E408</f>
        <v>43 2 00 S0460</v>
      </c>
      <c r="E109" s="7"/>
      <c r="F109" s="10">
        <f>Лист2!G408</f>
        <v>2723.7959999999998</v>
      </c>
      <c r="G109" s="64"/>
      <c r="H109" s="43"/>
    </row>
    <row r="110" spans="1:8" ht="39.75" customHeight="1">
      <c r="A110" s="4" t="str">
        <f>Лист2!A409</f>
        <v>Закупка товаров, работ и услуг для обеспечения государственных (муниципальных) нужд</v>
      </c>
      <c r="B110" s="7" t="str">
        <f>Лист2!C409</f>
        <v>05</v>
      </c>
      <c r="C110" s="7" t="str">
        <f>Лист2!D409</f>
        <v>02</v>
      </c>
      <c r="D110" s="7" t="str">
        <f>Лист2!E409</f>
        <v>43 2 00 S0460</v>
      </c>
      <c r="E110" s="7">
        <f>Лист2!F409</f>
        <v>200</v>
      </c>
      <c r="F110" s="10">
        <f>Лист2!G409</f>
        <v>2723.7959999999998</v>
      </c>
      <c r="G110" s="64"/>
      <c r="H110" s="43"/>
    </row>
    <row r="111" spans="1:8" ht="92.25" customHeight="1">
      <c r="A111" s="4" t="str">
        <f>Лист2!A410</f>
        <v>Субсидии бюджетам муниципальных районов и городских округов на реализацию мероприятий по строительству, реконструкции, ремонту и капитальному ремонту объектов теплоснабжения (местный бюджет)</v>
      </c>
      <c r="B111" s="7" t="str">
        <f>Лист2!C410</f>
        <v>05</v>
      </c>
      <c r="C111" s="7" t="str">
        <f>Лист2!D410</f>
        <v>02</v>
      </c>
      <c r="D111" s="7" t="str">
        <f>Лист2!E410</f>
        <v>43 2 00 S0460</v>
      </c>
      <c r="E111" s="7"/>
      <c r="F111" s="10">
        <f>Лист2!G410</f>
        <v>83.7</v>
      </c>
      <c r="G111" s="64"/>
      <c r="H111" s="43"/>
    </row>
    <row r="112" spans="1:8" ht="45.75" customHeight="1">
      <c r="A112" s="4" t="str">
        <f>Лист2!A411</f>
        <v>Закупка товаров, работ и услуг для обеспечения государственных (муниципальных) нужд</v>
      </c>
      <c r="B112" s="7" t="str">
        <f>Лист2!C411</f>
        <v>05</v>
      </c>
      <c r="C112" s="7" t="str">
        <f>Лист2!D411</f>
        <v>02</v>
      </c>
      <c r="D112" s="7" t="str">
        <f>Лист2!E411</f>
        <v>43 2 00 S0460</v>
      </c>
      <c r="E112" s="7">
        <f>Лист2!F411</f>
        <v>200</v>
      </c>
      <c r="F112" s="10">
        <f>Лист2!G411</f>
        <v>83.7</v>
      </c>
      <c r="G112" s="64"/>
      <c r="H112" s="43"/>
    </row>
    <row r="113" spans="1:8" ht="112.5" customHeight="1">
      <c r="A113" s="4" t="str">
        <f>Лист2!A224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13" s="5" t="str">
        <f>Лист2!C231</f>
        <v>05</v>
      </c>
      <c r="C113" s="5" t="str">
        <f>Лист2!D224</f>
        <v>02</v>
      </c>
      <c r="D113" s="5" t="str">
        <f>Лист2!E224</f>
        <v>98 5 00 60510</v>
      </c>
      <c r="E113" s="5"/>
      <c r="F113" s="45">
        <f>Лист2!G224</f>
        <v>890</v>
      </c>
      <c r="G113" s="43"/>
      <c r="H113" s="43"/>
    </row>
    <row r="114" spans="1:8" ht="21.75" customHeight="1">
      <c r="A114" s="4" t="str">
        <f>Лист2!A225</f>
        <v>Иные межбюджетные трансферты</v>
      </c>
      <c r="B114" s="5" t="str">
        <f>Лист2!C232</f>
        <v>05</v>
      </c>
      <c r="C114" s="5" t="str">
        <f>Лист2!D225</f>
        <v>02</v>
      </c>
      <c r="D114" s="5" t="str">
        <f>Лист2!E225</f>
        <v>98 5 00 60510</v>
      </c>
      <c r="E114" s="5">
        <f>Лист2!F225</f>
        <v>540</v>
      </c>
      <c r="F114" s="45">
        <f>Лист2!G225</f>
        <v>890</v>
      </c>
      <c r="G114" s="43"/>
      <c r="H114" s="43"/>
    </row>
    <row r="115" spans="1:8" ht="72" customHeight="1">
      <c r="A115" s="4" t="str">
        <f>Лист2!A226</f>
        <v>Прочие межбюджетные трансферты муниципальным образованиям на реализацию проектов развития общественной инфраструктуры, основанных на инициативах граждан</v>
      </c>
      <c r="B115" s="8" t="s">
        <v>21</v>
      </c>
      <c r="C115" s="5" t="str">
        <f>Лист2!D226</f>
        <v>02</v>
      </c>
      <c r="D115" s="5" t="str">
        <f>Лист2!E226</f>
        <v>92 9 00 S0260</v>
      </c>
      <c r="E115" s="5"/>
      <c r="F115" s="45">
        <f>Лист2!G226</f>
        <v>921.26099999999997</v>
      </c>
      <c r="G115" s="43"/>
      <c r="H115" s="43"/>
    </row>
    <row r="116" spans="1:8" ht="24.75" customHeight="1">
      <c r="A116" s="4" t="str">
        <f>Лист2!A227</f>
        <v>Иные межбюджетные трансферты</v>
      </c>
      <c r="B116" s="8" t="s">
        <v>21</v>
      </c>
      <c r="C116" s="5" t="str">
        <f>Лист2!D227</f>
        <v>02</v>
      </c>
      <c r="D116" s="5" t="str">
        <f>Лист2!E227</f>
        <v>92 9 00 S0260</v>
      </c>
      <c r="E116" s="5">
        <f>Лист2!F227</f>
        <v>540</v>
      </c>
      <c r="F116" s="45">
        <f>Лист2!G227</f>
        <v>921.26099999999997</v>
      </c>
      <c r="G116" s="43"/>
      <c r="H116" s="43"/>
    </row>
    <row r="117" spans="1:8" ht="78" customHeight="1">
      <c r="A117" s="4" t="str">
        <f>Лист2!A228</f>
        <v>Прочие межбюджетные трансфертымуниципальным образованиям на реализацию проектов развития общественной инфраструктуры, основанных на инициативах граждан (местный бюджет)</v>
      </c>
      <c r="B117" s="8" t="s">
        <v>21</v>
      </c>
      <c r="C117" s="5" t="str">
        <f>Лист2!D228</f>
        <v>02</v>
      </c>
      <c r="D117" s="5" t="str">
        <f>Лист2!E228</f>
        <v>92 9 00 S0260</v>
      </c>
      <c r="E117" s="5"/>
      <c r="F117" s="45">
        <f>Лист2!G228</f>
        <v>509.26900000000001</v>
      </c>
      <c r="G117" s="43"/>
      <c r="H117" s="43"/>
    </row>
    <row r="118" spans="1:8" ht="21.75" customHeight="1">
      <c r="A118" s="4" t="str">
        <f>Лист2!A229</f>
        <v>Иные межбюджетные трансферты</v>
      </c>
      <c r="B118" s="8" t="s">
        <v>21</v>
      </c>
      <c r="C118" s="5" t="str">
        <f>Лист2!D229</f>
        <v>02</v>
      </c>
      <c r="D118" s="5" t="str">
        <f>Лист2!E229</f>
        <v>92 9 00 S0260</v>
      </c>
      <c r="E118" s="5">
        <f>Лист2!F229</f>
        <v>540</v>
      </c>
      <c r="F118" s="45">
        <f>Лист2!G229</f>
        <v>509.26900000000001</v>
      </c>
      <c r="G118" s="43"/>
      <c r="H118" s="43"/>
    </row>
    <row r="119" spans="1:8" ht="24.75" customHeight="1">
      <c r="A119" s="4" t="str">
        <f>Лист2!A325</f>
        <v>Благоустройство</v>
      </c>
      <c r="B119" s="5" t="str">
        <f>Лист2!C325</f>
        <v>05</v>
      </c>
      <c r="C119" s="5" t="str">
        <f>Лист2!D325</f>
        <v>03</v>
      </c>
      <c r="D119" s="5"/>
      <c r="E119" s="5"/>
      <c r="F119" s="44">
        <f>F120+F124+F122</f>
        <v>3151.0940000000001</v>
      </c>
      <c r="G119" s="43"/>
      <c r="H119" s="43"/>
    </row>
    <row r="120" spans="1:8" ht="21.75" customHeight="1">
      <c r="A120" s="4" t="str">
        <f>Лист2!A326</f>
        <v>Организация и содержание мест захоронения</v>
      </c>
      <c r="B120" s="5" t="str">
        <f>Лист2!C326</f>
        <v>05</v>
      </c>
      <c r="C120" s="5" t="str">
        <f>Лист2!D326</f>
        <v>03</v>
      </c>
      <c r="D120" s="5" t="str">
        <f>Лист2!E326</f>
        <v>92 9 00 18070</v>
      </c>
      <c r="E120" s="5"/>
      <c r="F120" s="45">
        <f>Лист2!G326</f>
        <v>0</v>
      </c>
      <c r="G120" s="43"/>
      <c r="H120" s="43"/>
    </row>
    <row r="121" spans="1:8" ht="42" customHeight="1">
      <c r="A121" s="4" t="str">
        <f>Лист2!A327</f>
        <v>Закупка товаров, работ и услуг для обеспечения государственных (муниципальных) нужд</v>
      </c>
      <c r="B121" s="5" t="str">
        <f>Лист2!C327</f>
        <v>05</v>
      </c>
      <c r="C121" s="5" t="str">
        <f>Лист2!D327</f>
        <v>03</v>
      </c>
      <c r="D121" s="5" t="str">
        <f>Лист2!E327</f>
        <v>92 9 00 18070</v>
      </c>
      <c r="E121" s="5">
        <f>Лист2!F327</f>
        <v>200</v>
      </c>
      <c r="F121" s="45">
        <f>Лист2!G327</f>
        <v>0</v>
      </c>
      <c r="G121" s="43"/>
      <c r="H121" s="43"/>
    </row>
    <row r="122" spans="1:8" ht="23.25" customHeight="1">
      <c r="A122" s="4" t="str">
        <f>Лист2!A328</f>
        <v>Сбор и удаление твердых отходов</v>
      </c>
      <c r="B122" s="5" t="str">
        <f>Лист2!C328</f>
        <v>05</v>
      </c>
      <c r="C122" s="5" t="str">
        <f>Лист2!D328</f>
        <v>03</v>
      </c>
      <c r="D122" s="5" t="str">
        <f>Лист2!E328</f>
        <v>92 9 00 18090</v>
      </c>
      <c r="E122" s="5"/>
      <c r="F122" s="44">
        <f>F123</f>
        <v>2821.0940000000001</v>
      </c>
      <c r="G122" s="43"/>
      <c r="H122" s="43"/>
    </row>
    <row r="123" spans="1:8" ht="42" customHeight="1">
      <c r="A123" s="4" t="str">
        <f>Лист2!A329</f>
        <v>Закупка товаров, работ и услуг для обеспечения государственных (муниципальных) нужд</v>
      </c>
      <c r="B123" s="5" t="str">
        <f>Лист2!C329</f>
        <v>05</v>
      </c>
      <c r="C123" s="5" t="str">
        <f>Лист2!D329</f>
        <v>03</v>
      </c>
      <c r="D123" s="5" t="str">
        <f>Лист2!E329</f>
        <v>92 9 00 18090</v>
      </c>
      <c r="E123" s="5">
        <f>Лист2!F329</f>
        <v>200</v>
      </c>
      <c r="F123" s="44">
        <f>Лист2!G329+Лист2!G413</f>
        <v>2821.0940000000001</v>
      </c>
      <c r="G123" s="43"/>
      <c r="H123" s="43"/>
    </row>
    <row r="124" spans="1:8" ht="124.5" customHeight="1">
      <c r="A124" s="4" t="str">
        <f>Лист2!A231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24" s="5" t="str">
        <f>Лист2!C231</f>
        <v>05</v>
      </c>
      <c r="C124" s="5" t="str">
        <f>Лист2!D231</f>
        <v>03</v>
      </c>
      <c r="D124" s="5" t="str">
        <f>Лист2!E231</f>
        <v>98 5 00 60510</v>
      </c>
      <c r="E124" s="5"/>
      <c r="F124" s="45">
        <f>Лист2!G231</f>
        <v>330</v>
      </c>
      <c r="G124" s="43"/>
      <c r="H124" s="43"/>
    </row>
    <row r="125" spans="1:8" ht="20.25" customHeight="1">
      <c r="A125" s="4" t="str">
        <f>Лист2!A232</f>
        <v>Иные межбюджетные трансферты</v>
      </c>
      <c r="B125" s="5" t="str">
        <f>Лист2!C232</f>
        <v>05</v>
      </c>
      <c r="C125" s="5" t="str">
        <f>Лист2!D232</f>
        <v>03</v>
      </c>
      <c r="D125" s="5" t="str">
        <f>Лист2!E232</f>
        <v>98 5 00 60510</v>
      </c>
      <c r="E125" s="5">
        <f>Лист2!F232</f>
        <v>540</v>
      </c>
      <c r="F125" s="45">
        <f>Лист2!G232</f>
        <v>330</v>
      </c>
      <c r="G125" s="43"/>
      <c r="H125" s="43"/>
    </row>
    <row r="126" spans="1:8" ht="39" customHeight="1">
      <c r="A126" s="4" t="str">
        <f>Лист2!A414</f>
        <v>Другие вопросы в области жилищно-коммунального хозяйства</v>
      </c>
      <c r="B126" s="8" t="str">
        <f>Лист2!C414</f>
        <v>05</v>
      </c>
      <c r="C126" s="8" t="str">
        <f>Лист2!D414</f>
        <v>05</v>
      </c>
      <c r="D126" s="8"/>
      <c r="E126" s="8"/>
      <c r="F126" s="44">
        <f>Лист2!G414</f>
        <v>300</v>
      </c>
      <c r="G126" s="43"/>
      <c r="H126" s="43"/>
    </row>
    <row r="127" spans="1:8" ht="33" customHeight="1">
      <c r="A127" s="4" t="str">
        <f>Лист2!A415</f>
        <v>Прочие выплаты по обязательствам государства</v>
      </c>
      <c r="B127" s="8" t="str">
        <f>Лист2!C415</f>
        <v>05</v>
      </c>
      <c r="C127" s="8" t="str">
        <f>Лист2!D415</f>
        <v>05</v>
      </c>
      <c r="D127" s="8" t="str">
        <f>Лист2!E415</f>
        <v>99 9 00 14710</v>
      </c>
      <c r="E127" s="8"/>
      <c r="F127" s="44">
        <f>Лист2!G415</f>
        <v>300</v>
      </c>
      <c r="G127" s="43"/>
      <c r="H127" s="43"/>
    </row>
    <row r="128" spans="1:8" ht="152.25" customHeight="1">
      <c r="A128" s="4" t="str">
        <f>Лист2!A416</f>
        <v xml:space="preserve"> 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использованияв соответствии с условиями и (или) целями предоставления</v>
      </c>
      <c r="B128" s="8" t="str">
        <f>Лист2!C416</f>
        <v>05</v>
      </c>
      <c r="C128" s="8" t="str">
        <f>Лист2!D416</f>
        <v>05</v>
      </c>
      <c r="D128" s="8" t="str">
        <f>Лист2!E416</f>
        <v>99 9 00 14710</v>
      </c>
      <c r="E128" s="8">
        <f>Лист2!F416</f>
        <v>813</v>
      </c>
      <c r="F128" s="44">
        <f>Лист2!G416</f>
        <v>300</v>
      </c>
      <c r="G128" s="43"/>
      <c r="H128" s="43"/>
    </row>
    <row r="129" spans="1:8" ht="18.75" customHeight="1">
      <c r="A129" s="4" t="s">
        <v>36</v>
      </c>
      <c r="B129" s="5" t="s">
        <v>23</v>
      </c>
      <c r="C129" s="5"/>
      <c r="D129" s="3"/>
      <c r="E129" s="5"/>
      <c r="F129" s="10">
        <f>F130+F144+F191+F201+F184</f>
        <v>271460.1719999999</v>
      </c>
      <c r="G129" s="10">
        <f>Лист1!E32</f>
        <v>236366.2</v>
      </c>
      <c r="H129" s="10">
        <f>Лист1!F32</f>
        <v>232883.4</v>
      </c>
    </row>
    <row r="130" spans="1:8" ht="17.25" customHeight="1">
      <c r="A130" s="4" t="s">
        <v>6</v>
      </c>
      <c r="B130" s="5" t="s">
        <v>23</v>
      </c>
      <c r="C130" s="5" t="s">
        <v>15</v>
      </c>
      <c r="D130" s="3"/>
      <c r="E130" s="5"/>
      <c r="F130" s="10">
        <f>F131+F140+F138</f>
        <v>50662.630999999994</v>
      </c>
      <c r="G130" s="43"/>
      <c r="H130" s="43"/>
    </row>
    <row r="131" spans="1:8" ht="47.25">
      <c r="A131" s="9" t="s">
        <v>82</v>
      </c>
      <c r="B131" s="5" t="s">
        <v>23</v>
      </c>
      <c r="C131" s="5" t="s">
        <v>15</v>
      </c>
      <c r="D131" s="7" t="s">
        <v>113</v>
      </c>
      <c r="E131" s="5"/>
      <c r="F131" s="10">
        <f>F132</f>
        <v>26181.630999999998</v>
      </c>
      <c r="G131" s="43"/>
      <c r="H131" s="43"/>
    </row>
    <row r="132" spans="1:8" ht="33.75" customHeight="1">
      <c r="A132" s="9" t="s">
        <v>101</v>
      </c>
      <c r="B132" s="5" t="s">
        <v>23</v>
      </c>
      <c r="C132" s="5" t="s">
        <v>15</v>
      </c>
      <c r="D132" s="7" t="s">
        <v>121</v>
      </c>
      <c r="E132" s="5"/>
      <c r="F132" s="10">
        <f>F133+F134+F135+F136</f>
        <v>26181.630999999998</v>
      </c>
      <c r="G132" s="43"/>
      <c r="H132" s="43"/>
    </row>
    <row r="133" spans="1:8" ht="81.75" customHeight="1">
      <c r="A133" s="31" t="s">
        <v>75</v>
      </c>
      <c r="B133" s="5" t="s">
        <v>23</v>
      </c>
      <c r="C133" s="5" t="s">
        <v>15</v>
      </c>
      <c r="D133" s="7" t="s">
        <v>121</v>
      </c>
      <c r="E133" s="5">
        <v>100</v>
      </c>
      <c r="F133" s="10">
        <f>Лист2!G87</f>
        <v>12694.947</v>
      </c>
      <c r="G133" s="43"/>
      <c r="H133" s="43"/>
    </row>
    <row r="134" spans="1:8" ht="34.5" customHeight="1">
      <c r="A134" s="32" t="s">
        <v>114</v>
      </c>
      <c r="B134" s="5" t="s">
        <v>23</v>
      </c>
      <c r="C134" s="5" t="s">
        <v>15</v>
      </c>
      <c r="D134" s="7" t="s">
        <v>121</v>
      </c>
      <c r="E134" s="5">
        <v>200</v>
      </c>
      <c r="F134" s="10">
        <f>Лист2!G88</f>
        <v>7895.8190000000004</v>
      </c>
      <c r="G134" s="43"/>
      <c r="H134" s="43"/>
    </row>
    <row r="135" spans="1:8" ht="21.75" customHeight="1">
      <c r="A135" s="33" t="s">
        <v>66</v>
      </c>
      <c r="B135" s="5" t="s">
        <v>23</v>
      </c>
      <c r="C135" s="5" t="s">
        <v>15</v>
      </c>
      <c r="D135" s="7" t="s">
        <v>121</v>
      </c>
      <c r="E135" s="5">
        <v>850</v>
      </c>
      <c r="F135" s="10">
        <f>Лист2!G89</f>
        <v>1028.6189999999999</v>
      </c>
      <c r="G135" s="43"/>
      <c r="H135" s="43"/>
    </row>
    <row r="136" spans="1:8" ht="51.75" customHeight="1">
      <c r="A136" s="33" t="str">
        <f>Лист2!A90</f>
        <v>Субсидия на софинансирование части расходов местных бюджетов по оплате труда работников муниципальных учреждений</v>
      </c>
      <c r="B136" s="5" t="str">
        <f>Лист2!C90</f>
        <v>07</v>
      </c>
      <c r="C136" s="5" t="str">
        <f>Лист2!D90</f>
        <v>01</v>
      </c>
      <c r="D136" s="5" t="str">
        <f>Лист2!E90</f>
        <v>02 1 00 S0430</v>
      </c>
      <c r="E136" s="5"/>
      <c r="F136" s="44">
        <f>Лист2!G90</f>
        <v>4562.2460000000001</v>
      </c>
      <c r="G136" s="43"/>
      <c r="H136" s="43"/>
    </row>
    <row r="137" spans="1:8" ht="90.75" customHeight="1">
      <c r="A137" s="33" t="str">
        <f>Лист2!A91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37" s="5" t="str">
        <f>Лист2!C91</f>
        <v>07</v>
      </c>
      <c r="C137" s="5" t="str">
        <f>Лист2!D91</f>
        <v>01</v>
      </c>
      <c r="D137" s="5" t="str">
        <f>Лист2!E91</f>
        <v>02 1 00 S0430</v>
      </c>
      <c r="E137" s="5">
        <f>Лист2!F91</f>
        <v>100</v>
      </c>
      <c r="F137" s="44">
        <f>Лист2!G91</f>
        <v>4562.2460000000001</v>
      </c>
      <c r="G137" s="43"/>
      <c r="H137" s="43"/>
    </row>
    <row r="138" spans="1:8" ht="63.75" customHeight="1">
      <c r="A138" s="33" t="str">
        <f>Лист2!A92</f>
        <v>Софинансирование субсидии на софинансирование части расходов местных бюджетов по оплате труда работников муниципальных учреждений</v>
      </c>
      <c r="B138" s="5" t="str">
        <f>Лист2!C92</f>
        <v>07</v>
      </c>
      <c r="C138" s="5" t="str">
        <f>Лист2!D92</f>
        <v>01</v>
      </c>
      <c r="D138" s="5" t="str">
        <f>Лист2!E92</f>
        <v>02 1 00 S0430</v>
      </c>
      <c r="E138" s="5"/>
      <c r="F138" s="44">
        <f>Лист2!G92</f>
        <v>150</v>
      </c>
      <c r="G138" s="43"/>
      <c r="H138" s="43"/>
    </row>
    <row r="139" spans="1:8" ht="90.75" customHeight="1">
      <c r="A139" s="33" t="str">
        <f>Лист2!A93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39" s="5" t="str">
        <f>Лист2!C93</f>
        <v>07</v>
      </c>
      <c r="C139" s="5" t="str">
        <f>Лист2!D93</f>
        <v>01</v>
      </c>
      <c r="D139" s="5" t="str">
        <f>Лист2!E93</f>
        <v>02 1 00 S0430</v>
      </c>
      <c r="E139" s="5">
        <f>Лист2!F93</f>
        <v>100</v>
      </c>
      <c r="F139" s="44">
        <f>Лист2!G93</f>
        <v>150</v>
      </c>
      <c r="G139" s="43"/>
      <c r="H139" s="43"/>
    </row>
    <row r="140" spans="1:8" ht="67.5" customHeight="1">
      <c r="A140" s="9" t="s">
        <v>76</v>
      </c>
      <c r="B140" s="5" t="s">
        <v>23</v>
      </c>
      <c r="C140" s="5" t="s">
        <v>15</v>
      </c>
      <c r="D140" s="7" t="s">
        <v>122</v>
      </c>
      <c r="E140" s="5"/>
      <c r="F140" s="10">
        <f>F141+F142+F143</f>
        <v>24331</v>
      </c>
      <c r="G140" s="43"/>
      <c r="H140" s="43"/>
    </row>
    <row r="141" spans="1:8" ht="84.75" customHeight="1">
      <c r="A141" s="31" t="s">
        <v>75</v>
      </c>
      <c r="B141" s="5" t="s">
        <v>23</v>
      </c>
      <c r="C141" s="5" t="s">
        <v>15</v>
      </c>
      <c r="D141" s="7" t="s">
        <v>122</v>
      </c>
      <c r="E141" s="5">
        <v>100</v>
      </c>
      <c r="F141" s="10">
        <f>Лист2!G95</f>
        <v>23702.556</v>
      </c>
      <c r="G141" s="43"/>
      <c r="H141" s="43"/>
    </row>
    <row r="142" spans="1:8" ht="31.5" customHeight="1">
      <c r="A142" s="32" t="s">
        <v>114</v>
      </c>
      <c r="B142" s="5" t="s">
        <v>23</v>
      </c>
      <c r="C142" s="5" t="s">
        <v>15</v>
      </c>
      <c r="D142" s="7" t="s">
        <v>122</v>
      </c>
      <c r="E142" s="5">
        <v>200</v>
      </c>
      <c r="F142" s="10">
        <f>Лист2!G96</f>
        <v>547</v>
      </c>
      <c r="G142" s="43"/>
      <c r="H142" s="43"/>
    </row>
    <row r="143" spans="1:8" ht="31.5" customHeight="1">
      <c r="A143" s="9" t="s">
        <v>60</v>
      </c>
      <c r="B143" s="5" t="s">
        <v>23</v>
      </c>
      <c r="C143" s="5" t="s">
        <v>15</v>
      </c>
      <c r="D143" s="7" t="s">
        <v>122</v>
      </c>
      <c r="E143" s="5">
        <v>300</v>
      </c>
      <c r="F143" s="10">
        <f>Лист2!G97</f>
        <v>81.444000000000003</v>
      </c>
      <c r="G143" s="43"/>
      <c r="H143" s="43"/>
    </row>
    <row r="144" spans="1:8" ht="18" customHeight="1">
      <c r="A144" s="4" t="s">
        <v>7</v>
      </c>
      <c r="B144" s="5" t="s">
        <v>23</v>
      </c>
      <c r="C144" s="5" t="s">
        <v>16</v>
      </c>
      <c r="D144" s="3"/>
      <c r="E144" s="5"/>
      <c r="F144" s="10">
        <f>F145+F161+F166+F169+F174+F154+F156+F158+F171+F182+F176+F178+F180</f>
        <v>194127.37899999993</v>
      </c>
      <c r="G144" s="43"/>
      <c r="H144" s="43"/>
    </row>
    <row r="145" spans="1:8" ht="48" customHeight="1">
      <c r="A145" s="9" t="s">
        <v>82</v>
      </c>
      <c r="B145" s="5" t="s">
        <v>23</v>
      </c>
      <c r="C145" s="5" t="s">
        <v>16</v>
      </c>
      <c r="D145" s="7" t="s">
        <v>113</v>
      </c>
      <c r="E145" s="5"/>
      <c r="F145" s="10">
        <f>F146+F152</f>
        <v>26933.530999999999</v>
      </c>
      <c r="G145" s="43"/>
      <c r="H145" s="43"/>
    </row>
    <row r="146" spans="1:8" ht="34.5" customHeight="1">
      <c r="A146" s="9" t="s">
        <v>102</v>
      </c>
      <c r="B146" s="5" t="s">
        <v>23</v>
      </c>
      <c r="C146" s="5" t="s">
        <v>16</v>
      </c>
      <c r="D146" s="7" t="s">
        <v>123</v>
      </c>
      <c r="E146" s="5"/>
      <c r="F146" s="10">
        <f>F147+F148+F151+F149+F150</f>
        <v>25519.567999999999</v>
      </c>
      <c r="G146" s="43"/>
      <c r="H146" s="43"/>
    </row>
    <row r="147" spans="1:8" ht="78" customHeight="1">
      <c r="A147" s="31" t="s">
        <v>75</v>
      </c>
      <c r="B147" s="5" t="s">
        <v>23</v>
      </c>
      <c r="C147" s="5" t="s">
        <v>16</v>
      </c>
      <c r="D147" s="7" t="s">
        <v>123</v>
      </c>
      <c r="E147" s="5">
        <v>100</v>
      </c>
      <c r="F147" s="10">
        <f>Лист2!G101</f>
        <v>2815.4929999999999</v>
      </c>
      <c r="G147" s="43"/>
      <c r="H147" s="43"/>
    </row>
    <row r="148" spans="1:8" ht="33.75" customHeight="1">
      <c r="A148" s="32" t="s">
        <v>114</v>
      </c>
      <c r="B148" s="5" t="s">
        <v>23</v>
      </c>
      <c r="C148" s="5" t="s">
        <v>16</v>
      </c>
      <c r="D148" s="7" t="s">
        <v>123</v>
      </c>
      <c r="E148" s="5">
        <v>200</v>
      </c>
      <c r="F148" s="10">
        <f>Лист2!G102</f>
        <v>18327.953000000001</v>
      </c>
      <c r="G148" s="43"/>
      <c r="H148" s="43"/>
    </row>
    <row r="149" spans="1:8" ht="84.75" customHeight="1">
      <c r="A149" s="32" t="str">
        <f>Лист2!A103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услуг(выполнение работ)</v>
      </c>
      <c r="B149" s="5" t="str">
        <f>Лист2!C103</f>
        <v>07</v>
      </c>
      <c r="C149" s="5" t="str">
        <f>Лист2!D103</f>
        <v>02</v>
      </c>
      <c r="D149" s="5" t="str">
        <f>Лист2!E103</f>
        <v>02 1 00 10400</v>
      </c>
      <c r="E149" s="5">
        <f>Лист2!F103</f>
        <v>611</v>
      </c>
      <c r="F149" s="44">
        <f>Лист2!G103</f>
        <v>789.44</v>
      </c>
      <c r="G149" s="43"/>
      <c r="H149" s="43"/>
    </row>
    <row r="150" spans="1:8" ht="30" customHeight="1">
      <c r="A150" s="32" t="str">
        <f>Лист2!A104</f>
        <v>Исполнение судебных актов</v>
      </c>
      <c r="B150" s="5" t="str">
        <f>Лист2!C104</f>
        <v>07</v>
      </c>
      <c r="C150" s="5" t="str">
        <f>Лист2!D104</f>
        <v>02</v>
      </c>
      <c r="D150" s="5" t="str">
        <f>Лист2!E104</f>
        <v>02 1 00 10400</v>
      </c>
      <c r="E150" s="5">
        <f>Лист2!F104</f>
        <v>830</v>
      </c>
      <c r="F150" s="44">
        <f>Лист2!G104</f>
        <v>1988.9269999999999</v>
      </c>
      <c r="G150" s="43"/>
      <c r="H150" s="43"/>
    </row>
    <row r="151" spans="1:8" ht="20.25" customHeight="1">
      <c r="A151" s="33" t="s">
        <v>66</v>
      </c>
      <c r="B151" s="5" t="s">
        <v>23</v>
      </c>
      <c r="C151" s="5" t="s">
        <v>16</v>
      </c>
      <c r="D151" s="7" t="s">
        <v>123</v>
      </c>
      <c r="E151" s="5">
        <v>850</v>
      </c>
      <c r="F151" s="10">
        <f>Лист2!G105</f>
        <v>1597.7550000000001</v>
      </c>
      <c r="G151" s="43"/>
      <c r="H151" s="43"/>
    </row>
    <row r="152" spans="1:8" ht="62.25" customHeight="1">
      <c r="A152" s="33" t="str">
        <f>Лист2!A106</f>
        <v>Субсидия на софинансирование части расходов местных бюджетов по оплате труда работников муниципальных учреждений</v>
      </c>
      <c r="B152" s="5" t="str">
        <f>Лист2!C106</f>
        <v>07</v>
      </c>
      <c r="C152" s="5" t="str">
        <f>Лист2!D106</f>
        <v>02</v>
      </c>
      <c r="D152" s="5" t="str">
        <f>Лист2!E106</f>
        <v>02 1 00 S0430</v>
      </c>
      <c r="E152" s="5"/>
      <c r="F152" s="44">
        <f>Лист2!G106</f>
        <v>1413.963</v>
      </c>
      <c r="G152" s="43"/>
      <c r="H152" s="43"/>
    </row>
    <row r="153" spans="1:8" ht="98.25" customHeight="1">
      <c r="A153" s="33" t="str">
        <f>Лист2!A107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53" s="5" t="str">
        <f>Лист2!C107</f>
        <v>07</v>
      </c>
      <c r="C153" s="5" t="str">
        <f>Лист2!D107</f>
        <v>02</v>
      </c>
      <c r="D153" s="5" t="str">
        <f>Лист2!E107</f>
        <v>02 1 00 S0430</v>
      </c>
      <c r="E153" s="5">
        <f>Лист2!F107</f>
        <v>100</v>
      </c>
      <c r="F153" s="44">
        <f>Лист2!G107</f>
        <v>1413.963</v>
      </c>
      <c r="G153" s="43"/>
      <c r="H153" s="43"/>
    </row>
    <row r="154" spans="1:8" ht="78" customHeight="1">
      <c r="A154" s="33" t="str">
        <f>Лист2!A108</f>
        <v>Субсидии бюджетам муниципальных районов и городских округов на реализацию мероприятий по строительству, реконструкции, ремонту и капитальному ремонту объектов теплоснабжения</v>
      </c>
      <c r="B154" s="5" t="str">
        <f>Лист2!C108</f>
        <v>07</v>
      </c>
      <c r="C154" s="5" t="str">
        <f>Лист2!D108</f>
        <v>02</v>
      </c>
      <c r="D154" s="5" t="str">
        <f>Лист2!E108</f>
        <v>43 2 00 S0460</v>
      </c>
      <c r="E154" s="5"/>
      <c r="F154" s="44">
        <f>Лист2!G108</f>
        <v>1304.9000000000001</v>
      </c>
      <c r="G154" s="43"/>
      <c r="H154" s="43"/>
    </row>
    <row r="155" spans="1:8" ht="35.25" customHeight="1">
      <c r="A155" s="33" t="str">
        <f>Лист2!A109</f>
        <v>Закупка товаров, работ и услуг для обеспечения государственных (муниципальных) нужд</v>
      </c>
      <c r="B155" s="5" t="str">
        <f>Лист2!C109</f>
        <v>07</v>
      </c>
      <c r="C155" s="5" t="str">
        <f>Лист2!D109</f>
        <v>02</v>
      </c>
      <c r="D155" s="5" t="str">
        <f>Лист2!E109</f>
        <v>43 2 00 S0460</v>
      </c>
      <c r="E155" s="5">
        <f>Лист2!F109</f>
        <v>200</v>
      </c>
      <c r="F155" s="44">
        <f>Лист2!G109</f>
        <v>1304.9000000000001</v>
      </c>
      <c r="G155" s="43"/>
      <c r="H155" s="43"/>
    </row>
    <row r="156" spans="1:8" ht="81" customHeight="1">
      <c r="A156" s="33" t="str">
        <f>Лист2!A110</f>
        <v>Субсидии бюджетам муниципальных районов и городских округов на реализацию мероприятий по строительству, реконструкции, ремонту и капитальному ремонту объектов теплоснабжения (местный бюджет)</v>
      </c>
      <c r="B156" s="5" t="str">
        <f>Лист2!C110</f>
        <v>07</v>
      </c>
      <c r="C156" s="5" t="str">
        <f>Лист2!D110</f>
        <v>02</v>
      </c>
      <c r="D156" s="5" t="str">
        <f>Лист2!E110</f>
        <v>43 2 00 S0460</v>
      </c>
      <c r="E156" s="5"/>
      <c r="F156" s="44">
        <f>Лист2!G110</f>
        <v>47.418999999999997</v>
      </c>
      <c r="G156" s="43"/>
      <c r="H156" s="43"/>
    </row>
    <row r="157" spans="1:8" ht="40.5" customHeight="1">
      <c r="A157" s="33" t="str">
        <f>Лист2!A111</f>
        <v>Закупка товаров, работ и услуг для обеспечения государственных (муниципальных) нужд</v>
      </c>
      <c r="B157" s="5" t="str">
        <f>Лист2!C111</f>
        <v>07</v>
      </c>
      <c r="C157" s="5" t="str">
        <f>Лист2!D111</f>
        <v>02</v>
      </c>
      <c r="D157" s="5" t="str">
        <f>Лист2!E111</f>
        <v>43 2 00 S0460</v>
      </c>
      <c r="E157" s="5">
        <f>Лист2!F111</f>
        <v>200</v>
      </c>
      <c r="F157" s="45">
        <f>Лист2!G111</f>
        <v>47.418999999999997</v>
      </c>
      <c r="G157" s="43"/>
      <c r="H157" s="43"/>
    </row>
    <row r="158" spans="1:8" ht="98.25" customHeight="1">
      <c r="A158" s="33" t="str">
        <f>Лист2!A112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реализацию мероприятий в муниципальных учреждениях)</v>
      </c>
      <c r="B158" s="5" t="str">
        <f>Лист2!C112</f>
        <v>07</v>
      </c>
      <c r="C158" s="5" t="str">
        <f>Лист2!D112</f>
        <v>02</v>
      </c>
      <c r="D158" s="5" t="str">
        <f>Лист2!E112</f>
        <v>90 1 00 53032</v>
      </c>
      <c r="E158" s="5"/>
      <c r="F158" s="44">
        <f>Лист2!G112</f>
        <v>5207.9969999999994</v>
      </c>
      <c r="G158" s="43"/>
      <c r="H158" s="43"/>
    </row>
    <row r="159" spans="1:8" ht="93.75" customHeight="1">
      <c r="A159" s="33" t="str">
        <f>Лист2!A113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59" s="5" t="str">
        <f>Лист2!C113</f>
        <v>07</v>
      </c>
      <c r="C159" s="5" t="str">
        <f>Лист2!D113</f>
        <v>02</v>
      </c>
      <c r="D159" s="5" t="str">
        <f>Лист2!E113</f>
        <v>90 1 00 53032</v>
      </c>
      <c r="E159" s="5">
        <f>Лист2!F113</f>
        <v>100</v>
      </c>
      <c r="F159" s="44">
        <f>Лист2!G113</f>
        <v>4943.7969999999996</v>
      </c>
      <c r="G159" s="43"/>
      <c r="H159" s="43"/>
    </row>
    <row r="160" spans="1:8" ht="28.5" customHeight="1">
      <c r="A160" s="33" t="str">
        <f>Лист2!A114</f>
        <v>Субсидии бюджетным учреждениям на иные цели</v>
      </c>
      <c r="B160" s="5" t="str">
        <f>Лист2!C114</f>
        <v>07</v>
      </c>
      <c r="C160" s="5" t="str">
        <f>Лист2!D114</f>
        <v>02</v>
      </c>
      <c r="D160" s="5" t="str">
        <f>Лист2!E114</f>
        <v>90 1 00 53032</v>
      </c>
      <c r="E160" s="5">
        <f>Лист2!F114</f>
        <v>612</v>
      </c>
      <c r="F160" s="44">
        <f>Лист2!G114</f>
        <v>264.2</v>
      </c>
      <c r="G160" s="43"/>
      <c r="H160" s="43"/>
    </row>
    <row r="161" spans="1:8" ht="113.25" customHeight="1">
      <c r="A161" s="9" t="s">
        <v>77</v>
      </c>
      <c r="B161" s="5" t="s">
        <v>23</v>
      </c>
      <c r="C161" s="5" t="s">
        <v>16</v>
      </c>
      <c r="D161" s="7" t="s">
        <v>124</v>
      </c>
      <c r="E161" s="3"/>
      <c r="F161" s="10">
        <f>F162+F163+F164+F165</f>
        <v>150038.99699999997</v>
      </c>
      <c r="G161" s="43"/>
      <c r="H161" s="43"/>
    </row>
    <row r="162" spans="1:8" ht="80.25" customHeight="1">
      <c r="A162" s="31" t="s">
        <v>75</v>
      </c>
      <c r="B162" s="5" t="s">
        <v>23</v>
      </c>
      <c r="C162" s="5" t="s">
        <v>16</v>
      </c>
      <c r="D162" s="7" t="s">
        <v>124</v>
      </c>
      <c r="E162" s="3">
        <v>100</v>
      </c>
      <c r="F162" s="10">
        <f>Лист2!G116</f>
        <v>137221.473</v>
      </c>
      <c r="G162" s="43"/>
      <c r="H162" s="43"/>
    </row>
    <row r="163" spans="1:8" ht="33" customHeight="1">
      <c r="A163" s="32" t="s">
        <v>114</v>
      </c>
      <c r="B163" s="5" t="s">
        <v>23</v>
      </c>
      <c r="C163" s="5" t="s">
        <v>16</v>
      </c>
      <c r="D163" s="7" t="s">
        <v>124</v>
      </c>
      <c r="E163" s="5">
        <v>200</v>
      </c>
      <c r="F163" s="10">
        <f>Лист2!G117</f>
        <v>3162.3</v>
      </c>
      <c r="G163" s="43"/>
      <c r="H163" s="43"/>
    </row>
    <row r="164" spans="1:8" ht="33" customHeight="1">
      <c r="A164" s="32" t="str">
        <f>Лист2!A118</f>
        <v>Социальное обеспечение и иные выплаты населению</v>
      </c>
      <c r="B164" s="5" t="str">
        <f>Лист2!C118</f>
        <v>07</v>
      </c>
      <c r="C164" s="5" t="str">
        <f>Лист2!D118</f>
        <v>02</v>
      </c>
      <c r="D164" s="5" t="str">
        <f>Лист2!E118</f>
        <v>90 1 00 70910</v>
      </c>
      <c r="E164" s="5">
        <f>Лист2!F118</f>
        <v>300</v>
      </c>
      <c r="F164" s="44">
        <f>Лист2!G118</f>
        <v>102</v>
      </c>
      <c r="G164" s="43"/>
      <c r="H164" s="43"/>
    </row>
    <row r="165" spans="1:8" ht="87" customHeight="1">
      <c r="A165" s="32" t="str">
        <f>Лист2!A119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услуг(выполнение работ)</v>
      </c>
      <c r="B165" s="5" t="str">
        <f>Лист2!C119</f>
        <v>07</v>
      </c>
      <c r="C165" s="5" t="str">
        <f>Лист2!D119</f>
        <v>02</v>
      </c>
      <c r="D165" s="5" t="str">
        <f>Лист2!E119</f>
        <v>90 1 00 70910</v>
      </c>
      <c r="E165" s="5">
        <f>Лист2!F119</f>
        <v>611</v>
      </c>
      <c r="F165" s="44">
        <f>Лист2!G119</f>
        <v>9553.2240000000002</v>
      </c>
      <c r="G165" s="43"/>
      <c r="H165" s="43"/>
    </row>
    <row r="166" spans="1:8" ht="69" customHeight="1">
      <c r="A166" s="9" t="s">
        <v>52</v>
      </c>
      <c r="B166" s="5" t="s">
        <v>23</v>
      </c>
      <c r="C166" s="5" t="s">
        <v>16</v>
      </c>
      <c r="D166" s="7" t="s">
        <v>150</v>
      </c>
      <c r="E166" s="5"/>
      <c r="F166" s="10">
        <f>Лист2!G120</f>
        <v>1366.4</v>
      </c>
      <c r="G166" s="43"/>
      <c r="H166" s="43"/>
    </row>
    <row r="167" spans="1:8" ht="31.5" customHeight="1">
      <c r="A167" s="32" t="s">
        <v>114</v>
      </c>
      <c r="B167" s="5" t="s">
        <v>23</v>
      </c>
      <c r="C167" s="5" t="s">
        <v>16</v>
      </c>
      <c r="D167" s="7" t="s">
        <v>150</v>
      </c>
      <c r="E167" s="5">
        <v>200</v>
      </c>
      <c r="F167" s="10">
        <f>Лист2!G121</f>
        <v>1360.229</v>
      </c>
      <c r="G167" s="43"/>
      <c r="H167" s="43"/>
    </row>
    <row r="168" spans="1:8" ht="31.5" customHeight="1">
      <c r="A168" s="32" t="str">
        <f>Лист2!A122</f>
        <v>Субсидии бюджетным учреждениям на иные цели</v>
      </c>
      <c r="B168" s="5" t="str">
        <f>Лист2!C122</f>
        <v>07</v>
      </c>
      <c r="C168" s="5" t="str">
        <f>Лист2!D122</f>
        <v>02</v>
      </c>
      <c r="D168" s="5" t="str">
        <f>Лист2!E122</f>
        <v>91 1 00 70930</v>
      </c>
      <c r="E168" s="5">
        <f>Лист2!F122</f>
        <v>612</v>
      </c>
      <c r="F168" s="45">
        <f>Лист2!G122</f>
        <v>6.1710000000000003</v>
      </c>
      <c r="G168" s="43"/>
      <c r="H168" s="43"/>
    </row>
    <row r="169" spans="1:8" ht="66" customHeight="1">
      <c r="A169" s="32" t="str">
        <f>Лист2!A123</f>
        <v>Субсидия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B169" s="5" t="str">
        <f>Лист2!C123</f>
        <v>07</v>
      </c>
      <c r="C169" s="5" t="str">
        <f>Лист2!D123</f>
        <v>02</v>
      </c>
      <c r="D169" s="5" t="str">
        <f>Лист2!E123</f>
        <v>90 1 E2 50970</v>
      </c>
      <c r="E169" s="5"/>
      <c r="F169" s="44">
        <f>Лист2!G123</f>
        <v>500</v>
      </c>
      <c r="G169" s="43"/>
      <c r="H169" s="43"/>
    </row>
    <row r="170" spans="1:8" ht="39" customHeight="1">
      <c r="A170" s="32" t="str">
        <f>Лист2!A124</f>
        <v>Закупка товаров, работ и услуг для обеспечения государственных (муниципальных) нужд</v>
      </c>
      <c r="B170" s="5" t="str">
        <f>Лист2!C124</f>
        <v>07</v>
      </c>
      <c r="C170" s="5" t="str">
        <f>Лист2!D124</f>
        <v>02</v>
      </c>
      <c r="D170" s="5" t="str">
        <f>Лист2!E124</f>
        <v>90 1 E2 50970</v>
      </c>
      <c r="E170" s="5">
        <f>Лист2!F124</f>
        <v>200</v>
      </c>
      <c r="F170" s="44">
        <f>Лист2!G124</f>
        <v>500</v>
      </c>
      <c r="G170" s="43"/>
      <c r="H170" s="43"/>
    </row>
    <row r="171" spans="1:8" ht="99" customHeight="1">
      <c r="A171" s="32" t="str">
        <f>Лист2!A125</f>
        <v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(расходы на реализацию мероприятий в муниципальных учреждениях)</v>
      </c>
      <c r="B171" s="5" t="str">
        <f>Лист2!C125</f>
        <v>07</v>
      </c>
      <c r="C171" s="5" t="str">
        <f>Лист2!D125</f>
        <v>02</v>
      </c>
      <c r="D171" s="5" t="str">
        <f>Лист2!E125</f>
        <v>90 1 00 L3042</v>
      </c>
      <c r="E171" s="5"/>
      <c r="F171" s="44">
        <f>Лист2!G125</f>
        <v>3825.1990000000001</v>
      </c>
      <c r="G171" s="43"/>
      <c r="H171" s="43"/>
    </row>
    <row r="172" spans="1:8" ht="39" customHeight="1">
      <c r="A172" s="32" t="str">
        <f>Лист2!A126</f>
        <v>Закупка товаров, работ и услуг для обеспечения государственных (муниципальных) нужд</v>
      </c>
      <c r="B172" s="5" t="str">
        <f>Лист2!C126</f>
        <v>07</v>
      </c>
      <c r="C172" s="5" t="str">
        <f>Лист2!D126</f>
        <v>02</v>
      </c>
      <c r="D172" s="5" t="str">
        <f>Лист2!E126</f>
        <v>90 1 00 L3042</v>
      </c>
      <c r="E172" s="5">
        <f>Лист2!F126</f>
        <v>200</v>
      </c>
      <c r="F172" s="44">
        <f>Лист2!G126</f>
        <v>3642.8310000000001</v>
      </c>
      <c r="G172" s="43"/>
      <c r="H172" s="43"/>
    </row>
    <row r="173" spans="1:8" ht="27" customHeight="1">
      <c r="A173" s="32" t="str">
        <f>Лист2!A127</f>
        <v>Субсидии бюджетным учреждениям на иные цели</v>
      </c>
      <c r="B173" s="5" t="str">
        <f>Лист2!C127</f>
        <v>07</v>
      </c>
      <c r="C173" s="5" t="str">
        <f>Лист2!D127</f>
        <v>02</v>
      </c>
      <c r="D173" s="5" t="str">
        <f>Лист2!E127</f>
        <v>90 1 00 L3042</v>
      </c>
      <c r="E173" s="5">
        <f>Лист2!F127</f>
        <v>612</v>
      </c>
      <c r="F173" s="44">
        <f>Лист2!G127</f>
        <v>182.36799999999999</v>
      </c>
      <c r="G173" s="43"/>
      <c r="H173" s="43"/>
    </row>
    <row r="174" spans="1:8" ht="49.5" customHeight="1">
      <c r="A174" s="32" t="str">
        <f>Лист2!A128</f>
        <v>Обеспечение расчетов за топливно-энергетические ресурсы, потребляемые муниципальными учреждениями</v>
      </c>
      <c r="B174" s="5" t="str">
        <f>Лист2!C128</f>
        <v>07</v>
      </c>
      <c r="C174" s="5" t="str">
        <f>Лист2!D128</f>
        <v>02</v>
      </c>
      <c r="D174" s="5" t="str">
        <f>Лист2!E128</f>
        <v>92 9 00 S1190</v>
      </c>
      <c r="E174" s="5"/>
      <c r="F174" s="44">
        <f>Лист2!G128</f>
        <v>4435.83</v>
      </c>
      <c r="G174" s="43"/>
      <c r="H174" s="43"/>
    </row>
    <row r="175" spans="1:8" ht="33.75" customHeight="1">
      <c r="A175" s="32" t="str">
        <f>Лист2!A129</f>
        <v>Закупка товаров, работ и услуг для обеспечения государственных (муниципальных) нужд</v>
      </c>
      <c r="B175" s="5" t="str">
        <f>Лист2!C129</f>
        <v>07</v>
      </c>
      <c r="C175" s="5" t="str">
        <f>Лист2!D129</f>
        <v>02</v>
      </c>
      <c r="D175" s="5" t="str">
        <f>Лист2!E129</f>
        <v>92 9 00 S1190</v>
      </c>
      <c r="E175" s="5">
        <f>Лист2!F129</f>
        <v>200</v>
      </c>
      <c r="F175" s="44">
        <f>Лист2!G129</f>
        <v>4435.83</v>
      </c>
      <c r="G175" s="43"/>
      <c r="H175" s="43"/>
    </row>
    <row r="176" spans="1:8" ht="54.75" customHeight="1">
      <c r="A176" s="32" t="str">
        <f>Лист2!A130</f>
        <v>Софинансирование субсидии на обеспечение расчетов за топливно-энергетические ресурсы, потребляемые муниципальными учреждениями</v>
      </c>
      <c r="B176" s="5" t="str">
        <f>Лист2!C130</f>
        <v>07</v>
      </c>
      <c r="C176" s="5" t="str">
        <f>Лист2!D130</f>
        <v>02</v>
      </c>
      <c r="D176" s="5" t="str">
        <f>Лист2!E130</f>
        <v>92 9 00 S1190</v>
      </c>
      <c r="E176" s="5"/>
      <c r="F176" s="44">
        <f>Лист2!G130</f>
        <v>100</v>
      </c>
      <c r="G176" s="43"/>
      <c r="H176" s="43"/>
    </row>
    <row r="177" spans="1:8" ht="33.75" customHeight="1">
      <c r="A177" s="32" t="str">
        <f>Лист2!A131</f>
        <v>Закупка товаров, работ и услуг для обеспечения государственных (муниципальных) нужд</v>
      </c>
      <c r="B177" s="5" t="str">
        <f>Лист2!C131</f>
        <v>07</v>
      </c>
      <c r="C177" s="5" t="str">
        <f>Лист2!D131</f>
        <v>02</v>
      </c>
      <c r="D177" s="5" t="str">
        <f>Лист2!E131</f>
        <v>92 9 00 S1190</v>
      </c>
      <c r="E177" s="5">
        <f>Лист2!F131</f>
        <v>200</v>
      </c>
      <c r="F177" s="44">
        <f>Лист2!G131</f>
        <v>100</v>
      </c>
      <c r="G177" s="43"/>
      <c r="H177" s="43"/>
    </row>
    <row r="178" spans="1:8" ht="60" customHeight="1">
      <c r="A178" s="32" t="str">
        <f>Лист2!A132</f>
        <v>Обеспечение расчетов за топливно-энергетические ресурсы, потребляемые муниципальными учреждениями</v>
      </c>
      <c r="B178" s="5" t="str">
        <f>Лист2!C132</f>
        <v>07</v>
      </c>
      <c r="C178" s="5" t="str">
        <f>Лист2!D132</f>
        <v>02</v>
      </c>
      <c r="D178" s="5" t="str">
        <f>Лист2!E132</f>
        <v>92 9 00 S1190</v>
      </c>
      <c r="E178" s="5"/>
      <c r="F178" s="44">
        <f>Лист2!G132</f>
        <v>274.55</v>
      </c>
      <c r="G178" s="43"/>
      <c r="H178" s="43"/>
    </row>
    <row r="179" spans="1:8" ht="85.5" customHeight="1">
      <c r="A179" s="32" t="str">
        <f>Лист2!A133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услуг(выполнение работ)</v>
      </c>
      <c r="B179" s="5" t="str">
        <f>Лист2!C133</f>
        <v>07</v>
      </c>
      <c r="C179" s="5" t="str">
        <f>Лист2!D133</f>
        <v>02</v>
      </c>
      <c r="D179" s="5" t="str">
        <f>Лист2!E133</f>
        <v>92 9 00 S1190</v>
      </c>
      <c r="E179" s="5">
        <f>Лист2!F133</f>
        <v>611</v>
      </c>
      <c r="F179" s="44">
        <f>Лист2!G133</f>
        <v>274.55</v>
      </c>
      <c r="G179" s="43"/>
      <c r="H179" s="43"/>
    </row>
    <row r="180" spans="1:8" ht="24" customHeight="1">
      <c r="A180" s="32" t="str">
        <f>Лист2!A134</f>
        <v>Резервные фонды местных администраций</v>
      </c>
      <c r="B180" s="5" t="str">
        <f>Лист2!C134</f>
        <v>07</v>
      </c>
      <c r="C180" s="5" t="str">
        <f>Лист2!D134</f>
        <v>02</v>
      </c>
      <c r="D180" s="5" t="str">
        <f>Лист2!E134</f>
        <v>99 1 00 14100</v>
      </c>
      <c r="E180" s="5"/>
      <c r="F180" s="44">
        <f>Лист2!G134</f>
        <v>6.7060000000000004</v>
      </c>
      <c r="G180" s="43"/>
      <c r="H180" s="43"/>
    </row>
    <row r="181" spans="1:8" ht="33.75" customHeight="1">
      <c r="A181" s="32" t="str">
        <f>Лист2!A135</f>
        <v>Закупка товаров, работ и услуг для обеспечения государственных (муниципальных) нужд</v>
      </c>
      <c r="B181" s="5" t="str">
        <f>Лист2!C135</f>
        <v>07</v>
      </c>
      <c r="C181" s="5" t="str">
        <f>Лист2!D135</f>
        <v>02</v>
      </c>
      <c r="D181" s="5" t="str">
        <f>Лист2!E135</f>
        <v>99 1 00 14100</v>
      </c>
      <c r="E181" s="5">
        <f>Лист2!F135</f>
        <v>200</v>
      </c>
      <c r="F181" s="44">
        <f>Лист2!G135</f>
        <v>6.7060000000000004</v>
      </c>
      <c r="G181" s="43"/>
      <c r="H181" s="43"/>
    </row>
    <row r="182" spans="1:8" ht="42.75" customHeight="1">
      <c r="A182" s="32" t="str">
        <f>Лист2!A136</f>
        <v>Мероприятия по профилактике и противодействию распространения новой короновирусной инфекции</v>
      </c>
      <c r="B182" s="5" t="str">
        <f>Лист2!C136</f>
        <v>07</v>
      </c>
      <c r="C182" s="5" t="str">
        <f>Лист2!D136</f>
        <v>02</v>
      </c>
      <c r="D182" s="5" t="str">
        <f>Лист2!E136</f>
        <v>99 9 00 15001</v>
      </c>
      <c r="E182" s="5"/>
      <c r="F182" s="45">
        <f>Лист2!G136</f>
        <v>85.85</v>
      </c>
      <c r="G182" s="43"/>
      <c r="H182" s="43"/>
    </row>
    <row r="183" spans="1:8" ht="33.75" customHeight="1">
      <c r="A183" s="32" t="str">
        <f>Лист2!A137</f>
        <v>Закупка товаров, работ и услуг для обеспечения государственных (муниципальных) нужд</v>
      </c>
      <c r="B183" s="5" t="str">
        <f>Лист2!C137</f>
        <v>07</v>
      </c>
      <c r="C183" s="5" t="str">
        <f>Лист2!D137</f>
        <v>02</v>
      </c>
      <c r="D183" s="5" t="str">
        <f>Лист2!E137</f>
        <v>99 9 00 15001</v>
      </c>
      <c r="E183" s="5">
        <f>Лист2!F137</f>
        <v>200</v>
      </c>
      <c r="F183" s="45">
        <f>Лист2!G137</f>
        <v>85.85</v>
      </c>
      <c r="G183" s="43"/>
      <c r="H183" s="43"/>
    </row>
    <row r="184" spans="1:8" ht="24" customHeight="1">
      <c r="A184" s="32" t="str">
        <f>Лист2!A138</f>
        <v>Дополнительное образование детей</v>
      </c>
      <c r="B184" s="5" t="str">
        <f>Лист2!C138</f>
        <v>07</v>
      </c>
      <c r="C184" s="5" t="str">
        <f>Лист2!D138</f>
        <v>03</v>
      </c>
      <c r="D184" s="7"/>
      <c r="E184" s="5"/>
      <c r="F184" s="10">
        <f>F185+F189</f>
        <v>13640.146999999997</v>
      </c>
      <c r="G184" s="43"/>
      <c r="H184" s="43"/>
    </row>
    <row r="185" spans="1:8" ht="31.5" customHeight="1">
      <c r="A185" s="32" t="str">
        <f>Лист2!A139</f>
        <v>Обеспечение деятельности организаций (учреждений) дополнительного образования детей</v>
      </c>
      <c r="B185" s="5" t="str">
        <f>Лист2!C139</f>
        <v>07</v>
      </c>
      <c r="C185" s="5" t="str">
        <f>Лист2!D139</f>
        <v>03</v>
      </c>
      <c r="D185" s="7" t="s">
        <v>110</v>
      </c>
      <c r="E185" s="5"/>
      <c r="F185" s="10">
        <f>F186+F187+F188</f>
        <v>10423.274999999998</v>
      </c>
      <c r="G185" s="43"/>
      <c r="H185" s="43"/>
    </row>
    <row r="186" spans="1:8" ht="87" customHeight="1">
      <c r="A186" s="32" t="str">
        <f>Лист2!A140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86" s="5" t="str">
        <f>Лист2!C140</f>
        <v>07</v>
      </c>
      <c r="C186" s="5" t="str">
        <f>Лист2!D140</f>
        <v>03</v>
      </c>
      <c r="D186" s="7" t="s">
        <v>110</v>
      </c>
      <c r="E186" s="5">
        <f>Лист2!F41</f>
        <v>100</v>
      </c>
      <c r="F186" s="10">
        <f>Лист2!G16+Лист2!G41+Лист2!G140</f>
        <v>8373.3759999999984</v>
      </c>
      <c r="G186" s="43"/>
      <c r="H186" s="43"/>
    </row>
    <row r="187" spans="1:8" ht="31.5" customHeight="1">
      <c r="A187" s="32" t="str">
        <f>Лист2!A141</f>
        <v>Закупка товаров, работ и услуг для обеспечения государственных (муниципальных) нужд</v>
      </c>
      <c r="B187" s="5" t="str">
        <f>Лист2!C141</f>
        <v>07</v>
      </c>
      <c r="C187" s="5" t="str">
        <f>Лист2!D141</f>
        <v>03</v>
      </c>
      <c r="D187" s="7" t="s">
        <v>110</v>
      </c>
      <c r="E187" s="5">
        <f>Лист2!F42</f>
        <v>200</v>
      </c>
      <c r="F187" s="10">
        <f>Лист2!G17+Лист2!G42+Лист2!G141</f>
        <v>2009.0419999999999</v>
      </c>
      <c r="G187" s="43"/>
      <c r="H187" s="43"/>
    </row>
    <row r="188" spans="1:8" ht="31.5" customHeight="1">
      <c r="A188" s="32" t="str">
        <f>Лист2!A142</f>
        <v>Уплата налогов, сборов и иных платежей</v>
      </c>
      <c r="B188" s="5" t="str">
        <f>Лист2!C142</f>
        <v>07</v>
      </c>
      <c r="C188" s="5" t="str">
        <f>Лист2!D142</f>
        <v>03</v>
      </c>
      <c r="D188" s="7" t="s">
        <v>110</v>
      </c>
      <c r="E188" s="5">
        <f>Лист2!F43</f>
        <v>850</v>
      </c>
      <c r="F188" s="10">
        <f>Лист2!G18+Лист2!G43+Лист2!G142</f>
        <v>40.856999999999999</v>
      </c>
      <c r="G188" s="43"/>
      <c r="H188" s="43"/>
    </row>
    <row r="189" spans="1:8" ht="48" customHeight="1">
      <c r="A189" s="32" t="str">
        <f>Лист2!A143</f>
        <v>Субсидия на софинансирование части расходов местных бюджетов по оплате труда работников муниципальных учреждений</v>
      </c>
      <c r="B189" s="5" t="str">
        <f>Лист2!C143</f>
        <v>07</v>
      </c>
      <c r="C189" s="5" t="str">
        <f>Лист2!D143</f>
        <v>03</v>
      </c>
      <c r="D189" s="5" t="str">
        <f>Лист2!E143</f>
        <v>02 1 00 S0430</v>
      </c>
      <c r="E189" s="5"/>
      <c r="F189" s="10">
        <f>F190</f>
        <v>3216.8719999999998</v>
      </c>
      <c r="G189" s="43"/>
      <c r="H189" s="43"/>
    </row>
    <row r="190" spans="1:8" ht="88.5" customHeight="1">
      <c r="A190" s="32" t="str">
        <f>Лист2!A144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90" s="5" t="str">
        <f>Лист2!C144</f>
        <v>07</v>
      </c>
      <c r="C190" s="5" t="str">
        <f>Лист2!D144</f>
        <v>03</v>
      </c>
      <c r="D190" s="5" t="str">
        <f>Лист2!E144</f>
        <v>02 1 00 S0430</v>
      </c>
      <c r="E190" s="5">
        <f>Лист2!F144</f>
        <v>100</v>
      </c>
      <c r="F190" s="10">
        <f>Лист2!G20+Лист2!G45+Лист2!G144</f>
        <v>3216.8719999999998</v>
      </c>
      <c r="G190" s="43"/>
      <c r="H190" s="43"/>
    </row>
    <row r="191" spans="1:8" ht="19.5" customHeight="1">
      <c r="A191" s="9" t="s">
        <v>53</v>
      </c>
      <c r="B191" s="5" t="s">
        <v>23</v>
      </c>
      <c r="C191" s="5" t="s">
        <v>23</v>
      </c>
      <c r="D191" s="7"/>
      <c r="E191" s="3"/>
      <c r="F191" s="10">
        <f>F192+F197+F199</f>
        <v>1034.451</v>
      </c>
      <c r="G191" s="43"/>
      <c r="H191" s="43"/>
    </row>
    <row r="192" spans="1:8" ht="47.25">
      <c r="A192" s="9" t="s">
        <v>82</v>
      </c>
      <c r="B192" s="7" t="s">
        <v>23</v>
      </c>
      <c r="C192" s="7" t="s">
        <v>23</v>
      </c>
      <c r="D192" s="7" t="s">
        <v>113</v>
      </c>
      <c r="E192" s="3"/>
      <c r="F192" s="10">
        <f>F193</f>
        <v>855.99599999999998</v>
      </c>
      <c r="G192" s="43"/>
      <c r="H192" s="43"/>
    </row>
    <row r="193" spans="1:8" ht="36.75" customHeight="1">
      <c r="A193" s="9" t="s">
        <v>103</v>
      </c>
      <c r="B193" s="5" t="s">
        <v>23</v>
      </c>
      <c r="C193" s="5" t="s">
        <v>23</v>
      </c>
      <c r="D193" s="7" t="s">
        <v>125</v>
      </c>
      <c r="E193" s="3"/>
      <c r="F193" s="10">
        <f>F194+F195</f>
        <v>855.99599999999998</v>
      </c>
      <c r="G193" s="43"/>
      <c r="H193" s="43"/>
    </row>
    <row r="194" spans="1:8" ht="82.5" customHeight="1">
      <c r="A194" s="31" t="s">
        <v>75</v>
      </c>
      <c r="B194" s="5" t="s">
        <v>23</v>
      </c>
      <c r="C194" s="5" t="s">
        <v>23</v>
      </c>
      <c r="D194" s="7" t="s">
        <v>125</v>
      </c>
      <c r="E194" s="3">
        <v>100</v>
      </c>
      <c r="F194" s="10">
        <f>Лист2!G148</f>
        <v>848.71600000000001</v>
      </c>
      <c r="G194" s="43"/>
      <c r="H194" s="43"/>
    </row>
    <row r="195" spans="1:8" ht="32.25" customHeight="1">
      <c r="A195" s="32" t="s">
        <v>114</v>
      </c>
      <c r="B195" s="5" t="s">
        <v>23</v>
      </c>
      <c r="C195" s="5" t="s">
        <v>23</v>
      </c>
      <c r="D195" s="7" t="s">
        <v>125</v>
      </c>
      <c r="E195" s="3">
        <v>200</v>
      </c>
      <c r="F195" s="10">
        <f>Лист2!G149</f>
        <v>7.28</v>
      </c>
      <c r="G195" s="43"/>
      <c r="H195" s="43"/>
    </row>
    <row r="196" spans="1:8" ht="23.25" customHeight="1">
      <c r="A196" s="33" t="s">
        <v>66</v>
      </c>
      <c r="B196" s="5" t="s">
        <v>23</v>
      </c>
      <c r="C196" s="5" t="s">
        <v>23</v>
      </c>
      <c r="D196" s="7" t="s">
        <v>125</v>
      </c>
      <c r="E196" s="3">
        <v>850</v>
      </c>
      <c r="F196" s="10">
        <f>Лист2!G150</f>
        <v>0</v>
      </c>
      <c r="G196" s="43"/>
      <c r="H196" s="43"/>
    </row>
    <row r="197" spans="1:8" ht="53.25" customHeight="1">
      <c r="A197" s="33" t="str">
        <f>Лист2!A151</f>
        <v>Субсидия на софинансирование части расходов местных бюджетов по оплате труда работников муниципальных учреждений</v>
      </c>
      <c r="B197" s="5" t="str">
        <f>Лист2!C151</f>
        <v>07</v>
      </c>
      <c r="C197" s="5" t="str">
        <f>Лист2!D151</f>
        <v>07</v>
      </c>
      <c r="D197" s="5" t="str">
        <f>Лист2!E151</f>
        <v>02 1 00 S0430</v>
      </c>
      <c r="E197" s="5"/>
      <c r="F197" s="45">
        <f>Лист2!G151</f>
        <v>178.45500000000001</v>
      </c>
      <c r="G197" s="43"/>
      <c r="H197" s="43"/>
    </row>
    <row r="198" spans="1:8" ht="88.5" customHeight="1">
      <c r="A198" s="33" t="str">
        <f>Лист2!A152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98" s="5" t="str">
        <f>Лист2!C152</f>
        <v>07</v>
      </c>
      <c r="C198" s="5" t="str">
        <f>Лист2!D152</f>
        <v>07</v>
      </c>
      <c r="D198" s="5" t="str">
        <f>Лист2!E152</f>
        <v>02 1 00 S0430</v>
      </c>
      <c r="E198" s="5">
        <f>Лист2!F152</f>
        <v>100</v>
      </c>
      <c r="F198" s="45">
        <f>Лист2!G152</f>
        <v>178.45500000000001</v>
      </c>
      <c r="G198" s="43"/>
      <c r="H198" s="43"/>
    </row>
    <row r="199" spans="1:8" ht="34.5" customHeight="1">
      <c r="A199" s="33" t="str">
        <f>Лист2!A153</f>
        <v>Субсидии на проведение детской оздоровительной кампании</v>
      </c>
      <c r="B199" s="5" t="str">
        <f>Лист2!C153</f>
        <v>07</v>
      </c>
      <c r="C199" s="5" t="str">
        <f>Лист2!D153</f>
        <v>07</v>
      </c>
      <c r="D199" s="5" t="str">
        <f>Лист2!E153</f>
        <v>90 1 00 S3210</v>
      </c>
      <c r="E199" s="5"/>
      <c r="F199" s="5">
        <f>Лист2!G153</f>
        <v>0</v>
      </c>
      <c r="G199" s="43"/>
      <c r="H199" s="43"/>
    </row>
    <row r="200" spans="1:8" ht="37.5" customHeight="1">
      <c r="A200" s="33" t="str">
        <f>Лист2!A154</f>
        <v>Закупка товаров, работ и услуг для обеспечения государственных (муниципальных) нужд</v>
      </c>
      <c r="B200" s="5" t="str">
        <f>Лист2!C154</f>
        <v>07</v>
      </c>
      <c r="C200" s="5" t="str">
        <f>Лист2!D154</f>
        <v>07</v>
      </c>
      <c r="D200" s="5" t="str">
        <f>Лист2!E154</f>
        <v>90 1 00 S3210</v>
      </c>
      <c r="E200" s="5">
        <f>Лист2!F154</f>
        <v>200</v>
      </c>
      <c r="F200" s="5">
        <f>Лист2!G154</f>
        <v>0</v>
      </c>
      <c r="G200" s="43"/>
      <c r="H200" s="43"/>
    </row>
    <row r="201" spans="1:8" ht="26.25" customHeight="1">
      <c r="A201" s="36" t="s">
        <v>9</v>
      </c>
      <c r="B201" s="5" t="s">
        <v>23</v>
      </c>
      <c r="C201" s="5" t="s">
        <v>20</v>
      </c>
      <c r="D201" s="5"/>
      <c r="E201" s="3"/>
      <c r="F201" s="10">
        <f>F202+F207+F210+F223+F217+F219+F221</f>
        <v>11995.564</v>
      </c>
      <c r="G201" s="43"/>
      <c r="H201" s="43"/>
    </row>
    <row r="202" spans="1:8" ht="31.5">
      <c r="A202" s="9" t="s">
        <v>64</v>
      </c>
      <c r="B202" s="5" t="s">
        <v>23</v>
      </c>
      <c r="C202" s="5" t="s">
        <v>20</v>
      </c>
      <c r="D202" s="7" t="s">
        <v>115</v>
      </c>
      <c r="E202" s="5"/>
      <c r="F202" s="10">
        <f>F203</f>
        <v>2725.7150000000001</v>
      </c>
      <c r="G202" s="43"/>
      <c r="H202" s="43"/>
    </row>
    <row r="203" spans="1:8" ht="31.5">
      <c r="A203" s="9" t="s">
        <v>65</v>
      </c>
      <c r="B203" s="5" t="s">
        <v>23</v>
      </c>
      <c r="C203" s="5" t="s">
        <v>20</v>
      </c>
      <c r="D203" s="7" t="s">
        <v>116</v>
      </c>
      <c r="E203" s="5"/>
      <c r="F203" s="10">
        <f>F204+F205+F206</f>
        <v>2725.7150000000001</v>
      </c>
      <c r="G203" s="43"/>
      <c r="H203" s="43"/>
    </row>
    <row r="204" spans="1:8" ht="77.25" customHeight="1">
      <c r="A204" s="31" t="s">
        <v>75</v>
      </c>
      <c r="B204" s="5" t="s">
        <v>23</v>
      </c>
      <c r="C204" s="5" t="s">
        <v>20</v>
      </c>
      <c r="D204" s="7" t="s">
        <v>116</v>
      </c>
      <c r="E204" s="5">
        <v>100</v>
      </c>
      <c r="F204" s="10">
        <f>Лист2!G158</f>
        <v>2501.3760000000002</v>
      </c>
      <c r="G204" s="43"/>
      <c r="H204" s="43"/>
    </row>
    <row r="205" spans="1:8" ht="36" customHeight="1">
      <c r="A205" s="32" t="s">
        <v>114</v>
      </c>
      <c r="B205" s="5" t="s">
        <v>23</v>
      </c>
      <c r="C205" s="5" t="s">
        <v>20</v>
      </c>
      <c r="D205" s="7" t="s">
        <v>116</v>
      </c>
      <c r="E205" s="5">
        <v>200</v>
      </c>
      <c r="F205" s="10">
        <f>Лист2!G159</f>
        <v>224.339</v>
      </c>
      <c r="G205" s="43"/>
      <c r="H205" s="43"/>
    </row>
    <row r="206" spans="1:8" ht="20.25" customHeight="1">
      <c r="A206" s="33" t="s">
        <v>66</v>
      </c>
      <c r="B206" s="5" t="s">
        <v>23</v>
      </c>
      <c r="C206" s="5" t="s">
        <v>20</v>
      </c>
      <c r="D206" s="7" t="s">
        <v>116</v>
      </c>
      <c r="E206" s="5">
        <v>850</v>
      </c>
      <c r="F206" s="10">
        <f>Лист2!G160</f>
        <v>0</v>
      </c>
      <c r="G206" s="43"/>
      <c r="H206" s="43"/>
    </row>
    <row r="207" spans="1:8" ht="51" customHeight="1">
      <c r="A207" s="9" t="s">
        <v>95</v>
      </c>
      <c r="B207" s="5" t="s">
        <v>23</v>
      </c>
      <c r="C207" s="5" t="s">
        <v>20</v>
      </c>
      <c r="D207" s="7" t="s">
        <v>138</v>
      </c>
      <c r="E207" s="5"/>
      <c r="F207" s="10">
        <f>F208+F209</f>
        <v>857.99799999999993</v>
      </c>
      <c r="G207" s="43"/>
      <c r="H207" s="43"/>
    </row>
    <row r="208" spans="1:8" ht="85.5" customHeight="1">
      <c r="A208" s="31" t="s">
        <v>75</v>
      </c>
      <c r="B208" s="5" t="s">
        <v>23</v>
      </c>
      <c r="C208" s="5" t="s">
        <v>20</v>
      </c>
      <c r="D208" s="7" t="s">
        <v>138</v>
      </c>
      <c r="E208" s="5">
        <v>100</v>
      </c>
      <c r="F208" s="10">
        <f>Лист2!G162</f>
        <v>777.16899999999998</v>
      </c>
      <c r="G208" s="43"/>
      <c r="H208" s="43"/>
    </row>
    <row r="209" spans="1:8" ht="31.5" customHeight="1">
      <c r="A209" s="32" t="s">
        <v>114</v>
      </c>
      <c r="B209" s="5" t="s">
        <v>23</v>
      </c>
      <c r="C209" s="5" t="s">
        <v>20</v>
      </c>
      <c r="D209" s="7" t="s">
        <v>138</v>
      </c>
      <c r="E209" s="5">
        <v>200</v>
      </c>
      <c r="F209" s="10">
        <f>Лист2!G163</f>
        <v>80.828999999999994</v>
      </c>
      <c r="G209" s="43"/>
      <c r="H209" s="43"/>
    </row>
    <row r="210" spans="1:8" ht="34.5" customHeight="1">
      <c r="A210" s="33" t="s">
        <v>86</v>
      </c>
      <c r="B210" s="5" t="s">
        <v>23</v>
      </c>
      <c r="C210" s="5" t="s">
        <v>20</v>
      </c>
      <c r="D210" s="7" t="s">
        <v>119</v>
      </c>
      <c r="E210" s="5"/>
      <c r="F210" s="10">
        <f>F211+F215</f>
        <v>2834.1010000000001</v>
      </c>
      <c r="G210" s="43"/>
      <c r="H210" s="43"/>
    </row>
    <row r="211" spans="1:8" ht="93" customHeight="1">
      <c r="A211" s="34" t="s">
        <v>63</v>
      </c>
      <c r="B211" s="5" t="s">
        <v>23</v>
      </c>
      <c r="C211" s="5" t="s">
        <v>20</v>
      </c>
      <c r="D211" s="7" t="s">
        <v>120</v>
      </c>
      <c r="E211" s="5"/>
      <c r="F211" s="10">
        <f>F212+F213+F214</f>
        <v>2695.0630000000001</v>
      </c>
      <c r="G211" s="43"/>
      <c r="H211" s="43"/>
    </row>
    <row r="212" spans="1:8" ht="77.25" customHeight="1">
      <c r="A212" s="31" t="s">
        <v>75</v>
      </c>
      <c r="B212" s="5" t="s">
        <v>23</v>
      </c>
      <c r="C212" s="5" t="s">
        <v>20</v>
      </c>
      <c r="D212" s="7" t="s">
        <v>120</v>
      </c>
      <c r="E212" s="5">
        <v>100</v>
      </c>
      <c r="F212" s="10">
        <f>Лист2!G166</f>
        <v>2630.701</v>
      </c>
      <c r="G212" s="43"/>
      <c r="H212" s="43"/>
    </row>
    <row r="213" spans="1:8" ht="32.25" customHeight="1">
      <c r="A213" s="32" t="s">
        <v>114</v>
      </c>
      <c r="B213" s="5" t="s">
        <v>23</v>
      </c>
      <c r="C213" s="5" t="s">
        <v>20</v>
      </c>
      <c r="D213" s="7" t="s">
        <v>120</v>
      </c>
      <c r="E213" s="5">
        <v>200</v>
      </c>
      <c r="F213" s="10">
        <f>Лист2!G167</f>
        <v>64.361999999999995</v>
      </c>
      <c r="G213" s="43"/>
      <c r="H213" s="43"/>
    </row>
    <row r="214" spans="1:8" ht="19.5" customHeight="1">
      <c r="A214" s="33" t="s">
        <v>66</v>
      </c>
      <c r="B214" s="5" t="s">
        <v>23</v>
      </c>
      <c r="C214" s="5" t="s">
        <v>20</v>
      </c>
      <c r="D214" s="7" t="s">
        <v>120</v>
      </c>
      <c r="E214" s="5">
        <v>850</v>
      </c>
      <c r="F214" s="10">
        <f>Лист2!G168</f>
        <v>0</v>
      </c>
      <c r="G214" s="43"/>
      <c r="H214" s="43"/>
    </row>
    <row r="215" spans="1:8" ht="57.75" customHeight="1">
      <c r="A215" s="33" t="str">
        <f>Лист2!A169</f>
        <v>Субсидия на софинансирование части расходов местных бюджетов по оплате труда работников муниципальных учреждений</v>
      </c>
      <c r="B215" s="5" t="str">
        <f>Лист2!C169</f>
        <v>07</v>
      </c>
      <c r="C215" s="5" t="str">
        <f>Лист2!D169</f>
        <v>09</v>
      </c>
      <c r="D215" s="5" t="str">
        <f>Лист2!E169</f>
        <v>02 5 00 S0430</v>
      </c>
      <c r="E215" s="5"/>
      <c r="F215" s="45">
        <f>Лист2!G169</f>
        <v>139.03800000000001</v>
      </c>
      <c r="G215" s="43"/>
      <c r="H215" s="43"/>
    </row>
    <row r="216" spans="1:8" ht="90.75" customHeight="1">
      <c r="A216" s="33" t="str">
        <f>Лист2!A170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16" s="5" t="str">
        <f>Лист2!C170</f>
        <v>07</v>
      </c>
      <c r="C216" s="5" t="str">
        <f>Лист2!D170</f>
        <v>09</v>
      </c>
      <c r="D216" s="5" t="str">
        <f>Лист2!E170</f>
        <v>02 5 00 S0430</v>
      </c>
      <c r="E216" s="5">
        <f>Лист2!F170</f>
        <v>100</v>
      </c>
      <c r="F216" s="45">
        <f>Лист2!G170</f>
        <v>139.03800000000001</v>
      </c>
      <c r="G216" s="43"/>
      <c r="H216" s="43"/>
    </row>
    <row r="217" spans="1:8" ht="110.25" customHeight="1">
      <c r="A217" s="33" t="str">
        <f>Лист2!A171</f>
        <v>Субсидии на реализацию мероприятий краевой адресной инвестиционной программы в рамках  подпрограммы «Льготная ипотека для молодых учителей в Алтайском крае» государственной программы Алтайского края «Обеспечение доступным и комфортным жильем населения Алтайского края»</v>
      </c>
      <c r="B217" s="5" t="str">
        <f>Лист2!C171</f>
        <v>07</v>
      </c>
      <c r="C217" s="5" t="str">
        <f>Лист2!D171</f>
        <v>09</v>
      </c>
      <c r="D217" s="5" t="str">
        <f>Лист2!E171</f>
        <v>90 1 01 S0990</v>
      </c>
      <c r="E217" s="5"/>
      <c r="F217" s="45">
        <f>Лист2!G171</f>
        <v>56.8</v>
      </c>
      <c r="G217" s="43"/>
      <c r="H217" s="43"/>
    </row>
    <row r="218" spans="1:8" ht="32.25" customHeight="1">
      <c r="A218" s="33" t="str">
        <f>Лист2!A172</f>
        <v>Социальное обеспечение и иные выплаты населению</v>
      </c>
      <c r="B218" s="5" t="str">
        <f>Лист2!C172</f>
        <v>07</v>
      </c>
      <c r="C218" s="5" t="str">
        <f>Лист2!D172</f>
        <v>09</v>
      </c>
      <c r="D218" s="5" t="str">
        <f>Лист2!E172</f>
        <v>90 1 01 S0990</v>
      </c>
      <c r="E218" s="5">
        <f>Лист2!F172</f>
        <v>300</v>
      </c>
      <c r="F218" s="45">
        <f>Лист2!G172</f>
        <v>56.8</v>
      </c>
      <c r="G218" s="43"/>
      <c r="H218" s="43"/>
    </row>
    <row r="219" spans="1:8" ht="51" customHeight="1">
      <c r="A219" s="33" t="str">
        <f>Лист2!A173</f>
        <v>Обеспечение расчетов за топливно-энергетические ресурсы, потребляемые муниципальными учреждениями</v>
      </c>
      <c r="B219" s="5" t="str">
        <f>Лист2!C173</f>
        <v>07</v>
      </c>
      <c r="C219" s="5" t="str">
        <f>Лист2!D173</f>
        <v>09</v>
      </c>
      <c r="D219" s="5" t="str">
        <f>Лист2!E173</f>
        <v>92 9 00 S1190</v>
      </c>
      <c r="E219" s="5"/>
      <c r="F219" s="44">
        <f>Лист2!G173</f>
        <v>3864.6</v>
      </c>
      <c r="G219" s="43"/>
      <c r="H219" s="43"/>
    </row>
    <row r="220" spans="1:8" ht="32.25" customHeight="1">
      <c r="A220" s="33" t="str">
        <f>Лист2!A174</f>
        <v>Закупка товаров, работ и услуг для обеспечения государственных (муниципальных) нужд</v>
      </c>
      <c r="B220" s="5" t="str">
        <f>Лист2!C174</f>
        <v>07</v>
      </c>
      <c r="C220" s="5" t="str">
        <f>Лист2!D174</f>
        <v>09</v>
      </c>
      <c r="D220" s="5" t="str">
        <f>Лист2!E174</f>
        <v>92 9 00 S1190</v>
      </c>
      <c r="E220" s="5">
        <f>Лист2!F174</f>
        <v>200</v>
      </c>
      <c r="F220" s="44">
        <f>Лист2!G174</f>
        <v>3864.6</v>
      </c>
      <c r="G220" s="43"/>
      <c r="H220" s="43"/>
    </row>
    <row r="221" spans="1:8" ht="27" customHeight="1">
      <c r="A221" s="33" t="str">
        <f>Лист2!A175</f>
        <v>Резервные фонды местных администраций</v>
      </c>
      <c r="B221" s="5" t="str">
        <f>Лист2!C175</f>
        <v>07</v>
      </c>
      <c r="C221" s="5" t="str">
        <f>Лист2!D175</f>
        <v>09</v>
      </c>
      <c r="D221" s="5" t="str">
        <f>Лист2!E175</f>
        <v>99 1 00 14100</v>
      </c>
      <c r="E221" s="5"/>
      <c r="F221" s="45">
        <f>Лист2!G175</f>
        <v>92</v>
      </c>
      <c r="G221" s="43"/>
      <c r="H221" s="43"/>
    </row>
    <row r="222" spans="1:8" ht="32.25" customHeight="1">
      <c r="A222" s="33" t="str">
        <f>Лист2!A176</f>
        <v>Закупка товаров, работ и услуг для обеспечения государственных (муниципальных) нужд</v>
      </c>
      <c r="B222" s="5" t="str">
        <f>Лист2!C176</f>
        <v>07</v>
      </c>
      <c r="C222" s="5" t="str">
        <f>Лист2!D176</f>
        <v>09</v>
      </c>
      <c r="D222" s="5" t="str">
        <f>Лист2!E176</f>
        <v>99 1 00 14100</v>
      </c>
      <c r="E222" s="5">
        <f>Лист2!F176</f>
        <v>200</v>
      </c>
      <c r="F222" s="45">
        <f>Лист2!G176</f>
        <v>92</v>
      </c>
      <c r="G222" s="43"/>
      <c r="H222" s="43"/>
    </row>
    <row r="223" spans="1:8" ht="19.5" customHeight="1">
      <c r="A223" s="33" t="str">
        <f>Лист2!A177</f>
        <v>Прочие выплаты по обязательствам государства</v>
      </c>
      <c r="B223" s="5" t="str">
        <f>Лист2!C177</f>
        <v>07</v>
      </c>
      <c r="C223" s="5" t="str">
        <f>Лист2!D177</f>
        <v>09</v>
      </c>
      <c r="D223" s="5" t="str">
        <f>Лист2!E177</f>
        <v>99 9 00 14710</v>
      </c>
      <c r="E223" s="5"/>
      <c r="F223" s="44">
        <f>Лист2!G177</f>
        <v>1564.35</v>
      </c>
      <c r="G223" s="43"/>
      <c r="H223" s="43"/>
    </row>
    <row r="224" spans="1:8" ht="36" customHeight="1">
      <c r="A224" s="33" t="str">
        <f>Лист2!A178</f>
        <v>Закупка товаров, работ и услуг для обеспечения государственных (муниципальных) нужд</v>
      </c>
      <c r="B224" s="5" t="str">
        <f>Лист2!C178</f>
        <v>07</v>
      </c>
      <c r="C224" s="5" t="str">
        <f>Лист2!D178</f>
        <v>09</v>
      </c>
      <c r="D224" s="5" t="str">
        <f>Лист2!E178</f>
        <v>99 9 00 14710</v>
      </c>
      <c r="E224" s="5">
        <f>Лист2!F178</f>
        <v>200</v>
      </c>
      <c r="F224" s="44">
        <f>Лист2!G178</f>
        <v>1564.35</v>
      </c>
      <c r="G224" s="43"/>
      <c r="H224" s="43"/>
    </row>
    <row r="225" spans="1:8" ht="23.25" customHeight="1">
      <c r="A225" s="4" t="s">
        <v>83</v>
      </c>
      <c r="B225" s="5" t="s">
        <v>22</v>
      </c>
      <c r="C225" s="5"/>
      <c r="D225" s="3"/>
      <c r="E225" s="5"/>
      <c r="F225" s="10">
        <f>F226+F250</f>
        <v>25964.981999999996</v>
      </c>
      <c r="G225" s="10">
        <f>Лист1!E38</f>
        <v>18665.7</v>
      </c>
      <c r="H225" s="10">
        <f>Лист1!F38</f>
        <v>18669.2</v>
      </c>
    </row>
    <row r="226" spans="1:8" ht="17.25" customHeight="1">
      <c r="A226" s="4" t="s">
        <v>48</v>
      </c>
      <c r="B226" s="5" t="s">
        <v>22</v>
      </c>
      <c r="C226" s="5" t="s">
        <v>15</v>
      </c>
      <c r="D226" s="3"/>
      <c r="E226" s="5"/>
      <c r="F226" s="10">
        <f>F227+F236+F244+F248+F246+F240+F242+F238</f>
        <v>19039.131999999998</v>
      </c>
      <c r="G226" s="43"/>
      <c r="H226" s="43"/>
    </row>
    <row r="227" spans="1:8" ht="47.25">
      <c r="A227" s="9" t="s">
        <v>84</v>
      </c>
      <c r="B227" s="5" t="s">
        <v>22</v>
      </c>
      <c r="C227" s="5" t="s">
        <v>15</v>
      </c>
      <c r="D227" s="7" t="s">
        <v>117</v>
      </c>
      <c r="E227" s="3"/>
      <c r="F227" s="10">
        <f>+F228+F234</f>
        <v>14447.722</v>
      </c>
      <c r="G227" s="43"/>
      <c r="H227" s="43"/>
    </row>
    <row r="228" spans="1:8" ht="21" customHeight="1">
      <c r="A228" s="9" t="s">
        <v>94</v>
      </c>
      <c r="B228" s="5" t="s">
        <v>22</v>
      </c>
      <c r="C228" s="5" t="s">
        <v>15</v>
      </c>
      <c r="D228" s="7" t="s">
        <v>118</v>
      </c>
      <c r="E228" s="3"/>
      <c r="F228" s="10">
        <f>F229+F230+F233+F232+F231</f>
        <v>10568.347</v>
      </c>
      <c r="G228" s="43"/>
      <c r="H228" s="43"/>
    </row>
    <row r="229" spans="1:8" ht="87.75" customHeight="1">
      <c r="A229" s="32" t="s">
        <v>75</v>
      </c>
      <c r="B229" s="5" t="s">
        <v>22</v>
      </c>
      <c r="C229" s="5" t="s">
        <v>15</v>
      </c>
      <c r="D229" s="7" t="s">
        <v>118</v>
      </c>
      <c r="E229" s="3">
        <v>100</v>
      </c>
      <c r="F229" s="30">
        <f>Лист2!G50</f>
        <v>9075.4500000000007</v>
      </c>
      <c r="G229" s="43"/>
      <c r="H229" s="43"/>
    </row>
    <row r="230" spans="1:8" ht="37.5" customHeight="1">
      <c r="A230" s="32" t="s">
        <v>114</v>
      </c>
      <c r="B230" s="5" t="s">
        <v>22</v>
      </c>
      <c r="C230" s="5" t="s">
        <v>15</v>
      </c>
      <c r="D230" s="7" t="s">
        <v>118</v>
      </c>
      <c r="E230" s="3">
        <v>200</v>
      </c>
      <c r="F230" s="30">
        <f>Лист2!G51</f>
        <v>1453.4179999999999</v>
      </c>
      <c r="G230" s="43"/>
      <c r="H230" s="43"/>
    </row>
    <row r="231" spans="1:8" ht="37.5" customHeight="1">
      <c r="A231" s="32" t="str">
        <f>Лист2!A52</f>
        <v>Социальное обеспечение и иные выплаты населению</v>
      </c>
      <c r="B231" s="5" t="str">
        <f>Лист2!C52</f>
        <v>08</v>
      </c>
      <c r="C231" s="5" t="str">
        <f>Лист2!D52</f>
        <v>01</v>
      </c>
      <c r="D231" s="5" t="str">
        <f>Лист2!E52</f>
        <v>02 2 00 10530</v>
      </c>
      <c r="E231" s="5">
        <f>Лист2!F52</f>
        <v>300</v>
      </c>
      <c r="F231" s="45">
        <f>Лист2!G52</f>
        <v>1.23</v>
      </c>
      <c r="G231" s="43"/>
      <c r="H231" s="43"/>
    </row>
    <row r="232" spans="1:8" ht="24" customHeight="1">
      <c r="A232" s="32" t="str">
        <f>Лист2!A53</f>
        <v>Исполнение судебных актов</v>
      </c>
      <c r="B232" s="5" t="str">
        <f>Лист2!C53</f>
        <v>08</v>
      </c>
      <c r="C232" s="5" t="str">
        <f>Лист2!D53</f>
        <v>01</v>
      </c>
      <c r="D232" s="5" t="str">
        <f>Лист2!E53</f>
        <v>02 2 00 10530</v>
      </c>
      <c r="E232" s="5">
        <f>Лист2!F53</f>
        <v>830</v>
      </c>
      <c r="F232" s="45">
        <f>Лист2!G53</f>
        <v>15</v>
      </c>
      <c r="G232" s="43"/>
      <c r="H232" s="43"/>
    </row>
    <row r="233" spans="1:8" ht="21" customHeight="1">
      <c r="A233" s="33" t="s">
        <v>66</v>
      </c>
      <c r="B233" s="5" t="s">
        <v>22</v>
      </c>
      <c r="C233" s="5" t="s">
        <v>15</v>
      </c>
      <c r="D233" s="7" t="s">
        <v>118</v>
      </c>
      <c r="E233" s="3">
        <v>850</v>
      </c>
      <c r="F233" s="30">
        <f>Лист2!G54</f>
        <v>23.248999999999999</v>
      </c>
      <c r="G233" s="43"/>
      <c r="H233" s="43"/>
    </row>
    <row r="234" spans="1:8" ht="54" customHeight="1">
      <c r="A234" s="33" t="str">
        <f>Лист2!A55</f>
        <v>Субсидия на софинансирование части расходов местных бюджетов по оплате труда работников муниципальных учреждений</v>
      </c>
      <c r="B234" s="5" t="str">
        <f>Лист2!C55</f>
        <v>08</v>
      </c>
      <c r="C234" s="5" t="str">
        <f>Лист2!D55</f>
        <v>01</v>
      </c>
      <c r="D234" s="5" t="str">
        <f>Лист2!E55</f>
        <v>02 2 00 S0430</v>
      </c>
      <c r="E234" s="5"/>
      <c r="F234" s="65">
        <f>Лист2!G55</f>
        <v>3879.375</v>
      </c>
      <c r="G234" s="43"/>
      <c r="H234" s="43"/>
    </row>
    <row r="235" spans="1:8" ht="91.5" customHeight="1">
      <c r="A235" s="33" t="str">
        <f>Лист2!A56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5" s="5" t="str">
        <f>Лист2!C56</f>
        <v>08</v>
      </c>
      <c r="C235" s="5" t="str">
        <f>Лист2!D56</f>
        <v>01</v>
      </c>
      <c r="D235" s="5" t="str">
        <f>Лист2!E56</f>
        <v>02 2 00 S0430</v>
      </c>
      <c r="E235" s="5">
        <f>Лист2!F56</f>
        <v>100</v>
      </c>
      <c r="F235" s="65">
        <f>Лист2!G56</f>
        <v>3879.375</v>
      </c>
      <c r="G235" s="43"/>
      <c r="H235" s="43"/>
    </row>
    <row r="236" spans="1:8" ht="67.5" customHeight="1">
      <c r="A236" s="33" t="str">
        <f>Лист2!A419</f>
        <v>Субсидии на текущий и капитальный ремонт, благоустройство территорий объектов культурного наследия - памятников Великой Отечественной войны</v>
      </c>
      <c r="B236" s="5" t="str">
        <f>Лист2!C419</f>
        <v>08</v>
      </c>
      <c r="C236" s="5" t="str">
        <f>Лист2!D419</f>
        <v>01</v>
      </c>
      <c r="D236" s="5" t="str">
        <f>Лист2!E419</f>
        <v>44 1 00 S0180</v>
      </c>
      <c r="E236" s="5"/>
      <c r="F236" s="45">
        <f>Лист2!G419</f>
        <v>602.70000000000005</v>
      </c>
      <c r="G236" s="43"/>
      <c r="H236" s="43"/>
    </row>
    <row r="237" spans="1:8" ht="37.5" customHeight="1">
      <c r="A237" s="33" t="str">
        <f>Лист2!A420</f>
        <v>Закупка товаров, работ и услуг для обеспечения государственных (муниципальных) нужд</v>
      </c>
      <c r="B237" s="5" t="str">
        <f>Лист2!C420</f>
        <v>08</v>
      </c>
      <c r="C237" s="5" t="str">
        <f>Лист2!D420</f>
        <v>01</v>
      </c>
      <c r="D237" s="5" t="str">
        <f>Лист2!E420</f>
        <v>44 1 00 S0180</v>
      </c>
      <c r="E237" s="5">
        <f>Лист2!F420</f>
        <v>200</v>
      </c>
      <c r="F237" s="45">
        <f>Лист2!G420</f>
        <v>602.70000000000005</v>
      </c>
      <c r="G237" s="43"/>
      <c r="H237" s="43"/>
    </row>
    <row r="238" spans="1:8" ht="69.75" customHeight="1">
      <c r="A238" s="33" t="str">
        <f>Лист2!A421</f>
        <v>Субсидии на текущий и капитальный ремонт, благоустройство территорий объектов культурного наследия - памятников Великой Отечественной войны (местный бюджет)</v>
      </c>
      <c r="B238" s="5" t="str">
        <f>Лист2!C421</f>
        <v>08</v>
      </c>
      <c r="C238" s="5" t="str">
        <f>Лист2!D421</f>
        <v>01</v>
      </c>
      <c r="D238" s="5" t="str">
        <f>Лист2!E421</f>
        <v>44 1 00 S0180</v>
      </c>
      <c r="E238" s="5"/>
      <c r="F238" s="5">
        <f>Лист2!G421</f>
        <v>9.1999999999999993</v>
      </c>
      <c r="G238" s="43"/>
      <c r="H238" s="43"/>
    </row>
    <row r="239" spans="1:8" ht="37.5" customHeight="1">
      <c r="A239" s="33" t="str">
        <f>Лист2!A422</f>
        <v>Закупка товаров, работ и услуг для обеспечения государственных (муниципальных) нужд</v>
      </c>
      <c r="B239" s="5" t="str">
        <f>Лист2!C422</f>
        <v>08</v>
      </c>
      <c r="C239" s="5" t="str">
        <f>Лист2!D422</f>
        <v>01</v>
      </c>
      <c r="D239" s="5" t="str">
        <f>Лист2!E422</f>
        <v>44 1 00 S0180</v>
      </c>
      <c r="E239" s="5">
        <f>Лист2!F422</f>
        <v>200</v>
      </c>
      <c r="F239" s="5">
        <f>Лист2!G422</f>
        <v>9.1999999999999993</v>
      </c>
      <c r="G239" s="43"/>
      <c r="H239" s="43"/>
    </row>
    <row r="240" spans="1:8" ht="66.75" customHeight="1">
      <c r="A240" s="33" t="str">
        <f>Лист2!A235</f>
        <v>Прочие межбюджетные трансферты на текущий и капитальный ремонт, благоустройство территорий объектов культурного наследия - памятников Великой Отечественной войны</v>
      </c>
      <c r="B240" s="5" t="str">
        <f>Лист2!C235</f>
        <v>08</v>
      </c>
      <c r="C240" s="5" t="str">
        <f>Лист2!D235</f>
        <v>01</v>
      </c>
      <c r="D240" s="5" t="str">
        <f>Лист2!E235</f>
        <v>44 1 00 S0180</v>
      </c>
      <c r="E240" s="5"/>
      <c r="F240" s="44">
        <f>Лист2!G235</f>
        <v>316.3</v>
      </c>
      <c r="G240" s="43"/>
      <c r="H240" s="43"/>
    </row>
    <row r="241" spans="1:8" ht="16.5" customHeight="1">
      <c r="A241" s="33" t="str">
        <f>Лист2!A236</f>
        <v>Иные межбюджетные трансферты</v>
      </c>
      <c r="B241" s="5" t="str">
        <f>Лист2!C236</f>
        <v>08</v>
      </c>
      <c r="C241" s="5" t="str">
        <f>Лист2!D236</f>
        <v>01</v>
      </c>
      <c r="D241" s="5" t="str">
        <f>Лист2!E236</f>
        <v>44 1 00 S0180</v>
      </c>
      <c r="E241" s="5">
        <f>Лист2!F236</f>
        <v>540</v>
      </c>
      <c r="F241" s="44">
        <f>Лист2!G236</f>
        <v>316.3</v>
      </c>
      <c r="G241" s="43"/>
      <c r="H241" s="43"/>
    </row>
    <row r="242" spans="1:8" ht="70.5" customHeight="1">
      <c r="A242" s="33" t="str">
        <f>Лист2!A237</f>
        <v>Прочие межбюджетные трансферты на текущий и капитальный ремонт, благоустройство территорий объектов культурного наследия - памятников Великой Отечественной войны (местный бюджет)</v>
      </c>
      <c r="B242" s="5" t="str">
        <f>Лист2!C237</f>
        <v>08</v>
      </c>
      <c r="C242" s="5" t="str">
        <f>Лист2!D237</f>
        <v>01</v>
      </c>
      <c r="D242" s="5" t="str">
        <f>Лист2!E237</f>
        <v>44 1 00 S0180</v>
      </c>
      <c r="E242" s="5"/>
      <c r="F242" s="44">
        <f>Лист2!G237</f>
        <v>3.19</v>
      </c>
      <c r="G242" s="43"/>
      <c r="H242" s="43"/>
    </row>
    <row r="243" spans="1:8" ht="19.5" customHeight="1">
      <c r="A243" s="33" t="str">
        <f>Лист2!A238</f>
        <v>Иные межбюджетные трансферты</v>
      </c>
      <c r="B243" s="5" t="str">
        <f>Лист2!C238</f>
        <v>08</v>
      </c>
      <c r="C243" s="5" t="str">
        <f>Лист2!D238</f>
        <v>01</v>
      </c>
      <c r="D243" s="5" t="str">
        <f>Лист2!E238</f>
        <v>44 1 00 S0180</v>
      </c>
      <c r="E243" s="5">
        <f>Лист2!F238</f>
        <v>540</v>
      </c>
      <c r="F243" s="44">
        <f>Лист2!G238</f>
        <v>3.19</v>
      </c>
      <c r="G243" s="43"/>
      <c r="H243" s="43"/>
    </row>
    <row r="244" spans="1:8" ht="51.75" customHeight="1">
      <c r="A244" s="33" t="str">
        <f>Лист2!A57</f>
        <v>Субсидии на государственную поддержку отрасли культры (государственная поддержка лучших работников сельских учреждений культуры)</v>
      </c>
      <c r="B244" s="5" t="str">
        <f>Лист2!C57</f>
        <v>08</v>
      </c>
      <c r="C244" s="5" t="str">
        <f>Лист2!D57</f>
        <v>01</v>
      </c>
      <c r="D244" s="5" t="str">
        <f>Лист2!E57</f>
        <v xml:space="preserve"> 44 4 00 R5192</v>
      </c>
      <c r="E244" s="5"/>
      <c r="F244" s="45">
        <f>Лист2!G57</f>
        <v>50</v>
      </c>
      <c r="G244" s="43"/>
      <c r="H244" s="43"/>
    </row>
    <row r="245" spans="1:8" ht="19.5" customHeight="1">
      <c r="A245" s="33" t="str">
        <f>Лист2!A58</f>
        <v>Премии и гранты</v>
      </c>
      <c r="B245" s="5" t="str">
        <f>Лист2!C58</f>
        <v>08</v>
      </c>
      <c r="C245" s="5" t="str">
        <f>Лист2!D58</f>
        <v>01</v>
      </c>
      <c r="D245" s="5" t="str">
        <f>Лист2!E58</f>
        <v xml:space="preserve"> 44 4 00 R5192</v>
      </c>
      <c r="E245" s="5">
        <f>Лист2!F58</f>
        <v>350</v>
      </c>
      <c r="F245" s="45">
        <f>Лист2!G58</f>
        <v>50</v>
      </c>
      <c r="G245" s="43"/>
      <c r="H245" s="43"/>
    </row>
    <row r="246" spans="1:8" ht="69.75" customHeight="1">
      <c r="A246" s="33" t="str">
        <f>Лист2!A239</f>
        <v>Прочие межбюджетные трансферты на обеспечение расчетов муниципальными учреждениями за потребленные топливно-энергетические ресурсы</v>
      </c>
      <c r="B246" s="5" t="str">
        <f>Лист2!C239</f>
        <v>08</v>
      </c>
      <c r="C246" s="5" t="str">
        <f>Лист2!D239</f>
        <v>01</v>
      </c>
      <c r="D246" s="5" t="str">
        <f>Лист2!E239</f>
        <v>92 9 00 S1190</v>
      </c>
      <c r="E246" s="5"/>
      <c r="F246" s="45">
        <f>Лист2!G239</f>
        <v>1208.02</v>
      </c>
      <c r="G246" s="43"/>
      <c r="H246" s="43"/>
    </row>
    <row r="247" spans="1:8" ht="19.5" customHeight="1">
      <c r="A247" s="33" t="str">
        <f>Лист2!A240</f>
        <v>Иные межбюджетные трансферты</v>
      </c>
      <c r="B247" s="5" t="str">
        <f>Лист2!C240</f>
        <v>08</v>
      </c>
      <c r="C247" s="5" t="str">
        <f>Лист2!D240</f>
        <v>01</v>
      </c>
      <c r="D247" s="5" t="str">
        <f>Лист2!E240</f>
        <v>92 9 00 S1190</v>
      </c>
      <c r="E247" s="5">
        <f>Лист2!F240</f>
        <v>540</v>
      </c>
      <c r="F247" s="45">
        <f>Лист2!G240</f>
        <v>1208.02</v>
      </c>
      <c r="G247" s="43"/>
      <c r="H247" s="43"/>
    </row>
    <row r="248" spans="1:8" ht="111.75" customHeight="1">
      <c r="A248" s="9" t="s">
        <v>97</v>
      </c>
      <c r="B248" s="5" t="s">
        <v>22</v>
      </c>
      <c r="C248" s="5" t="s">
        <v>15</v>
      </c>
      <c r="D248" s="7" t="s">
        <v>128</v>
      </c>
      <c r="E248" s="3"/>
      <c r="F248" s="10">
        <f>F249</f>
        <v>2402</v>
      </c>
      <c r="G248" s="43"/>
      <c r="H248" s="43"/>
    </row>
    <row r="249" spans="1:8" ht="18.75" customHeight="1">
      <c r="A249" s="9" t="s">
        <v>74</v>
      </c>
      <c r="B249" s="5" t="s">
        <v>22</v>
      </c>
      <c r="C249" s="5" t="s">
        <v>15</v>
      </c>
      <c r="D249" s="7" t="s">
        <v>128</v>
      </c>
      <c r="E249" s="3">
        <v>540</v>
      </c>
      <c r="F249" s="10">
        <f>Лист2!G242</f>
        <v>2402</v>
      </c>
      <c r="G249" s="43"/>
      <c r="H249" s="43"/>
    </row>
    <row r="250" spans="1:8" ht="31.5">
      <c r="A250" s="4" t="s">
        <v>85</v>
      </c>
      <c r="B250" s="5" t="s">
        <v>22</v>
      </c>
      <c r="C250" s="5" t="s">
        <v>18</v>
      </c>
      <c r="D250" s="5"/>
      <c r="E250" s="5"/>
      <c r="F250" s="10">
        <f>F251+F256+F267+F269+F271+F273</f>
        <v>6925.85</v>
      </c>
      <c r="G250" s="43"/>
      <c r="H250" s="43"/>
    </row>
    <row r="251" spans="1:8" ht="31.5">
      <c r="A251" s="9" t="s">
        <v>64</v>
      </c>
      <c r="B251" s="5" t="s">
        <v>22</v>
      </c>
      <c r="C251" s="5" t="s">
        <v>18</v>
      </c>
      <c r="D251" s="7" t="s">
        <v>115</v>
      </c>
      <c r="E251" s="3"/>
      <c r="F251" s="10">
        <f>F252</f>
        <v>793.16600000000005</v>
      </c>
      <c r="G251" s="43"/>
      <c r="H251" s="43"/>
    </row>
    <row r="252" spans="1:8" ht="31.5" customHeight="1">
      <c r="A252" s="9" t="s">
        <v>65</v>
      </c>
      <c r="B252" s="5" t="s">
        <v>22</v>
      </c>
      <c r="C252" s="5" t="s">
        <v>18</v>
      </c>
      <c r="D252" s="7" t="s">
        <v>116</v>
      </c>
      <c r="E252" s="3"/>
      <c r="F252" s="10">
        <f>F253+F254+F255</f>
        <v>793.16600000000005</v>
      </c>
      <c r="G252" s="43"/>
      <c r="H252" s="43"/>
    </row>
    <row r="253" spans="1:8" ht="84" customHeight="1">
      <c r="A253" s="32" t="s">
        <v>75</v>
      </c>
      <c r="B253" s="5" t="s">
        <v>22</v>
      </c>
      <c r="C253" s="5" t="s">
        <v>18</v>
      </c>
      <c r="D253" s="7" t="s">
        <v>116</v>
      </c>
      <c r="E253" s="3">
        <v>100</v>
      </c>
      <c r="F253" s="10">
        <f>Лист2!G62</f>
        <v>793.16600000000005</v>
      </c>
      <c r="G253" s="43"/>
      <c r="H253" s="43"/>
    </row>
    <row r="254" spans="1:8" ht="33.75" customHeight="1">
      <c r="A254" s="32" t="s">
        <v>114</v>
      </c>
      <c r="B254" s="5" t="s">
        <v>22</v>
      </c>
      <c r="C254" s="5" t="s">
        <v>18</v>
      </c>
      <c r="D254" s="7" t="s">
        <v>116</v>
      </c>
      <c r="E254" s="5">
        <v>200</v>
      </c>
      <c r="F254" s="10">
        <v>0</v>
      </c>
      <c r="G254" s="43"/>
      <c r="H254" s="43"/>
    </row>
    <row r="255" spans="1:8" ht="19.5" customHeight="1">
      <c r="A255" s="33" t="s">
        <v>66</v>
      </c>
      <c r="B255" s="5" t="s">
        <v>22</v>
      </c>
      <c r="C255" s="5" t="s">
        <v>18</v>
      </c>
      <c r="D255" s="7" t="s">
        <v>116</v>
      </c>
      <c r="E255" s="5">
        <v>850</v>
      </c>
      <c r="F255" s="10">
        <v>0</v>
      </c>
      <c r="G255" s="43"/>
      <c r="H255" s="43"/>
    </row>
    <row r="256" spans="1:8" ht="36" customHeight="1">
      <c r="A256" s="33" t="s">
        <v>86</v>
      </c>
      <c r="B256" s="5" t="s">
        <v>22</v>
      </c>
      <c r="C256" s="5" t="s">
        <v>18</v>
      </c>
      <c r="D256" s="7" t="s">
        <v>119</v>
      </c>
      <c r="E256" s="5"/>
      <c r="F256" s="10">
        <f>F261+F265+F257</f>
        <v>5591.4269999999997</v>
      </c>
      <c r="G256" s="43"/>
      <c r="H256" s="43"/>
    </row>
    <row r="257" spans="1:8" ht="36" customHeight="1">
      <c r="A257" s="33" t="str">
        <f>Лист2!A66</f>
        <v>Учреждения по обеспечению хозяйственного обслуживания</v>
      </c>
      <c r="B257" s="5" t="str">
        <f>Лист2!C66</f>
        <v>08</v>
      </c>
      <c r="C257" s="5" t="str">
        <f>Лист2!D66</f>
        <v>04</v>
      </c>
      <c r="D257" s="5" t="str">
        <f>Лист2!E66</f>
        <v>02 5 00 10810</v>
      </c>
      <c r="E257" s="5"/>
      <c r="F257" s="44">
        <f>Лист2!G66</f>
        <v>3053.9820000000004</v>
      </c>
      <c r="G257" s="43"/>
      <c r="H257" s="43"/>
    </row>
    <row r="258" spans="1:8" ht="88.5" customHeight="1">
      <c r="A258" s="33" t="str">
        <f>Лист2!A67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58" s="5" t="str">
        <f>Лист2!C67</f>
        <v>08</v>
      </c>
      <c r="C258" s="5" t="str">
        <f>Лист2!D67</f>
        <v>04</v>
      </c>
      <c r="D258" s="5" t="str">
        <f>Лист2!E67</f>
        <v>02 5 00 10810</v>
      </c>
      <c r="E258" s="5">
        <f>Лист2!F67</f>
        <v>100</v>
      </c>
      <c r="F258" s="44">
        <f>Лист2!G67</f>
        <v>3013.5810000000001</v>
      </c>
      <c r="G258" s="43"/>
      <c r="H258" s="43"/>
    </row>
    <row r="259" spans="1:8" ht="36" customHeight="1">
      <c r="A259" s="33" t="str">
        <f>Лист2!A68</f>
        <v>Закупка товаров, работ и услуг для обеспечения государственных (муниципальных) нужд</v>
      </c>
      <c r="B259" s="5" t="str">
        <f>Лист2!C68</f>
        <v>08</v>
      </c>
      <c r="C259" s="5" t="str">
        <f>Лист2!D68</f>
        <v>04</v>
      </c>
      <c r="D259" s="5" t="str">
        <f>Лист2!E68</f>
        <v>02 5 00 10810</v>
      </c>
      <c r="E259" s="5">
        <f>Лист2!F68</f>
        <v>200</v>
      </c>
      <c r="F259" s="44">
        <f>Лист2!G68</f>
        <v>37.625999999999998</v>
      </c>
      <c r="G259" s="43"/>
      <c r="H259" s="43"/>
    </row>
    <row r="260" spans="1:8" ht="22.5" customHeight="1">
      <c r="A260" s="33" t="str">
        <f>Лист2!A69</f>
        <v>Уплата налогов, сборов и иных платежей</v>
      </c>
      <c r="B260" s="5" t="str">
        <f>Лист2!C69</f>
        <v>08</v>
      </c>
      <c r="C260" s="5" t="str">
        <f>Лист2!D69</f>
        <v>04</v>
      </c>
      <c r="D260" s="5" t="str">
        <f>Лист2!E69</f>
        <v>02 5 00 10810</v>
      </c>
      <c r="E260" s="5">
        <f>Лист2!F69</f>
        <v>850</v>
      </c>
      <c r="F260" s="5">
        <f>Лист2!G69</f>
        <v>2.7749999999999999</v>
      </c>
      <c r="G260" s="43"/>
      <c r="H260" s="43"/>
    </row>
    <row r="261" spans="1:8" ht="97.5" customHeight="1">
      <c r="A261" s="34" t="s">
        <v>63</v>
      </c>
      <c r="B261" s="5" t="s">
        <v>22</v>
      </c>
      <c r="C261" s="5" t="s">
        <v>18</v>
      </c>
      <c r="D261" s="7" t="s">
        <v>120</v>
      </c>
      <c r="E261" s="5"/>
      <c r="F261" s="10">
        <f>F262+F263+F264</f>
        <v>1769.502</v>
      </c>
      <c r="G261" s="43"/>
      <c r="H261" s="43"/>
    </row>
    <row r="262" spans="1:8" ht="78.75" customHeight="1">
      <c r="A262" s="31" t="s">
        <v>75</v>
      </c>
      <c r="B262" s="5" t="s">
        <v>22</v>
      </c>
      <c r="C262" s="5" t="s">
        <v>18</v>
      </c>
      <c r="D262" s="7" t="s">
        <v>120</v>
      </c>
      <c r="E262" s="5">
        <v>100</v>
      </c>
      <c r="F262" s="10">
        <f>Лист2!G71</f>
        <v>1540.771</v>
      </c>
      <c r="G262" s="43"/>
      <c r="H262" s="43"/>
    </row>
    <row r="263" spans="1:8" ht="33" customHeight="1">
      <c r="A263" s="32" t="s">
        <v>114</v>
      </c>
      <c r="B263" s="5" t="s">
        <v>22</v>
      </c>
      <c r="C263" s="5" t="s">
        <v>18</v>
      </c>
      <c r="D263" s="7" t="s">
        <v>120</v>
      </c>
      <c r="E263" s="5">
        <v>200</v>
      </c>
      <c r="F263" s="10">
        <f>Лист2!G72</f>
        <v>227.80600000000001</v>
      </c>
      <c r="G263" s="43"/>
      <c r="H263" s="43"/>
    </row>
    <row r="264" spans="1:8" ht="20.25" customHeight="1">
      <c r="A264" s="33" t="s">
        <v>66</v>
      </c>
      <c r="B264" s="5" t="s">
        <v>22</v>
      </c>
      <c r="C264" s="5" t="s">
        <v>18</v>
      </c>
      <c r="D264" s="7" t="s">
        <v>120</v>
      </c>
      <c r="E264" s="5">
        <v>850</v>
      </c>
      <c r="F264" s="10">
        <f>Лист2!G73</f>
        <v>0.92500000000000004</v>
      </c>
      <c r="G264" s="43"/>
      <c r="H264" s="43"/>
    </row>
    <row r="265" spans="1:8" ht="48" customHeight="1">
      <c r="A265" s="33" t="str">
        <f>Лист2!A74</f>
        <v>Субсидия на софинансирование части расходов местных бюджетов по оплате труда работников муниципальных учреждений</v>
      </c>
      <c r="B265" s="5" t="str">
        <f>Лист2!C74</f>
        <v>08</v>
      </c>
      <c r="C265" s="5" t="str">
        <f>Лист2!D74</f>
        <v>04</v>
      </c>
      <c r="D265" s="5" t="str">
        <f>Лист2!E74</f>
        <v>02 5 00 S0430</v>
      </c>
      <c r="E265" s="5"/>
      <c r="F265" s="45">
        <f>Лист2!G74</f>
        <v>767.94299999999998</v>
      </c>
      <c r="G265" s="43"/>
      <c r="H265" s="43"/>
    </row>
    <row r="266" spans="1:8" ht="81.75" customHeight="1">
      <c r="A266" s="33" t="str">
        <f>Лист2!A75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66" s="5" t="str">
        <f>Лист2!C75</f>
        <v>08</v>
      </c>
      <c r="C266" s="5" t="str">
        <f>Лист2!D75</f>
        <v>04</v>
      </c>
      <c r="D266" s="5" t="str">
        <f>Лист2!E75</f>
        <v>02 5 00 S0430</v>
      </c>
      <c r="E266" s="5">
        <f>Лист2!F75</f>
        <v>100</v>
      </c>
      <c r="F266" s="45">
        <f>Лист2!G75</f>
        <v>767.94299999999998</v>
      </c>
      <c r="G266" s="43"/>
      <c r="H266" s="43"/>
    </row>
    <row r="267" spans="1:8" ht="35.25" customHeight="1">
      <c r="A267" s="33" t="str">
        <f>Лист2!A76</f>
        <v>РП "Развитие культуры Волчихинского района " на 2015-2020 годы</v>
      </c>
      <c r="B267" s="5" t="str">
        <f>Лист2!C76</f>
        <v>08</v>
      </c>
      <c r="C267" s="5" t="str">
        <f>Лист2!D76</f>
        <v>04</v>
      </c>
      <c r="D267" s="5" t="str">
        <f>Лист2!E76</f>
        <v>44 0 00 60990</v>
      </c>
      <c r="E267" s="5"/>
      <c r="F267" s="45">
        <f>Лист2!G76</f>
        <v>0</v>
      </c>
      <c r="G267" s="43"/>
      <c r="H267" s="43"/>
    </row>
    <row r="268" spans="1:8" ht="36.75" customHeight="1">
      <c r="A268" s="33" t="str">
        <f>Лист2!A77</f>
        <v>Закупка товаров, работ и услуг для обеспечения государственных (муниципальных) нужд</v>
      </c>
      <c r="B268" s="5" t="str">
        <f>Лист2!C77</f>
        <v>08</v>
      </c>
      <c r="C268" s="5" t="str">
        <f>Лист2!D77</f>
        <v>04</v>
      </c>
      <c r="D268" s="5" t="str">
        <f>Лист2!E77</f>
        <v>44 0 00 60990</v>
      </c>
      <c r="E268" s="5">
        <f>Лист2!F77</f>
        <v>200</v>
      </c>
      <c r="F268" s="45">
        <f>Лист2!G77</f>
        <v>0</v>
      </c>
      <c r="G268" s="43"/>
      <c r="H268" s="43"/>
    </row>
    <row r="269" spans="1:8" ht="109.5" customHeight="1">
      <c r="A269" s="33" t="str">
        <f>Лист2!A244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269" s="5" t="str">
        <f>Лист2!C244</f>
        <v>08</v>
      </c>
      <c r="C269" s="5" t="str">
        <f>Лист2!D244</f>
        <v>04</v>
      </c>
      <c r="D269" s="5" t="str">
        <f>Лист2!E244</f>
        <v>98 5 00 60510</v>
      </c>
      <c r="E269" s="5"/>
      <c r="F269" s="45">
        <f>Лист2!G244</f>
        <v>30</v>
      </c>
      <c r="G269" s="43"/>
      <c r="H269" s="43"/>
    </row>
    <row r="270" spans="1:8" ht="21" customHeight="1">
      <c r="A270" s="33" t="str">
        <f>Лист2!A245</f>
        <v>Иные межбюджетные трансферты</v>
      </c>
      <c r="B270" s="5" t="str">
        <f>Лист2!C245</f>
        <v>08</v>
      </c>
      <c r="C270" s="5" t="str">
        <f>Лист2!D245</f>
        <v>04</v>
      </c>
      <c r="D270" s="5" t="str">
        <f>Лист2!E245</f>
        <v>98 5 00 60510</v>
      </c>
      <c r="E270" s="5">
        <f>Лист2!F245</f>
        <v>540</v>
      </c>
      <c r="F270" s="45">
        <f>Лист2!G245</f>
        <v>30</v>
      </c>
      <c r="G270" s="43"/>
      <c r="H270" s="43"/>
    </row>
    <row r="271" spans="1:8" ht="69.75" customHeight="1">
      <c r="A271" s="33" t="str">
        <f>Лист2!A246</f>
        <v>Прочие межбюджетные трансферты муниципальным образованиям на реализацию проектов развития общественной инфраструктуры, основанных на инициативах граждан</v>
      </c>
      <c r="B271" s="5" t="str">
        <f>Лист2!C246</f>
        <v>08</v>
      </c>
      <c r="C271" s="5" t="str">
        <f>Лист2!D246</f>
        <v>04</v>
      </c>
      <c r="D271" s="5" t="str">
        <f>Лист2!E246</f>
        <v>92 9 00 S0260</v>
      </c>
      <c r="E271" s="5"/>
      <c r="F271" s="45">
        <f>Лист2!G246</f>
        <v>392.66199999999998</v>
      </c>
      <c r="G271" s="43"/>
      <c r="H271" s="43"/>
    </row>
    <row r="272" spans="1:8" ht="21" customHeight="1">
      <c r="A272" s="33" t="str">
        <f>Лист2!A247</f>
        <v>Иные межбюджетные трансферты</v>
      </c>
      <c r="B272" s="5" t="str">
        <f>Лист2!C247</f>
        <v>08</v>
      </c>
      <c r="C272" s="5" t="str">
        <f>Лист2!D247</f>
        <v>04</v>
      </c>
      <c r="D272" s="5" t="str">
        <f>Лист2!E247</f>
        <v>92 9 00 S0260</v>
      </c>
      <c r="E272" s="5">
        <f>Лист2!F247</f>
        <v>540</v>
      </c>
      <c r="F272" s="45">
        <f>Лист2!G247</f>
        <v>392.66199999999998</v>
      </c>
      <c r="G272" s="43"/>
      <c r="H272" s="43"/>
    </row>
    <row r="273" spans="1:8" ht="61.5" customHeight="1">
      <c r="A273" s="33" t="str">
        <f>Лист2!A248</f>
        <v>Прочие межбюджетные трансферты муниципальным образованиям на реализацию проектов развития общественной инфраструктуры, основанных на инициативах граждан (местный бюджет)</v>
      </c>
      <c r="B273" s="5" t="str">
        <f>Лист2!C248</f>
        <v>08</v>
      </c>
      <c r="C273" s="5" t="str">
        <f>Лист2!D248</f>
        <v>04</v>
      </c>
      <c r="D273" s="5" t="str">
        <f>Лист2!E248</f>
        <v>92 9 00 S0260</v>
      </c>
      <c r="E273" s="5"/>
      <c r="F273" s="45">
        <f>Лист2!G248</f>
        <v>118.595</v>
      </c>
      <c r="G273" s="43"/>
      <c r="H273" s="43"/>
    </row>
    <row r="274" spans="1:8" ht="21" customHeight="1">
      <c r="A274" s="33" t="str">
        <f>Лист2!A249</f>
        <v>Иные межбюджетные трансферты</v>
      </c>
      <c r="B274" s="5" t="str">
        <f>Лист2!C249</f>
        <v>08</v>
      </c>
      <c r="C274" s="5" t="str">
        <f>Лист2!D249</f>
        <v>04</v>
      </c>
      <c r="D274" s="5" t="str">
        <f>Лист2!E249</f>
        <v>92 9 00 S0260</v>
      </c>
      <c r="E274" s="5">
        <f>Лист2!F249</f>
        <v>540</v>
      </c>
      <c r="F274" s="45">
        <f>Лист2!G249</f>
        <v>118.595</v>
      </c>
      <c r="G274" s="43"/>
      <c r="H274" s="43"/>
    </row>
    <row r="275" spans="1:8">
      <c r="A275" s="4" t="s">
        <v>37</v>
      </c>
      <c r="B275" s="5">
        <v>10</v>
      </c>
      <c r="C275" s="5"/>
      <c r="D275" s="3"/>
      <c r="E275" s="5"/>
      <c r="F275" s="10">
        <f>F276+F291+F279</f>
        <v>18622.152000000002</v>
      </c>
      <c r="G275" s="10">
        <f>Лист1!E41</f>
        <v>15986.2</v>
      </c>
      <c r="H275" s="10">
        <f>Лист1!F41</f>
        <v>16004.3</v>
      </c>
    </row>
    <row r="276" spans="1:8">
      <c r="A276" s="4" t="s">
        <v>12</v>
      </c>
      <c r="B276" s="5">
        <v>10</v>
      </c>
      <c r="C276" s="5" t="s">
        <v>15</v>
      </c>
      <c r="D276" s="3"/>
      <c r="E276" s="5"/>
      <c r="F276" s="10">
        <f>F277</f>
        <v>706.42000000000007</v>
      </c>
      <c r="G276" s="43"/>
      <c r="H276" s="43"/>
    </row>
    <row r="277" spans="1:8">
      <c r="A277" s="9" t="s">
        <v>80</v>
      </c>
      <c r="B277" s="5">
        <v>10</v>
      </c>
      <c r="C277" s="5" t="s">
        <v>15</v>
      </c>
      <c r="D277" s="7" t="s">
        <v>139</v>
      </c>
      <c r="E277" s="3"/>
      <c r="F277" s="10">
        <f>F278</f>
        <v>706.42000000000007</v>
      </c>
      <c r="G277" s="43"/>
      <c r="H277" s="43"/>
    </row>
    <row r="278" spans="1:8" ht="31.5">
      <c r="A278" s="4" t="s">
        <v>60</v>
      </c>
      <c r="B278" s="5">
        <v>10</v>
      </c>
      <c r="C278" s="5" t="s">
        <v>15</v>
      </c>
      <c r="D278" s="7" t="s">
        <v>139</v>
      </c>
      <c r="E278" s="3">
        <v>300</v>
      </c>
      <c r="F278" s="10">
        <f>Лист2!G333+Лист2!G426</f>
        <v>706.42000000000007</v>
      </c>
      <c r="G278" s="43"/>
      <c r="H278" s="43"/>
    </row>
    <row r="279" spans="1:8" ht="21.75" customHeight="1">
      <c r="A279" s="4" t="str">
        <f>Лист2!A334</f>
        <v>Социальное обеспечение населения</v>
      </c>
      <c r="B279" s="5">
        <f>Лист2!C334</f>
        <v>10</v>
      </c>
      <c r="C279" s="5" t="str">
        <f>Лист2!D334</f>
        <v>03</v>
      </c>
      <c r="D279" s="5"/>
      <c r="E279" s="5"/>
      <c r="F279" s="44">
        <f>F280+F284+F289+F286</f>
        <v>3878.732</v>
      </c>
      <c r="G279" s="43"/>
      <c r="H279" s="43"/>
    </row>
    <row r="280" spans="1:8" ht="34.5" customHeight="1">
      <c r="A280" s="4" t="str">
        <f>Лист2!A181</f>
        <v>Субсидии на реализацию мероприятий по обеспечению жильем молодых семей</v>
      </c>
      <c r="B280" s="5">
        <f>Лист2!C181</f>
        <v>10</v>
      </c>
      <c r="C280" s="5" t="str">
        <f>Лист2!D181</f>
        <v>03</v>
      </c>
      <c r="D280" s="5" t="str">
        <f>Лист2!E181</f>
        <v>14 2 00 L4970</v>
      </c>
      <c r="E280" s="5"/>
      <c r="F280" s="44">
        <f>Лист2!G181+F282</f>
        <v>367.4</v>
      </c>
      <c r="G280" s="43"/>
      <c r="H280" s="43"/>
    </row>
    <row r="281" spans="1:8" ht="35.25" customHeight="1">
      <c r="A281" s="4" t="str">
        <f>Лист2!A182</f>
        <v>Социальное обеспечение и иные выплаты населению</v>
      </c>
      <c r="B281" s="5">
        <f>Лист2!C182</f>
        <v>10</v>
      </c>
      <c r="C281" s="5" t="str">
        <f>Лист2!D182</f>
        <v>03</v>
      </c>
      <c r="D281" s="5" t="str">
        <f>Лист2!E182</f>
        <v>14 2 00 L4970</v>
      </c>
      <c r="E281" s="5">
        <f>Лист2!F182</f>
        <v>300</v>
      </c>
      <c r="F281" s="44">
        <f>Лист2!G182</f>
        <v>257.2</v>
      </c>
      <c r="G281" s="43"/>
      <c r="H281" s="43"/>
    </row>
    <row r="282" spans="1:8" ht="35.25" customHeight="1">
      <c r="A282" s="4" t="str">
        <f>Лист2!A183</f>
        <v>МП "Обеспечение жильем молодых семей в Волчихинском районе" на 2015-2020 годы</v>
      </c>
      <c r="B282" s="5">
        <f>Лист2!C183</f>
        <v>10</v>
      </c>
      <c r="C282" s="5" t="str">
        <f>Лист2!D183</f>
        <v>03</v>
      </c>
      <c r="D282" s="5" t="str">
        <f>Лист2!E183</f>
        <v>14 2 00 L4970</v>
      </c>
      <c r="E282" s="5"/>
      <c r="F282" s="44">
        <f>Лист2!G183</f>
        <v>110.2</v>
      </c>
      <c r="G282" s="43"/>
      <c r="H282" s="43"/>
    </row>
    <row r="283" spans="1:8" ht="35.25" customHeight="1">
      <c r="A283" s="4" t="str">
        <f>Лист2!A184</f>
        <v>Социальное обеспечение и иные выплаты населению</v>
      </c>
      <c r="B283" s="5">
        <f>Лист2!C184</f>
        <v>10</v>
      </c>
      <c r="C283" s="5" t="str">
        <f>Лист2!D184</f>
        <v>03</v>
      </c>
      <c r="D283" s="5" t="str">
        <f>Лист2!E184</f>
        <v>14 2 00 L4970</v>
      </c>
      <c r="E283" s="5">
        <f>Лист2!F184</f>
        <v>300</v>
      </c>
      <c r="F283" s="44">
        <f>Лист2!G184</f>
        <v>110.2</v>
      </c>
      <c r="G283" s="43"/>
      <c r="H283" s="43"/>
    </row>
    <row r="284" spans="1:8" ht="69.75" customHeight="1">
      <c r="A284" s="4" t="str">
        <f>Лист2!A335</f>
        <v>Субсидии на  реализацию мероприятий по улучшению жилищных условий граждан, проживающих в сельской местности, в том числе молодых семей и молодых специалистов</v>
      </c>
      <c r="B284" s="5" t="str">
        <f>Лист2!C335</f>
        <v>10</v>
      </c>
      <c r="C284" s="5" t="str">
        <f>Лист2!D335</f>
        <v>03</v>
      </c>
      <c r="D284" s="5" t="str">
        <f>Лист2!E335</f>
        <v>52 0 00 L5765</v>
      </c>
      <c r="E284" s="5"/>
      <c r="F284" s="44">
        <f>F285</f>
        <v>2047.5</v>
      </c>
      <c r="G284" s="43"/>
      <c r="H284" s="43"/>
    </row>
    <row r="285" spans="1:8" ht="35.25" customHeight="1">
      <c r="A285" s="4" t="str">
        <f>Лист2!A336</f>
        <v>Социальное обеспечение и иные выплаты населению</v>
      </c>
      <c r="B285" s="5" t="str">
        <f>Лист2!C336</f>
        <v>10</v>
      </c>
      <c r="C285" s="5" t="str">
        <f>Лист2!D336</f>
        <v>03</v>
      </c>
      <c r="D285" s="5" t="str">
        <f>Лист2!E336</f>
        <v>52 0 00 L5765</v>
      </c>
      <c r="E285" s="5">
        <f>Лист2!F336</f>
        <v>300</v>
      </c>
      <c r="F285" s="44">
        <f>Лист2!G429</f>
        <v>2047.5</v>
      </c>
      <c r="G285" s="43"/>
      <c r="H285" s="43"/>
    </row>
    <row r="286" spans="1:8" ht="159" customHeight="1">
      <c r="A286" s="4" t="str">
        <f>Лист2!A430</f>
        <v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№714 "Об обеспечении жильем ветеранов Великой Отечественной войны 1941-1945 годов"за счет средств Резервного фонда Правительства Российской Федерации</v>
      </c>
      <c r="B286" s="5">
        <f>Лист2!C430</f>
        <v>10</v>
      </c>
      <c r="C286" s="5" t="str">
        <f>Лист2!D430</f>
        <v>03</v>
      </c>
      <c r="D286" s="5" t="str">
        <f>Лист2!E430</f>
        <v>71 1 00 5134F</v>
      </c>
      <c r="E286" s="5"/>
      <c r="F286" s="44">
        <f>F287+F288</f>
        <v>1462.232</v>
      </c>
      <c r="G286" s="43"/>
      <c r="H286" s="43"/>
    </row>
    <row r="287" spans="1:8" ht="42.75" customHeight="1">
      <c r="A287" s="4" t="str">
        <f>Лист2!A431</f>
        <v>Закупка товаров, работ и услуг для обеспечения государственных (муниципальных) нужд</v>
      </c>
      <c r="B287" s="5">
        <f>Лист2!C431</f>
        <v>10</v>
      </c>
      <c r="C287" s="5" t="str">
        <f>Лист2!D431</f>
        <v>03</v>
      </c>
      <c r="D287" s="5" t="str">
        <f>Лист2!E431</f>
        <v>71 1 00 5134F</v>
      </c>
      <c r="E287" s="5">
        <f>Лист2!F431</f>
        <v>200</v>
      </c>
      <c r="F287" s="44">
        <f>Лист2!G431</f>
        <v>19.100000000000001</v>
      </c>
      <c r="G287" s="43"/>
      <c r="H287" s="43"/>
    </row>
    <row r="288" spans="1:8" ht="35.25" customHeight="1">
      <c r="A288" s="4" t="str">
        <f>Лист2!A338</f>
        <v>Социальное обеспечение и иные выплаты населению</v>
      </c>
      <c r="B288" s="5" t="str">
        <f>Лист2!C432</f>
        <v>10</v>
      </c>
      <c r="C288" s="5" t="str">
        <f>Лист2!D432</f>
        <v>03</v>
      </c>
      <c r="D288" s="5" t="str">
        <f>Лист2!E432</f>
        <v>71 1 00 5134F</v>
      </c>
      <c r="E288" s="5">
        <f>Лист2!F432</f>
        <v>300</v>
      </c>
      <c r="F288" s="44">
        <f>Лист2!G432</f>
        <v>1443.1320000000001</v>
      </c>
      <c r="G288" s="43"/>
      <c r="H288" s="43"/>
    </row>
    <row r="289" spans="1:8" ht="66" customHeight="1">
      <c r="A289" s="4" t="str">
        <f>Лист2!A339</f>
        <v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v>
      </c>
      <c r="B289" s="5">
        <f>Лист2!C339</f>
        <v>10</v>
      </c>
      <c r="C289" s="5" t="str">
        <f>Лист2!D339</f>
        <v>03</v>
      </c>
      <c r="D289" s="5" t="str">
        <f>Лист2!E339</f>
        <v>71 1 00 51350</v>
      </c>
      <c r="E289" s="5"/>
      <c r="F289" s="44">
        <f>F290</f>
        <v>1.6</v>
      </c>
      <c r="G289" s="43"/>
      <c r="H289" s="43"/>
    </row>
    <row r="290" spans="1:8" ht="33" customHeight="1">
      <c r="A290" s="4" t="str">
        <f>Лист2!A434</f>
        <v>Закупка товаров, работ и услуг для обеспечения государственных (муниципальных) нужд</v>
      </c>
      <c r="B290" s="5" t="str">
        <f>Лист2!C340</f>
        <v>10</v>
      </c>
      <c r="C290" s="5" t="str">
        <f>Лист2!D340</f>
        <v>03</v>
      </c>
      <c r="D290" s="5" t="str">
        <f>Лист2!E340</f>
        <v>71 1 00 51350</v>
      </c>
      <c r="E290" s="5">
        <v>200</v>
      </c>
      <c r="F290" s="44">
        <f>Лист2!G434</f>
        <v>1.6</v>
      </c>
      <c r="G290" s="43"/>
      <c r="H290" s="43"/>
    </row>
    <row r="291" spans="1:8">
      <c r="A291" s="4" t="s">
        <v>13</v>
      </c>
      <c r="B291" s="5">
        <v>10</v>
      </c>
      <c r="C291" s="5" t="s">
        <v>18</v>
      </c>
      <c r="D291" s="5"/>
      <c r="E291" s="5"/>
      <c r="F291" s="10">
        <f>F294+F296+F292</f>
        <v>14037</v>
      </c>
      <c r="G291" s="43"/>
      <c r="H291" s="43"/>
    </row>
    <row r="292" spans="1:8" ht="131.25" customHeight="1">
      <c r="A292" s="4" t="str">
        <f>Лист2!A186</f>
        <v>Единовременное пособие педагогическим работникам из числа выпускников образовательных учреждений высшего (среднего) профессионального образования,впервые приступившим к работе по специальности в муниципальных общеобразовательных учреждениях Волчихинского района Алтайского края</v>
      </c>
      <c r="B292" s="5">
        <f>Лист2!C186</f>
        <v>10</v>
      </c>
      <c r="C292" s="5" t="str">
        <f>Лист2!D186</f>
        <v>04</v>
      </c>
      <c r="D292" s="5" t="str">
        <f>Лист2!E186</f>
        <v>90 4 00 60010</v>
      </c>
      <c r="E292" s="5"/>
      <c r="F292" s="45">
        <f>Лист2!G186</f>
        <v>30</v>
      </c>
      <c r="G292" s="43"/>
      <c r="H292" s="43"/>
    </row>
    <row r="293" spans="1:8" ht="45.75" customHeight="1">
      <c r="A293" s="4" t="str">
        <f>Лист2!A187</f>
        <v>Социальное обеспечение и иные выплаты населению</v>
      </c>
      <c r="B293" s="5">
        <f>Лист2!C187</f>
        <v>10</v>
      </c>
      <c r="C293" s="5" t="str">
        <f>Лист2!D187</f>
        <v>04</v>
      </c>
      <c r="D293" s="5" t="str">
        <f>Лист2!E187</f>
        <v>90 4 00 60010</v>
      </c>
      <c r="E293" s="5">
        <f>Лист2!F187</f>
        <v>300</v>
      </c>
      <c r="F293" s="45">
        <f>Лист2!G187</f>
        <v>30</v>
      </c>
      <c r="G293" s="43"/>
      <c r="H293" s="43"/>
    </row>
    <row r="294" spans="1:8" ht="78.75" customHeight="1">
      <c r="A294" s="9" t="s">
        <v>78</v>
      </c>
      <c r="B294" s="5">
        <v>10</v>
      </c>
      <c r="C294" s="5" t="s">
        <v>18</v>
      </c>
      <c r="D294" s="7" t="s">
        <v>126</v>
      </c>
      <c r="E294" s="5"/>
      <c r="F294" s="10">
        <f>F295</f>
        <v>1998</v>
      </c>
      <c r="G294" s="43"/>
      <c r="H294" s="43"/>
    </row>
    <row r="295" spans="1:8" ht="31.5">
      <c r="A295" s="4" t="s">
        <v>60</v>
      </c>
      <c r="B295" s="5">
        <v>10</v>
      </c>
      <c r="C295" s="5" t="s">
        <v>18</v>
      </c>
      <c r="D295" s="7" t="s">
        <v>126</v>
      </c>
      <c r="E295" s="3">
        <v>300</v>
      </c>
      <c r="F295" s="10">
        <f>Лист2!G189</f>
        <v>1998</v>
      </c>
      <c r="G295" s="43"/>
      <c r="H295" s="43"/>
    </row>
    <row r="296" spans="1:8" ht="48.75" customHeight="1">
      <c r="A296" s="17" t="s">
        <v>81</v>
      </c>
      <c r="B296" s="18" t="s">
        <v>57</v>
      </c>
      <c r="C296" s="18" t="s">
        <v>18</v>
      </c>
      <c r="D296" s="28" t="s">
        <v>140</v>
      </c>
      <c r="E296" s="18"/>
      <c r="F296" s="10">
        <f>F297</f>
        <v>12009</v>
      </c>
      <c r="G296" s="43"/>
      <c r="H296" s="43"/>
    </row>
    <row r="297" spans="1:8" ht="31.5">
      <c r="A297" s="4" t="s">
        <v>60</v>
      </c>
      <c r="B297" s="18" t="s">
        <v>57</v>
      </c>
      <c r="C297" s="18" t="s">
        <v>18</v>
      </c>
      <c r="D297" s="28" t="s">
        <v>140</v>
      </c>
      <c r="E297" s="18">
        <v>300</v>
      </c>
      <c r="F297" s="10">
        <f>Лист2!G191</f>
        <v>12009</v>
      </c>
      <c r="G297" s="43"/>
      <c r="H297" s="43"/>
    </row>
    <row r="298" spans="1:8">
      <c r="A298" s="4" t="s">
        <v>11</v>
      </c>
      <c r="B298" s="5">
        <v>11</v>
      </c>
      <c r="C298" s="5"/>
      <c r="D298" s="5"/>
      <c r="E298" s="5"/>
      <c r="F298" s="10">
        <f>F303+F299</f>
        <v>2922.7290000000003</v>
      </c>
      <c r="G298" s="10">
        <f>Лист1!E45</f>
        <v>1638.2</v>
      </c>
      <c r="H298" s="10">
        <f>Лист1!F45</f>
        <v>1638.2</v>
      </c>
    </row>
    <row r="299" spans="1:8">
      <c r="A299" s="4" t="str">
        <f>Лист2!A22</f>
        <v>Массовый спорт</v>
      </c>
      <c r="B299" s="5">
        <f>Лист2!C22</f>
        <v>11</v>
      </c>
      <c r="C299" s="5" t="str">
        <f>Лист2!D22</f>
        <v>02</v>
      </c>
      <c r="D299" s="5"/>
      <c r="E299" s="5"/>
      <c r="F299" s="45">
        <f>Лист2!G22</f>
        <v>307.05399999999997</v>
      </c>
      <c r="G299" s="10"/>
      <c r="H299" s="10"/>
    </row>
    <row r="300" spans="1:8" ht="48" customHeight="1">
      <c r="A300" s="4" t="str">
        <f>Лист2!A23</f>
        <v>Расходы на обеспечение деятельности (оказание услуг) подведомственных учреждений в сфере образования</v>
      </c>
      <c r="B300" s="5">
        <f>Лист2!C23</f>
        <v>11</v>
      </c>
      <c r="C300" s="5" t="str">
        <f>Лист2!D23</f>
        <v>02</v>
      </c>
      <c r="D300" s="5" t="str">
        <f>Лист2!E23</f>
        <v>02 1 00 00000</v>
      </c>
      <c r="E300" s="5"/>
      <c r="F300" s="45">
        <f>Лист2!G23</f>
        <v>307.05399999999997</v>
      </c>
      <c r="G300" s="10"/>
      <c r="H300" s="10"/>
    </row>
    <row r="301" spans="1:8" ht="39" customHeight="1">
      <c r="A301" s="4" t="str">
        <f>Лист2!A24</f>
        <v>Обеспечение деятельности организаций (учреждений) дополнительного образования детей</v>
      </c>
      <c r="B301" s="5">
        <f>Лист2!C24</f>
        <v>11</v>
      </c>
      <c r="C301" s="5" t="str">
        <f>Лист2!D24</f>
        <v>02</v>
      </c>
      <c r="D301" s="5" t="str">
        <f>Лист2!E24</f>
        <v>02 1 00 10420</v>
      </c>
      <c r="E301" s="5"/>
      <c r="F301" s="45">
        <f>Лист2!G24</f>
        <v>307.05399999999997</v>
      </c>
      <c r="G301" s="10"/>
      <c r="H301" s="10"/>
    </row>
    <row r="302" spans="1:8" ht="84" customHeight="1">
      <c r="A302" s="4" t="str">
        <f>Лист2!A25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02" s="5">
        <f>Лист2!C25</f>
        <v>11</v>
      </c>
      <c r="C302" s="5" t="str">
        <f>Лист2!D25</f>
        <v>02</v>
      </c>
      <c r="D302" s="5" t="str">
        <f>Лист2!E25</f>
        <v>02 1 00 10420</v>
      </c>
      <c r="E302" s="5">
        <f>Лист2!F25</f>
        <v>100</v>
      </c>
      <c r="F302" s="45">
        <f>Лист2!G25</f>
        <v>307.05399999999997</v>
      </c>
      <c r="G302" s="10"/>
      <c r="H302" s="10"/>
    </row>
    <row r="303" spans="1:8" ht="33.75" customHeight="1">
      <c r="A303" s="4" t="s">
        <v>28</v>
      </c>
      <c r="B303" s="3">
        <v>11</v>
      </c>
      <c r="C303" s="5" t="s">
        <v>21</v>
      </c>
      <c r="D303" s="7"/>
      <c r="E303" s="5"/>
      <c r="F303" s="10">
        <f>F304+F308+F312</f>
        <v>2615.6750000000002</v>
      </c>
      <c r="G303" s="43"/>
      <c r="H303" s="43"/>
    </row>
    <row r="304" spans="1:8" ht="31.5">
      <c r="A304" s="9" t="s">
        <v>64</v>
      </c>
      <c r="B304" s="5">
        <v>11</v>
      </c>
      <c r="C304" s="5" t="s">
        <v>21</v>
      </c>
      <c r="D304" s="7" t="s">
        <v>115</v>
      </c>
      <c r="E304" s="3"/>
      <c r="F304" s="10">
        <f>F305</f>
        <v>824.98500000000001</v>
      </c>
      <c r="G304" s="43"/>
      <c r="H304" s="43"/>
    </row>
    <row r="305" spans="1:8" ht="31.5">
      <c r="A305" s="9" t="s">
        <v>65</v>
      </c>
      <c r="B305" s="5">
        <v>11</v>
      </c>
      <c r="C305" s="5" t="s">
        <v>21</v>
      </c>
      <c r="D305" s="7" t="s">
        <v>116</v>
      </c>
      <c r="E305" s="5"/>
      <c r="F305" s="10">
        <f>F306+F307</f>
        <v>824.98500000000001</v>
      </c>
      <c r="G305" s="43"/>
      <c r="H305" s="43"/>
    </row>
    <row r="306" spans="1:8" ht="81.75" customHeight="1">
      <c r="A306" s="32" t="s">
        <v>75</v>
      </c>
      <c r="B306" s="5">
        <v>11</v>
      </c>
      <c r="C306" s="5" t="s">
        <v>21</v>
      </c>
      <c r="D306" s="7" t="s">
        <v>116</v>
      </c>
      <c r="E306" s="5">
        <v>100</v>
      </c>
      <c r="F306" s="10">
        <f>Лист2!G28</f>
        <v>824.98500000000001</v>
      </c>
      <c r="G306" s="43"/>
      <c r="H306" s="43"/>
    </row>
    <row r="307" spans="1:8" ht="33.75" customHeight="1">
      <c r="A307" s="32" t="s">
        <v>114</v>
      </c>
      <c r="B307" s="5">
        <v>11</v>
      </c>
      <c r="C307" s="5" t="s">
        <v>21</v>
      </c>
      <c r="D307" s="7" t="s">
        <v>116</v>
      </c>
      <c r="E307" s="5">
        <v>200</v>
      </c>
      <c r="F307" s="10">
        <v>0</v>
      </c>
      <c r="G307" s="43"/>
      <c r="H307" s="43"/>
    </row>
    <row r="308" spans="1:8" ht="33.75" customHeight="1">
      <c r="A308" s="32" t="str">
        <f>Лист2!A30</f>
        <v>Учреждения по обеспечению хозяйственного обслуживания</v>
      </c>
      <c r="B308" s="5">
        <f>Лист2!C30</f>
        <v>11</v>
      </c>
      <c r="C308" s="5" t="str">
        <f>Лист2!D30</f>
        <v>05</v>
      </c>
      <c r="D308" s="5" t="str">
        <f>Лист2!E30</f>
        <v>02 5 00 10810</v>
      </c>
      <c r="E308" s="5"/>
      <c r="F308" s="44">
        <f>Лист2!G30</f>
        <v>1767.69</v>
      </c>
      <c r="G308" s="43"/>
      <c r="H308" s="43"/>
    </row>
    <row r="309" spans="1:8" ht="103.5" customHeight="1">
      <c r="A309" s="32" t="str">
        <f>Лист2!A31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09" s="5">
        <f>Лист2!C31</f>
        <v>11</v>
      </c>
      <c r="C309" s="5" t="str">
        <f>Лист2!D31</f>
        <v>05</v>
      </c>
      <c r="D309" s="5" t="str">
        <f>Лист2!E31</f>
        <v>02 5 00 10810</v>
      </c>
      <c r="E309" s="5">
        <f>Лист2!F31</f>
        <v>100</v>
      </c>
      <c r="F309" s="44">
        <f>Лист2!G31</f>
        <v>1007.255</v>
      </c>
      <c r="G309" s="43"/>
      <c r="H309" s="43"/>
    </row>
    <row r="310" spans="1:8" ht="33.75" customHeight="1">
      <c r="A310" s="32" t="str">
        <f>Лист2!A32</f>
        <v>Закупка товаров, работ и услуг для обеспечения государственных (муниципальных) нужд</v>
      </c>
      <c r="B310" s="5">
        <f>Лист2!C32</f>
        <v>11</v>
      </c>
      <c r="C310" s="5" t="str">
        <f>Лист2!D32</f>
        <v>05</v>
      </c>
      <c r="D310" s="5" t="str">
        <f>Лист2!E32</f>
        <v>02 5 00 10810</v>
      </c>
      <c r="E310" s="5">
        <f>Лист2!F32</f>
        <v>200</v>
      </c>
      <c r="F310" s="44">
        <f>Лист2!G32</f>
        <v>707.07</v>
      </c>
      <c r="G310" s="43"/>
      <c r="H310" s="43"/>
    </row>
    <row r="311" spans="1:8" ht="21" customHeight="1">
      <c r="A311" s="32" t="str">
        <f>Лист2!A33</f>
        <v>Уплата налогов, сборов и иных платежей</v>
      </c>
      <c r="B311" s="5">
        <f>Лист2!C33</f>
        <v>11</v>
      </c>
      <c r="C311" s="5" t="str">
        <f>Лист2!D33</f>
        <v>05</v>
      </c>
      <c r="D311" s="5" t="str">
        <f>Лист2!E33</f>
        <v>02 5 00 10810</v>
      </c>
      <c r="E311" s="5">
        <f>Лист2!F33</f>
        <v>850</v>
      </c>
      <c r="F311" s="44">
        <f>Лист2!G33</f>
        <v>53.365000000000002</v>
      </c>
      <c r="G311" s="43"/>
      <c r="H311" s="43"/>
    </row>
    <row r="312" spans="1:8" ht="22.5" customHeight="1">
      <c r="A312" s="32" t="str">
        <f>Лист2!A34</f>
        <v>Резервные фонды местных администраций</v>
      </c>
      <c r="B312" s="5">
        <f>Лист2!C34</f>
        <v>11</v>
      </c>
      <c r="C312" s="5" t="str">
        <f>Лист2!D34</f>
        <v>05</v>
      </c>
      <c r="D312" s="5" t="str">
        <f>Лист2!E34</f>
        <v>99 1 00 14100</v>
      </c>
      <c r="E312" s="5"/>
      <c r="F312" s="44">
        <f>Лист2!G34</f>
        <v>23</v>
      </c>
      <c r="G312" s="43"/>
      <c r="H312" s="43"/>
    </row>
    <row r="313" spans="1:8" ht="33.75" customHeight="1">
      <c r="A313" s="32" t="str">
        <f>Лист2!A35</f>
        <v>Закупка товаров, работ и услуг для обеспечения государственных (муниципальных) нужд</v>
      </c>
      <c r="B313" s="5">
        <f>Лист2!C35</f>
        <v>11</v>
      </c>
      <c r="C313" s="5" t="str">
        <f>Лист2!D35</f>
        <v>05</v>
      </c>
      <c r="D313" s="5" t="str">
        <f>Лист2!E35</f>
        <v>99 1 00 14100</v>
      </c>
      <c r="E313" s="5">
        <f>Лист2!F35</f>
        <v>200</v>
      </c>
      <c r="F313" s="44">
        <f>Лист2!G35</f>
        <v>23</v>
      </c>
      <c r="G313" s="43"/>
      <c r="H313" s="43"/>
    </row>
    <row r="314" spans="1:8" ht="31.5">
      <c r="A314" s="4" t="s">
        <v>62</v>
      </c>
      <c r="B314" s="5">
        <v>13</v>
      </c>
      <c r="C314" s="5"/>
      <c r="D314" s="5"/>
      <c r="E314" s="5"/>
      <c r="F314" s="10">
        <f>F315</f>
        <v>5.0129999999999999</v>
      </c>
      <c r="G314" s="10">
        <f>Лист1!E48</f>
        <v>100</v>
      </c>
      <c r="H314" s="10">
        <f>Лист1!F48</f>
        <v>100</v>
      </c>
    </row>
    <row r="315" spans="1:8" ht="31.5">
      <c r="A315" s="37" t="s">
        <v>87</v>
      </c>
      <c r="B315" s="5">
        <v>13</v>
      </c>
      <c r="C315" s="5" t="s">
        <v>15</v>
      </c>
      <c r="D315" s="5"/>
      <c r="E315" s="5"/>
      <c r="F315" s="10">
        <f>F317</f>
        <v>5.0129999999999999</v>
      </c>
      <c r="G315" s="43"/>
      <c r="H315" s="43"/>
    </row>
    <row r="316" spans="1:8" ht="21" customHeight="1">
      <c r="A316" s="21" t="s">
        <v>71</v>
      </c>
      <c r="B316" s="5">
        <v>13</v>
      </c>
      <c r="C316" s="5" t="s">
        <v>15</v>
      </c>
      <c r="D316" s="3" t="s">
        <v>129</v>
      </c>
      <c r="E316" s="23"/>
      <c r="F316" s="10">
        <f>F317</f>
        <v>5.0129999999999999</v>
      </c>
      <c r="G316" s="43"/>
      <c r="H316" s="43"/>
    </row>
    <row r="317" spans="1:8">
      <c r="A317" s="21" t="s">
        <v>79</v>
      </c>
      <c r="B317" s="5">
        <v>13</v>
      </c>
      <c r="C317" s="5" t="s">
        <v>15</v>
      </c>
      <c r="D317" s="3" t="s">
        <v>129</v>
      </c>
      <c r="E317" s="5">
        <v>730</v>
      </c>
      <c r="F317" s="10">
        <f>Лист2!G253</f>
        <v>5.0129999999999999</v>
      </c>
      <c r="G317" s="43"/>
      <c r="H317" s="43"/>
    </row>
    <row r="318" spans="1:8" ht="31.5">
      <c r="A318" s="40" t="s">
        <v>92</v>
      </c>
      <c r="B318" s="5">
        <v>14</v>
      </c>
      <c r="C318" s="5"/>
      <c r="D318" s="5"/>
      <c r="E318" s="5"/>
      <c r="F318" s="10">
        <f>F319+F324</f>
        <v>4052.7</v>
      </c>
      <c r="G318" s="10">
        <f>Лист1!E50</f>
        <v>2800.3</v>
      </c>
      <c r="H318" s="10">
        <f>Лист1!F50</f>
        <v>2800.3</v>
      </c>
    </row>
    <row r="319" spans="1:8" ht="35.25" customHeight="1">
      <c r="A319" s="4" t="s">
        <v>88</v>
      </c>
      <c r="B319" s="5">
        <v>14</v>
      </c>
      <c r="C319" s="5" t="s">
        <v>15</v>
      </c>
      <c r="D319" s="5"/>
      <c r="E319" s="5"/>
      <c r="F319" s="10">
        <f>F322+F320</f>
        <v>1913.7</v>
      </c>
      <c r="G319" s="43"/>
      <c r="H319" s="43"/>
    </row>
    <row r="320" spans="1:8" ht="50.25" customHeight="1">
      <c r="A320" s="9" t="s">
        <v>58</v>
      </c>
      <c r="B320" s="7" t="s">
        <v>59</v>
      </c>
      <c r="C320" s="7" t="s">
        <v>15</v>
      </c>
      <c r="D320" s="7" t="s">
        <v>131</v>
      </c>
      <c r="E320" s="7"/>
      <c r="F320" s="10">
        <f>F321</f>
        <v>1161.7</v>
      </c>
      <c r="G320" s="43"/>
      <c r="H320" s="43"/>
    </row>
    <row r="321" spans="1:8" ht="19.5" customHeight="1">
      <c r="A321" s="9" t="s">
        <v>14</v>
      </c>
      <c r="B321" s="7" t="s">
        <v>59</v>
      </c>
      <c r="C321" s="7" t="s">
        <v>15</v>
      </c>
      <c r="D321" s="7" t="s">
        <v>131</v>
      </c>
      <c r="E321" s="7" t="s">
        <v>68</v>
      </c>
      <c r="F321" s="10">
        <f>Лист2!G257</f>
        <v>1161.7</v>
      </c>
      <c r="G321" s="43"/>
      <c r="H321" s="43"/>
    </row>
    <row r="322" spans="1:8" ht="47.25" customHeight="1">
      <c r="A322" s="9" t="s">
        <v>29</v>
      </c>
      <c r="B322" s="5">
        <v>14</v>
      </c>
      <c r="C322" s="5" t="s">
        <v>15</v>
      </c>
      <c r="D322" s="7" t="s">
        <v>131</v>
      </c>
      <c r="E322" s="5"/>
      <c r="F322" s="10">
        <f>Лист2!G258</f>
        <v>752</v>
      </c>
      <c r="G322" s="43"/>
      <c r="H322" s="43"/>
    </row>
    <row r="323" spans="1:8">
      <c r="A323" s="9" t="s">
        <v>14</v>
      </c>
      <c r="B323" s="5">
        <v>14</v>
      </c>
      <c r="C323" s="5" t="s">
        <v>15</v>
      </c>
      <c r="D323" s="7" t="s">
        <v>131</v>
      </c>
      <c r="E323" s="5">
        <v>510</v>
      </c>
      <c r="F323" s="10">
        <f>Лист2!G259</f>
        <v>752</v>
      </c>
      <c r="G323" s="43"/>
      <c r="H323" s="43"/>
    </row>
    <row r="324" spans="1:8" ht="31.5">
      <c r="A324" s="9" t="s">
        <v>98</v>
      </c>
      <c r="B324" s="5">
        <v>14</v>
      </c>
      <c r="C324" s="5" t="s">
        <v>16</v>
      </c>
      <c r="D324" s="7" t="s">
        <v>133</v>
      </c>
      <c r="E324" s="5"/>
      <c r="F324" s="10">
        <f>Лист2!G260</f>
        <v>2139</v>
      </c>
      <c r="G324" s="43"/>
      <c r="H324" s="43"/>
    </row>
    <row r="325" spans="1:8">
      <c r="A325" s="9" t="s">
        <v>14</v>
      </c>
      <c r="B325" s="5">
        <v>14</v>
      </c>
      <c r="C325" s="5" t="s">
        <v>16</v>
      </c>
      <c r="D325" s="7" t="s">
        <v>133</v>
      </c>
      <c r="E325" s="5">
        <v>510</v>
      </c>
      <c r="F325" s="10">
        <f>Лист2!G261</f>
        <v>2139</v>
      </c>
      <c r="G325" s="43"/>
      <c r="H325" s="43"/>
    </row>
    <row r="326" spans="1:8">
      <c r="A326" s="4" t="s">
        <v>54</v>
      </c>
      <c r="B326" s="5"/>
      <c r="C326" s="5"/>
      <c r="D326" s="5"/>
      <c r="E326" s="5"/>
      <c r="F326" s="10">
        <f>F11+F60+F81+F129+F225+F275+F298+F318+F64+F314+F100</f>
        <v>400714.44899999991</v>
      </c>
      <c r="G326" s="10">
        <v>311451.5</v>
      </c>
      <c r="H326" s="10">
        <v>308273.5</v>
      </c>
    </row>
    <row r="327" spans="1:8">
      <c r="A327" s="6"/>
    </row>
  </sheetData>
  <mergeCells count="1">
    <mergeCell ref="A7:H7"/>
  </mergeCells>
  <phoneticPr fontId="5" type="noConversion"/>
  <pageMargins left="0.78740157480314965" right="0.23622047244094491" top="0.78740157480314965" bottom="0.78740157480314965" header="0.31496062992125984" footer="0.31496062992125984"/>
  <pageSetup paperSize="9" scale="65" fitToHeight="1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Фин Комитет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2020-12-24T07:20:19Z</cp:lastPrinted>
  <dcterms:created xsi:type="dcterms:W3CDTF">2008-11-25T08:06:35Z</dcterms:created>
  <dcterms:modified xsi:type="dcterms:W3CDTF">2021-01-12T05:34:44Z</dcterms:modified>
</cp:coreProperties>
</file>