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05" windowWidth="15135" windowHeight="7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8" i="3" l="1"/>
  <c r="C68" i="3"/>
  <c r="D68" i="3"/>
  <c r="E68" i="3"/>
  <c r="F68" i="3"/>
  <c r="C66" i="3"/>
  <c r="D66" i="3"/>
  <c r="E66" i="3"/>
  <c r="F66" i="3"/>
  <c r="C67" i="3"/>
  <c r="D67" i="3"/>
  <c r="F67" i="3"/>
  <c r="B67" i="3"/>
  <c r="A67" i="3"/>
  <c r="A68" i="3"/>
  <c r="F165" i="3"/>
  <c r="F166" i="3"/>
  <c r="F167" i="3"/>
  <c r="F168" i="3"/>
  <c r="F169" i="3"/>
  <c r="F170" i="3"/>
  <c r="F171" i="3"/>
  <c r="F172" i="3"/>
  <c r="F173" i="3"/>
  <c r="F164" i="3"/>
  <c r="B118" i="3"/>
  <c r="C118" i="3"/>
  <c r="D118" i="3"/>
  <c r="F118" i="3"/>
  <c r="B119" i="3"/>
  <c r="C119" i="3"/>
  <c r="D119" i="3"/>
  <c r="E119" i="3"/>
  <c r="F119" i="3"/>
  <c r="A118" i="3"/>
  <c r="A119" i="3"/>
  <c r="B22" i="3"/>
  <c r="C22" i="3"/>
  <c r="D22" i="3"/>
  <c r="F22" i="3"/>
  <c r="B23" i="3"/>
  <c r="C23" i="3"/>
  <c r="D23" i="3"/>
  <c r="E23" i="3"/>
  <c r="F23" i="3"/>
  <c r="C21" i="3"/>
  <c r="F21" i="3"/>
  <c r="B21" i="3"/>
  <c r="A22" i="3"/>
  <c r="A23" i="3"/>
  <c r="A21" i="3"/>
  <c r="F208" i="3"/>
  <c r="F209" i="3"/>
  <c r="F207" i="3"/>
  <c r="F203" i="3"/>
  <c r="F188" i="3"/>
  <c r="F189" i="3"/>
  <c r="F187" i="3"/>
  <c r="B183" i="3"/>
  <c r="C183" i="3"/>
  <c r="D183" i="3"/>
  <c r="F183" i="3"/>
  <c r="B184" i="3"/>
  <c r="C184" i="3"/>
  <c r="D184" i="3"/>
  <c r="E184" i="3"/>
  <c r="F184" i="3"/>
  <c r="C182" i="3"/>
  <c r="F182" i="3"/>
  <c r="B182" i="3"/>
  <c r="A183" i="3"/>
  <c r="A184" i="3"/>
  <c r="A182" i="3"/>
  <c r="F181" i="3"/>
  <c r="B177" i="3"/>
  <c r="C177" i="3"/>
  <c r="D177" i="3"/>
  <c r="E177" i="3"/>
  <c r="F177" i="3"/>
  <c r="C176" i="3"/>
  <c r="D176" i="3"/>
  <c r="F176" i="3"/>
  <c r="B176" i="3"/>
  <c r="A177" i="3"/>
  <c r="A176" i="3"/>
  <c r="B175" i="3"/>
  <c r="C175" i="3"/>
  <c r="D175" i="3"/>
  <c r="E175" i="3"/>
  <c r="F175" i="3"/>
  <c r="C174" i="3"/>
  <c r="D174" i="3"/>
  <c r="F174" i="3"/>
  <c r="B174" i="3"/>
  <c r="A175" i="3"/>
  <c r="A174" i="3"/>
  <c r="B168" i="3"/>
  <c r="C168" i="3"/>
  <c r="D168" i="3"/>
  <c r="E168" i="3"/>
  <c r="B169" i="3"/>
  <c r="C169" i="3"/>
  <c r="D169" i="3"/>
  <c r="E169" i="3"/>
  <c r="C167" i="3"/>
  <c r="D167" i="3"/>
  <c r="B167" i="3"/>
  <c r="A168" i="3"/>
  <c r="A169" i="3"/>
  <c r="A167" i="3"/>
  <c r="G49" i="2"/>
  <c r="F160" i="3"/>
  <c r="B126" i="3"/>
  <c r="C126" i="3"/>
  <c r="D126" i="3"/>
  <c r="E126" i="3"/>
  <c r="F126" i="3"/>
  <c r="C125" i="3"/>
  <c r="D125" i="3"/>
  <c r="B125" i="3"/>
  <c r="A126" i="3"/>
  <c r="A125" i="3"/>
  <c r="F146" i="3"/>
  <c r="F147" i="3"/>
  <c r="F148" i="3"/>
  <c r="F142" i="3"/>
  <c r="F143" i="3"/>
  <c r="F139" i="3"/>
  <c r="F140" i="3"/>
  <c r="F138" i="3"/>
  <c r="B134" i="3"/>
  <c r="C134" i="3"/>
  <c r="D134" i="3"/>
  <c r="E134" i="3"/>
  <c r="F134" i="3"/>
  <c r="C133" i="3"/>
  <c r="D133" i="3"/>
  <c r="B133" i="3"/>
  <c r="A134" i="3"/>
  <c r="A133" i="3"/>
  <c r="F131" i="3"/>
  <c r="F132" i="3"/>
  <c r="F130" i="3"/>
  <c r="F123" i="3"/>
  <c r="F124" i="3"/>
  <c r="F122" i="3"/>
  <c r="B122" i="3"/>
  <c r="C122" i="3"/>
  <c r="D122" i="3"/>
  <c r="E122" i="3"/>
  <c r="B123" i="3"/>
  <c r="C123" i="3"/>
  <c r="D123" i="3"/>
  <c r="E123" i="3"/>
  <c r="C121" i="3"/>
  <c r="D121" i="3"/>
  <c r="B121" i="3"/>
  <c r="A114" i="3"/>
  <c r="F115" i="3"/>
  <c r="F113" i="3"/>
  <c r="C113" i="3"/>
  <c r="D113" i="3"/>
  <c r="E113" i="3"/>
  <c r="B113" i="3"/>
  <c r="A113" i="3"/>
  <c r="F111" i="3"/>
  <c r="F112" i="3"/>
  <c r="F108" i="3"/>
  <c r="F109" i="3"/>
  <c r="F107" i="3"/>
  <c r="F102" i="3"/>
  <c r="F103" i="3"/>
  <c r="F101" i="3"/>
  <c r="F98" i="3"/>
  <c r="F99" i="3"/>
  <c r="F97" i="3"/>
  <c r="B84" i="3"/>
  <c r="C84" i="3"/>
  <c r="D84" i="3"/>
  <c r="B85" i="3"/>
  <c r="C85" i="3"/>
  <c r="D85" i="3"/>
  <c r="E85" i="3"/>
  <c r="F85" i="3"/>
  <c r="C83" i="3"/>
  <c r="B83" i="3"/>
  <c r="A84" i="3"/>
  <c r="A85" i="3"/>
  <c r="A83" i="3"/>
  <c r="B92" i="3"/>
  <c r="C92" i="3"/>
  <c r="D92" i="3"/>
  <c r="E92" i="3"/>
  <c r="F92" i="3"/>
  <c r="C91" i="3"/>
  <c r="D91" i="3"/>
  <c r="B91" i="3"/>
  <c r="A92" i="3"/>
  <c r="A91" i="3"/>
  <c r="B86" i="3"/>
  <c r="C86" i="3"/>
  <c r="B87" i="3"/>
  <c r="C87" i="3"/>
  <c r="D87" i="3"/>
  <c r="B88" i="3"/>
  <c r="C88" i="3"/>
  <c r="D88" i="3"/>
  <c r="E88" i="3"/>
  <c r="F88" i="3"/>
  <c r="B89" i="3"/>
  <c r="C89" i="3"/>
  <c r="D89" i="3"/>
  <c r="B82" i="3"/>
  <c r="B90" i="3"/>
  <c r="C90" i="3"/>
  <c r="D90" i="3"/>
  <c r="E90" i="3"/>
  <c r="F90" i="3"/>
  <c r="A90" i="3"/>
  <c r="A89" i="3"/>
  <c r="A88" i="3"/>
  <c r="A86" i="3"/>
  <c r="A87" i="3"/>
  <c r="A82" i="3"/>
  <c r="B81" i="3"/>
  <c r="C81" i="3"/>
  <c r="D81" i="3"/>
  <c r="E81" i="3"/>
  <c r="F81" i="3"/>
  <c r="C80" i="3"/>
  <c r="D80" i="3"/>
  <c r="B80" i="3"/>
  <c r="A81" i="3"/>
  <c r="A80" i="3"/>
  <c r="B79" i="3"/>
  <c r="C79" i="3"/>
  <c r="D79" i="3"/>
  <c r="E79" i="3"/>
  <c r="F79" i="3"/>
  <c r="C78" i="3"/>
  <c r="D78" i="3"/>
  <c r="B78" i="3"/>
  <c r="A79" i="3"/>
  <c r="A78" i="3"/>
  <c r="B71" i="3"/>
  <c r="C71" i="3"/>
  <c r="D71" i="3"/>
  <c r="B72" i="3"/>
  <c r="C72" i="3"/>
  <c r="D72" i="3"/>
  <c r="E72" i="3"/>
  <c r="F72" i="3"/>
  <c r="B73" i="3"/>
  <c r="C73" i="3"/>
  <c r="B74" i="3"/>
  <c r="C74" i="3"/>
  <c r="D74" i="3"/>
  <c r="B75" i="3"/>
  <c r="C75" i="3"/>
  <c r="D75" i="3"/>
  <c r="E75" i="3"/>
  <c r="F75" i="3"/>
  <c r="B76" i="3"/>
  <c r="C76" i="3"/>
  <c r="D76" i="3"/>
  <c r="B77" i="3"/>
  <c r="C77" i="3"/>
  <c r="D77" i="3"/>
  <c r="E77" i="3"/>
  <c r="F77" i="3"/>
  <c r="C70" i="3"/>
  <c r="B70" i="3"/>
  <c r="A76" i="3"/>
  <c r="A77" i="3"/>
  <c r="A71" i="3"/>
  <c r="A72" i="3"/>
  <c r="A73" i="3"/>
  <c r="A74" i="3"/>
  <c r="A75" i="3"/>
  <c r="A70" i="3"/>
  <c r="B61" i="3"/>
  <c r="C61" i="3"/>
  <c r="D61" i="3"/>
  <c r="E61" i="3"/>
  <c r="F61" i="3"/>
  <c r="C60" i="3"/>
  <c r="D60" i="3"/>
  <c r="B60" i="3"/>
  <c r="A61" i="3"/>
  <c r="A60" i="3"/>
  <c r="B56" i="3"/>
  <c r="C56" i="3"/>
  <c r="D56" i="3"/>
  <c r="B57" i="3"/>
  <c r="C57" i="3"/>
  <c r="D57" i="3"/>
  <c r="E57" i="3"/>
  <c r="F57" i="3"/>
  <c r="B58" i="3"/>
  <c r="C58" i="3"/>
  <c r="D58" i="3"/>
  <c r="B59" i="3"/>
  <c r="C59" i="3"/>
  <c r="D59" i="3"/>
  <c r="E59" i="3"/>
  <c r="F59" i="3"/>
  <c r="B62" i="3"/>
  <c r="C62" i="3"/>
  <c r="B63" i="3"/>
  <c r="C63" i="3"/>
  <c r="D63" i="3"/>
  <c r="B64" i="3"/>
  <c r="C64" i="3"/>
  <c r="D64" i="3"/>
  <c r="E64" i="3"/>
  <c r="F64" i="3"/>
  <c r="B65" i="3"/>
  <c r="C65" i="3"/>
  <c r="D65" i="3"/>
  <c r="B66" i="3"/>
  <c r="C55" i="3"/>
  <c r="A64" i="3"/>
  <c r="A65" i="3"/>
  <c r="A66" i="3"/>
  <c r="A63" i="3"/>
  <c r="A56" i="3"/>
  <c r="A57" i="3"/>
  <c r="A58" i="3"/>
  <c r="A59" i="3"/>
  <c r="A62" i="3"/>
  <c r="B55" i="3"/>
  <c r="A55" i="3"/>
  <c r="F53" i="3"/>
  <c r="B47" i="3"/>
  <c r="C47" i="3"/>
  <c r="D47" i="3"/>
  <c r="E47" i="3"/>
  <c r="F47" i="3"/>
  <c r="B48" i="3"/>
  <c r="C48" i="3"/>
  <c r="D48" i="3"/>
  <c r="B49" i="3"/>
  <c r="C49" i="3"/>
  <c r="D49" i="3"/>
  <c r="E49" i="3"/>
  <c r="F49" i="3"/>
  <c r="C46" i="3"/>
  <c r="D46" i="3"/>
  <c r="B46" i="3"/>
  <c r="A47" i="3"/>
  <c r="A48" i="3"/>
  <c r="A49" i="3"/>
  <c r="A46" i="3"/>
  <c r="F45" i="3"/>
  <c r="A45" i="3"/>
  <c r="F44" i="3"/>
  <c r="A44" i="3"/>
  <c r="A43" i="3"/>
  <c r="B42" i="3"/>
  <c r="C42" i="3"/>
  <c r="D42" i="3"/>
  <c r="E42" i="3"/>
  <c r="F42" i="3"/>
  <c r="C41" i="3"/>
  <c r="D41" i="3"/>
  <c r="B41" i="3"/>
  <c r="A42" i="3"/>
  <c r="A41" i="3"/>
  <c r="F40" i="3"/>
  <c r="F39" i="3"/>
  <c r="F35" i="3"/>
  <c r="B31" i="3"/>
  <c r="C31" i="3"/>
  <c r="D31" i="3"/>
  <c r="E31" i="3"/>
  <c r="F31" i="3"/>
  <c r="B32" i="3"/>
  <c r="C32" i="3"/>
  <c r="D32" i="3"/>
  <c r="E32" i="3"/>
  <c r="F32" i="3"/>
  <c r="C30" i="3"/>
  <c r="D30" i="3"/>
  <c r="B30" i="3"/>
  <c r="A31" i="3"/>
  <c r="A32" i="3"/>
  <c r="A30" i="3"/>
  <c r="F28" i="3"/>
  <c r="F29" i="3"/>
  <c r="F27" i="3"/>
  <c r="F19" i="3"/>
  <c r="F20" i="3"/>
  <c r="F18" i="3"/>
  <c r="F14" i="3"/>
  <c r="F13" i="3" s="1"/>
  <c r="F12" i="3" s="1"/>
  <c r="E14" i="3"/>
  <c r="A14" i="3"/>
  <c r="B14" i="3"/>
  <c r="C14" i="3"/>
  <c r="D14" i="3"/>
  <c r="D13" i="3"/>
  <c r="A13" i="3"/>
  <c r="B13" i="3"/>
  <c r="C13" i="3"/>
  <c r="A12" i="3"/>
  <c r="C12" i="3"/>
  <c r="B12" i="3"/>
  <c r="H246" i="2"/>
  <c r="I246" i="2"/>
  <c r="G179" i="2"/>
  <c r="G178" i="2" s="1"/>
  <c r="G176" i="2"/>
  <c r="G175" i="2" s="1"/>
  <c r="G202" i="2"/>
  <c r="F46" i="3" s="1"/>
  <c r="G193" i="2"/>
  <c r="G192" i="2" s="1"/>
  <c r="G204" i="2"/>
  <c r="F48" i="3" s="1"/>
  <c r="G174" i="2" l="1"/>
  <c r="F80" i="3"/>
  <c r="F89" i="3"/>
  <c r="F121" i="3"/>
  <c r="F96" i="3"/>
  <c r="F43" i="3"/>
  <c r="G230" i="2" l="1"/>
  <c r="G217" i="2"/>
  <c r="G213" i="2"/>
  <c r="F63" i="3" s="1"/>
  <c r="G229" i="2" l="1"/>
  <c r="G228" i="2" s="1"/>
  <c r="F87" i="3"/>
  <c r="G243" i="2" l="1"/>
  <c r="G237" i="2"/>
  <c r="G236" i="2" s="1"/>
  <c r="G234" i="2"/>
  <c r="G233" i="2" s="1"/>
  <c r="G226" i="2"/>
  <c r="F76" i="3" s="1"/>
  <c r="G224" i="2"/>
  <c r="F74" i="3" s="1"/>
  <c r="G221" i="2"/>
  <c r="G215" i="2"/>
  <c r="G210" i="2"/>
  <c r="F58" i="3" s="1"/>
  <c r="G208" i="2"/>
  <c r="F56" i="3" s="1"/>
  <c r="G199" i="2"/>
  <c r="F41" i="3" s="1"/>
  <c r="G196" i="2"/>
  <c r="G188" i="2"/>
  <c r="G187" i="2" s="1"/>
  <c r="G186" i="2" s="1"/>
  <c r="G184" i="2"/>
  <c r="G183" i="2" s="1"/>
  <c r="G135" i="2"/>
  <c r="G134" i="2" s="1"/>
  <c r="G53" i="2"/>
  <c r="G212" i="2" l="1"/>
  <c r="F62" i="3" s="1"/>
  <c r="F65" i="3"/>
  <c r="G220" i="2"/>
  <c r="F70" i="3" s="1"/>
  <c r="F71" i="3"/>
  <c r="G242" i="2"/>
  <c r="G241" i="2" s="1"/>
  <c r="G240" i="2" s="1"/>
  <c r="G239" i="2" s="1"/>
  <c r="F30" i="3"/>
  <c r="G195" i="2"/>
  <c r="G182" i="2" s="1"/>
  <c r="G207" i="2"/>
  <c r="G206" i="2" s="1"/>
  <c r="G223" i="2"/>
  <c r="G232" i="2"/>
  <c r="G219" i="2" l="1"/>
  <c r="G181" i="2"/>
  <c r="A90" i="2"/>
  <c r="A30" i="2"/>
  <c r="A13" i="2"/>
  <c r="G172" i="2"/>
  <c r="G170" i="2"/>
  <c r="G166" i="2"/>
  <c r="G165" i="2" s="1"/>
  <c r="G162" i="2"/>
  <c r="G161" i="2" s="1"/>
  <c r="G159" i="2"/>
  <c r="G158" i="2" s="1"/>
  <c r="G155" i="2"/>
  <c r="G152" i="2"/>
  <c r="G148" i="2"/>
  <c r="G144" i="2"/>
  <c r="G140" i="2"/>
  <c r="G139" i="2" s="1"/>
  <c r="G138" i="2" s="1"/>
  <c r="G132" i="2"/>
  <c r="G131" i="2" s="1"/>
  <c r="G127" i="2"/>
  <c r="G126" i="2" s="1"/>
  <c r="G125" i="2" s="1"/>
  <c r="G121" i="2"/>
  <c r="G119" i="2"/>
  <c r="G113" i="2"/>
  <c r="G109" i="2"/>
  <c r="F141" i="3" s="1"/>
  <c r="G105" i="2"/>
  <c r="G104" i="2" s="1"/>
  <c r="G101" i="2"/>
  <c r="F133" i="3" s="1"/>
  <c r="G97" i="2"/>
  <c r="G96" i="2" s="1"/>
  <c r="G91" i="2"/>
  <c r="G90" i="2" s="1"/>
  <c r="G88" i="2"/>
  <c r="G86" i="2"/>
  <c r="G84" i="2"/>
  <c r="F114" i="3" s="1"/>
  <c r="G80" i="2"/>
  <c r="F110" i="3" s="1"/>
  <c r="G76" i="2"/>
  <c r="G75" i="2" s="1"/>
  <c r="G70" i="2"/>
  <c r="G66" i="2"/>
  <c r="G65" i="2" s="1"/>
  <c r="G60" i="2"/>
  <c r="G56" i="2"/>
  <c r="G52" i="2" s="1"/>
  <c r="G48" i="2"/>
  <c r="G45" i="2"/>
  <c r="G41" i="2"/>
  <c r="G36" i="2"/>
  <c r="F125" i="3" s="1"/>
  <c r="F120" i="3" s="1"/>
  <c r="G32" i="2"/>
  <c r="G24" i="2"/>
  <c r="G21" i="2"/>
  <c r="G20" i="2" s="1"/>
  <c r="G15" i="2"/>
  <c r="G151" i="2" l="1"/>
  <c r="F83" i="3" s="1"/>
  <c r="F84" i="3"/>
  <c r="G143" i="2"/>
  <c r="G142" i="2" s="1"/>
  <c r="F60" i="3"/>
  <c r="F55" i="3" s="1"/>
  <c r="F54" i="3" s="1"/>
  <c r="G112" i="2"/>
  <c r="F144" i="3" s="1"/>
  <c r="F145" i="3"/>
  <c r="G154" i="2"/>
  <c r="F91" i="3"/>
  <c r="F86" i="3" s="1"/>
  <c r="G147" i="2"/>
  <c r="G146" i="2" s="1"/>
  <c r="F78" i="3"/>
  <c r="F73" i="3" s="1"/>
  <c r="F69" i="3" s="1"/>
  <c r="G103" i="2"/>
  <c r="G74" i="2"/>
  <c r="G31" i="2"/>
  <c r="G30" i="2" s="1"/>
  <c r="G29" i="2" s="1"/>
  <c r="G47" i="2"/>
  <c r="G118" i="2"/>
  <c r="G117" i="2" s="1"/>
  <c r="G169" i="2"/>
  <c r="G168" i="2" s="1"/>
  <c r="G95" i="2"/>
  <c r="G150" i="2"/>
  <c r="G164" i="2"/>
  <c r="G14" i="2"/>
  <c r="G13" i="2" s="1"/>
  <c r="G12" i="2" s="1"/>
  <c r="G19" i="2"/>
  <c r="G40" i="2"/>
  <c r="G64" i="2"/>
  <c r="G124" i="2"/>
  <c r="G157" i="2"/>
  <c r="D20" i="1"/>
  <c r="D49" i="1" s="1"/>
  <c r="E49" i="1"/>
  <c r="F49" i="1"/>
  <c r="F82" i="3" l="1"/>
  <c r="G39" i="2"/>
  <c r="G38" i="2" s="1"/>
  <c r="G28" i="2" s="1"/>
  <c r="G123" i="2"/>
  <c r="G11" i="2"/>
  <c r="G246" i="2" s="1"/>
  <c r="G63" i="2"/>
  <c r="G62" i="2" s="1"/>
  <c r="B157" i="3" l="1"/>
  <c r="C157" i="3"/>
  <c r="D157" i="3"/>
  <c r="E157" i="3"/>
  <c r="F157" i="3"/>
  <c r="C156" i="3"/>
  <c r="D156" i="3"/>
  <c r="F156" i="3"/>
  <c r="B156" i="3"/>
  <c r="A157" i="3"/>
  <c r="A156" i="3"/>
  <c r="B124" i="3"/>
  <c r="C124" i="3"/>
  <c r="D124" i="3"/>
  <c r="E124" i="3"/>
  <c r="A124" i="3"/>
  <c r="A123" i="3"/>
  <c r="B116" i="3"/>
  <c r="C116" i="3"/>
  <c r="D116" i="3"/>
  <c r="F116" i="3"/>
  <c r="B117" i="3"/>
  <c r="C117" i="3"/>
  <c r="D117" i="3"/>
  <c r="E117" i="3"/>
  <c r="F117" i="3"/>
  <c r="A116" i="3"/>
  <c r="A117" i="3"/>
  <c r="H82" i="3" l="1"/>
  <c r="G82" i="3"/>
  <c r="D23" i="1" l="1"/>
  <c r="D27" i="1" l="1"/>
  <c r="B197" i="3" l="1"/>
  <c r="C197" i="3"/>
  <c r="D197" i="3"/>
  <c r="E197" i="3"/>
  <c r="F197" i="3"/>
  <c r="B198" i="3"/>
  <c r="C198" i="3"/>
  <c r="D198" i="3"/>
  <c r="E198" i="3"/>
  <c r="F198" i="3"/>
  <c r="B199" i="3"/>
  <c r="C199" i="3"/>
  <c r="D199" i="3"/>
  <c r="E199" i="3"/>
  <c r="F199" i="3"/>
  <c r="C196" i="3"/>
  <c r="D196" i="3"/>
  <c r="B196" i="3"/>
  <c r="A197" i="3"/>
  <c r="A198" i="3"/>
  <c r="A199" i="3"/>
  <c r="A196" i="3"/>
  <c r="F196" i="3" l="1"/>
  <c r="D11" i="1" l="1"/>
  <c r="H204" i="3" l="1"/>
  <c r="G204" i="3"/>
  <c r="H200" i="3"/>
  <c r="G200" i="3"/>
  <c r="H190" i="3"/>
  <c r="G190" i="3"/>
  <c r="H178" i="3"/>
  <c r="G178" i="3"/>
  <c r="H149" i="3"/>
  <c r="G149" i="3"/>
  <c r="H93" i="3"/>
  <c r="G93" i="3"/>
  <c r="H69" i="3"/>
  <c r="G69" i="3"/>
  <c r="H54" i="3"/>
  <c r="G54" i="3"/>
  <c r="H50" i="3"/>
  <c r="G50" i="3"/>
  <c r="B50" i="3"/>
  <c r="A50" i="3"/>
  <c r="H11" i="3"/>
  <c r="G11" i="3"/>
  <c r="B120" i="3"/>
  <c r="C120" i="3"/>
  <c r="A122" i="3"/>
  <c r="A120" i="3"/>
  <c r="A121" i="3"/>
  <c r="G210" i="3" l="1"/>
  <c r="H210" i="3"/>
  <c r="D30" i="1"/>
  <c r="D47" i="1"/>
  <c r="F206" i="3" l="1"/>
  <c r="F202" i="3"/>
  <c r="F201" i="3"/>
  <c r="F200" i="3" s="1"/>
  <c r="F194" i="3"/>
  <c r="F193" i="3" s="1"/>
  <c r="F192" i="3" s="1"/>
  <c r="F191" i="3" s="1"/>
  <c r="F190" i="3" s="1"/>
  <c r="F186" i="3" l="1"/>
  <c r="F185" i="3" l="1"/>
  <c r="F180" i="3"/>
  <c r="F179" i="3" s="1"/>
  <c r="F163" i="3" l="1"/>
  <c r="F162" i="3" s="1"/>
  <c r="F161" i="3" s="1"/>
  <c r="F178" i="3"/>
  <c r="F159" i="3"/>
  <c r="F158" i="3" s="1"/>
  <c r="F155" i="3"/>
  <c r="F154" i="3"/>
  <c r="F153" i="3"/>
  <c r="F106" i="3"/>
  <c r="F105" i="3" s="1"/>
  <c r="F104" i="3" s="1"/>
  <c r="F100" i="3"/>
  <c r="F95" i="3"/>
  <c r="F94" i="3" l="1"/>
  <c r="F152" i="3"/>
  <c r="F151" i="3" s="1"/>
  <c r="F129" i="3"/>
  <c r="F128" i="3" s="1"/>
  <c r="F127" i="3" s="1"/>
  <c r="F137" i="3"/>
  <c r="F136" i="3" s="1"/>
  <c r="F135" i="3" s="1"/>
  <c r="F52" i="3"/>
  <c r="F51" i="3" s="1"/>
  <c r="F50" i="3" s="1"/>
  <c r="F38" i="3"/>
  <c r="F37" i="3" s="1"/>
  <c r="F36" i="3" s="1"/>
  <c r="F34" i="3"/>
  <c r="F33" i="3" s="1"/>
  <c r="F26" i="3"/>
  <c r="F25" i="3" s="1"/>
  <c r="F24" i="3" s="1"/>
  <c r="F17" i="3"/>
  <c r="F16" i="3" s="1"/>
  <c r="F93" i="3" l="1"/>
  <c r="F15" i="3"/>
  <c r="F11" i="3" s="1"/>
  <c r="F150" i="3"/>
  <c r="F149" i="3" s="1"/>
  <c r="F205" i="3"/>
  <c r="F204" i="3" s="1"/>
  <c r="F210" i="3" l="1"/>
  <c r="D45" i="1"/>
  <c r="D43" i="1"/>
  <c r="D39" i="1"/>
  <c r="D36" i="1"/>
  <c r="D18" i="1"/>
</calcChain>
</file>

<file path=xl/sharedStrings.xml><?xml version="1.0" encoding="utf-8"?>
<sst xmlns="http://schemas.openxmlformats.org/spreadsheetml/2006/main" count="1481" uniqueCount="206">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</sst>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D21" sqref="D21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100</v>
      </c>
    </row>
    <row r="5" spans="1:6">
      <c r="E5" s="12" t="s">
        <v>99</v>
      </c>
    </row>
    <row r="6" spans="1:6">
      <c r="A6" s="2"/>
      <c r="B6" s="2"/>
      <c r="C6" s="2"/>
      <c r="D6" s="2"/>
    </row>
    <row r="7" spans="1:6" ht="49.5" customHeight="1">
      <c r="A7" s="62" t="s">
        <v>180</v>
      </c>
      <c r="B7" s="63"/>
      <c r="C7" s="63"/>
      <c r="D7" s="63"/>
      <c r="E7" s="63"/>
      <c r="F7" s="6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163</v>
      </c>
      <c r="E9" s="3" t="s">
        <v>164</v>
      </c>
      <c r="F9" s="3" t="s">
        <v>179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30391.200000000001</v>
      </c>
      <c r="E11" s="10">
        <v>30435.5</v>
      </c>
      <c r="F11" s="10">
        <v>30420</v>
      </c>
    </row>
    <row r="12" spans="1:6" ht="51" customHeight="1">
      <c r="A12" s="36" t="s">
        <v>148</v>
      </c>
      <c r="B12" s="5" t="s">
        <v>15</v>
      </c>
      <c r="C12" s="8" t="s">
        <v>16</v>
      </c>
      <c r="D12" s="10">
        <v>1237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14583</v>
      </c>
      <c r="E13" s="10"/>
      <c r="F13" s="10"/>
    </row>
    <row r="14" spans="1:6" ht="19.5" customHeight="1">
      <c r="A14" s="35" t="s">
        <v>149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5296</v>
      </c>
      <c r="E15" s="10"/>
      <c r="F15" s="10"/>
    </row>
    <row r="16" spans="1:6" ht="22.5" customHeight="1">
      <c r="A16" s="35" t="s">
        <v>135</v>
      </c>
      <c r="B16" s="5" t="s">
        <v>15</v>
      </c>
      <c r="C16" s="5">
        <v>11</v>
      </c>
      <c r="D16" s="10">
        <v>3000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6270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1940</v>
      </c>
      <c r="E20" s="10">
        <v>1940</v>
      </c>
      <c r="F20" s="10">
        <v>1940</v>
      </c>
    </row>
    <row r="21" spans="1:6" ht="48.75" customHeight="1">
      <c r="A21" s="4" t="s">
        <v>181</v>
      </c>
      <c r="B21" s="5" t="s">
        <v>17</v>
      </c>
      <c r="C21" s="5">
        <v>10</v>
      </c>
      <c r="D21" s="10">
        <v>1840</v>
      </c>
      <c r="E21" s="10"/>
      <c r="F21" s="10"/>
    </row>
    <row r="22" spans="1:6" ht="30" customHeight="1">
      <c r="A22" s="4" t="s">
        <v>182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8377</v>
      </c>
      <c r="E23" s="10">
        <v>8601</v>
      </c>
      <c r="F23" s="10">
        <v>8914</v>
      </c>
    </row>
    <row r="24" spans="1:6" ht="19.5" customHeight="1">
      <c r="A24" s="4" t="s">
        <v>101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68</v>
      </c>
      <c r="B25" s="5" t="s">
        <v>18</v>
      </c>
      <c r="C25" s="5" t="s">
        <v>20</v>
      </c>
      <c r="D25" s="10">
        <v>7400</v>
      </c>
      <c r="E25" s="10"/>
      <c r="F25" s="10"/>
    </row>
    <row r="26" spans="1:6" ht="21" customHeight="1">
      <c r="A26" s="51" t="s">
        <v>150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161</v>
      </c>
      <c r="B27" s="5" t="s">
        <v>21</v>
      </c>
      <c r="C27" s="5"/>
      <c r="D27" s="10">
        <f>D29+D28</f>
        <v>2930</v>
      </c>
      <c r="E27" s="10">
        <v>2930</v>
      </c>
      <c r="F27" s="10">
        <v>2930</v>
      </c>
    </row>
    <row r="28" spans="1:6" ht="21" customHeight="1">
      <c r="A28" s="4" t="s">
        <v>162</v>
      </c>
      <c r="B28" s="5" t="s">
        <v>21</v>
      </c>
      <c r="C28" s="5" t="s">
        <v>16</v>
      </c>
      <c r="D28" s="10">
        <v>600</v>
      </c>
      <c r="E28" s="10"/>
      <c r="F28" s="10"/>
    </row>
    <row r="29" spans="1:6" ht="21" customHeight="1">
      <c r="A29" s="4" t="s">
        <v>160</v>
      </c>
      <c r="B29" s="5" t="s">
        <v>21</v>
      </c>
      <c r="C29" s="5" t="s">
        <v>17</v>
      </c>
      <c r="D29" s="10">
        <v>2330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262583.2</v>
      </c>
      <c r="E30" s="10">
        <v>246750.2</v>
      </c>
      <c r="F30" s="10">
        <v>247215.2</v>
      </c>
    </row>
    <row r="31" spans="1:6">
      <c r="A31" s="4" t="s">
        <v>6</v>
      </c>
      <c r="B31" s="5" t="s">
        <v>23</v>
      </c>
      <c r="C31" s="5" t="s">
        <v>15</v>
      </c>
      <c r="D31" s="10">
        <v>53775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187957</v>
      </c>
      <c r="E32" s="10"/>
      <c r="F32" s="10"/>
    </row>
    <row r="33" spans="1:6">
      <c r="A33" s="44" t="s">
        <v>141</v>
      </c>
      <c r="B33" s="5" t="s">
        <v>23</v>
      </c>
      <c r="C33" s="5" t="s">
        <v>17</v>
      </c>
      <c r="D33" s="10">
        <v>12585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2598.1999999999998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5668</v>
      </c>
      <c r="E35" s="10"/>
      <c r="F35" s="10"/>
    </row>
    <row r="36" spans="1:6">
      <c r="A36" s="4" t="s">
        <v>79</v>
      </c>
      <c r="B36" s="5" t="s">
        <v>22</v>
      </c>
      <c r="C36" s="3"/>
      <c r="D36" s="10">
        <f>SUM(D37:D38)</f>
        <v>23536</v>
      </c>
      <c r="E36" s="10">
        <v>21772</v>
      </c>
      <c r="F36" s="10">
        <v>22080</v>
      </c>
    </row>
    <row r="37" spans="1:6">
      <c r="A37" s="4" t="s">
        <v>10</v>
      </c>
      <c r="B37" s="5" t="s">
        <v>22</v>
      </c>
      <c r="C37" s="5" t="s">
        <v>15</v>
      </c>
      <c r="D37" s="10">
        <v>17045</v>
      </c>
      <c r="E37" s="10"/>
      <c r="F37" s="10"/>
    </row>
    <row r="38" spans="1:6" ht="17.25" customHeight="1">
      <c r="A38" s="4" t="s">
        <v>81</v>
      </c>
      <c r="B38" s="5" t="s">
        <v>22</v>
      </c>
      <c r="C38" s="5" t="s">
        <v>18</v>
      </c>
      <c r="D38" s="10">
        <v>6491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14491</v>
      </c>
      <c r="E39" s="10">
        <v>15181.4</v>
      </c>
      <c r="F39" s="10">
        <v>14489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13789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SUM(D44:D44)</f>
        <v>1923</v>
      </c>
      <c r="E43" s="10">
        <v>1923</v>
      </c>
      <c r="F43" s="10">
        <v>1923</v>
      </c>
    </row>
    <row r="44" spans="1:6" ht="31.5">
      <c r="A44" s="4" t="s">
        <v>28</v>
      </c>
      <c r="B44" s="3">
        <v>11</v>
      </c>
      <c r="C44" s="5" t="s">
        <v>21</v>
      </c>
      <c r="D44" s="10">
        <v>1923</v>
      </c>
      <c r="E44" s="10"/>
      <c r="F44" s="10"/>
    </row>
    <row r="45" spans="1:6" ht="31.5">
      <c r="A45" s="37" t="s">
        <v>59</v>
      </c>
      <c r="B45" s="13">
        <v>13</v>
      </c>
      <c r="C45" s="14"/>
      <c r="D45" s="15">
        <f>D46</f>
        <v>850</v>
      </c>
      <c r="E45" s="15">
        <v>850</v>
      </c>
      <c r="F45" s="15">
        <v>850</v>
      </c>
    </row>
    <row r="46" spans="1:6" ht="31.5" customHeight="1">
      <c r="A46" s="35" t="s">
        <v>83</v>
      </c>
      <c r="B46" s="14">
        <v>13</v>
      </c>
      <c r="C46" s="14" t="s">
        <v>15</v>
      </c>
      <c r="D46" s="15">
        <v>850</v>
      </c>
      <c r="E46" s="15"/>
      <c r="F46" s="15"/>
    </row>
    <row r="47" spans="1:6" ht="47.25">
      <c r="A47" s="38" t="s">
        <v>102</v>
      </c>
      <c r="B47" s="3">
        <v>14</v>
      </c>
      <c r="C47" s="3"/>
      <c r="D47" s="10">
        <f>SUM(D48:D48)</f>
        <v>2295</v>
      </c>
      <c r="E47" s="10">
        <v>2071.5</v>
      </c>
      <c r="F47" s="10">
        <v>2065.6999999999998</v>
      </c>
    </row>
    <row r="48" spans="1:6" ht="47.25">
      <c r="A48" s="35" t="s">
        <v>88</v>
      </c>
      <c r="B48" s="3">
        <v>14</v>
      </c>
      <c r="C48" s="5" t="s">
        <v>15</v>
      </c>
      <c r="D48" s="10">
        <v>2295</v>
      </c>
      <c r="E48" s="10"/>
      <c r="F48" s="10"/>
    </row>
    <row r="49" spans="1:6">
      <c r="A49" s="4" t="s">
        <v>58</v>
      </c>
      <c r="B49" s="3"/>
      <c r="C49" s="3"/>
      <c r="D49" s="10">
        <f>D11+D18+D20+D30+D36+D39+D43+D45+D47+D23+D27</f>
        <v>350159.7</v>
      </c>
      <c r="E49" s="10">
        <f t="shared" ref="E49:F49" si="0">E11+E18+E20+E30+E36+E39+E43+E45+E47+E23+E27</f>
        <v>333306.60000000003</v>
      </c>
      <c r="F49" s="10">
        <f t="shared" si="0"/>
        <v>333713.2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6"/>
  <sheetViews>
    <sheetView topLeftCell="A208" workbookViewId="0">
      <selection activeCell="A218" sqref="A218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104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100</v>
      </c>
    </row>
    <row r="5" spans="1:9">
      <c r="B5" s="11"/>
      <c r="C5" s="11"/>
      <c r="D5" s="11"/>
      <c r="E5" s="11"/>
      <c r="H5" s="12" t="s">
        <v>105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2" t="s">
        <v>186</v>
      </c>
      <c r="B7" s="63"/>
      <c r="C7" s="63"/>
      <c r="D7" s="63"/>
      <c r="E7" s="63"/>
      <c r="F7" s="63"/>
      <c r="G7" s="63"/>
      <c r="H7" s="63"/>
      <c r="I7" s="6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163</v>
      </c>
      <c r="H9" s="3" t="s">
        <v>164</v>
      </c>
      <c r="I9" s="3" t="s">
        <v>179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SUM(G12+G19)</f>
        <v>5083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3160</v>
      </c>
      <c r="H12" s="41"/>
      <c r="I12" s="41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3160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106</v>
      </c>
      <c r="F14" s="5"/>
      <c r="G14" s="10">
        <f>G15</f>
        <v>3160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103</v>
      </c>
      <c r="F15" s="5"/>
      <c r="G15" s="10">
        <f>SUM(G16:G18)</f>
        <v>3160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103</v>
      </c>
      <c r="F16" s="5">
        <v>100</v>
      </c>
      <c r="G16" s="10">
        <v>2050</v>
      </c>
      <c r="H16" s="41"/>
      <c r="I16" s="41"/>
    </row>
    <row r="17" spans="1:9" ht="33" customHeight="1">
      <c r="A17" s="31" t="s">
        <v>107</v>
      </c>
      <c r="B17" s="5" t="s">
        <v>40</v>
      </c>
      <c r="C17" s="5" t="s">
        <v>23</v>
      </c>
      <c r="D17" s="5" t="s">
        <v>17</v>
      </c>
      <c r="E17" s="7" t="s">
        <v>103</v>
      </c>
      <c r="F17" s="5">
        <v>200</v>
      </c>
      <c r="G17" s="10">
        <v>1085</v>
      </c>
      <c r="H17" s="41"/>
      <c r="I17" s="41"/>
    </row>
    <row r="18" spans="1:9" ht="19.5" customHeight="1">
      <c r="A18" s="32" t="s">
        <v>63</v>
      </c>
      <c r="B18" s="5" t="s">
        <v>40</v>
      </c>
      <c r="C18" s="5" t="s">
        <v>23</v>
      </c>
      <c r="D18" s="5" t="s">
        <v>17</v>
      </c>
      <c r="E18" s="7" t="s">
        <v>103</v>
      </c>
      <c r="F18" s="5">
        <v>850</v>
      </c>
      <c r="G18" s="10">
        <v>25</v>
      </c>
      <c r="H18" s="41"/>
      <c r="I18" s="41"/>
    </row>
    <row r="19" spans="1:9" ht="18" customHeight="1">
      <c r="A19" s="9" t="s">
        <v>11</v>
      </c>
      <c r="B19" s="5" t="s">
        <v>40</v>
      </c>
      <c r="C19" s="5">
        <v>11</v>
      </c>
      <c r="D19" s="5"/>
      <c r="E19" s="8"/>
      <c r="F19" s="5"/>
      <c r="G19" s="10">
        <f>G20+G24</f>
        <v>1923</v>
      </c>
      <c r="H19" s="41"/>
      <c r="I19" s="41"/>
    </row>
    <row r="20" spans="1:9" ht="33.75" customHeight="1">
      <c r="A20" s="9" t="s">
        <v>61</v>
      </c>
      <c r="B20" s="5" t="s">
        <v>40</v>
      </c>
      <c r="C20" s="5">
        <v>11</v>
      </c>
      <c r="D20" s="5" t="s">
        <v>21</v>
      </c>
      <c r="E20" s="7" t="s">
        <v>108</v>
      </c>
      <c r="F20" s="3"/>
      <c r="G20" s="10">
        <f>G21</f>
        <v>686</v>
      </c>
      <c r="H20" s="41"/>
      <c r="I20" s="41"/>
    </row>
    <row r="21" spans="1:9" ht="31.5" customHeight="1">
      <c r="A21" s="9" t="s">
        <v>62</v>
      </c>
      <c r="B21" s="5" t="s">
        <v>40</v>
      </c>
      <c r="C21" s="5">
        <v>11</v>
      </c>
      <c r="D21" s="5" t="s">
        <v>21</v>
      </c>
      <c r="E21" s="7" t="s">
        <v>109</v>
      </c>
      <c r="F21" s="5"/>
      <c r="G21" s="10">
        <f>G22+G23</f>
        <v>686</v>
      </c>
      <c r="H21" s="41"/>
      <c r="I21" s="41"/>
    </row>
    <row r="22" spans="1:9" ht="78.75" customHeight="1">
      <c r="A22" s="31" t="s">
        <v>71</v>
      </c>
      <c r="B22" s="5" t="s">
        <v>40</v>
      </c>
      <c r="C22" s="5">
        <v>11</v>
      </c>
      <c r="D22" s="5" t="s">
        <v>21</v>
      </c>
      <c r="E22" s="7" t="s">
        <v>109</v>
      </c>
      <c r="F22" s="5">
        <v>100</v>
      </c>
      <c r="G22" s="10">
        <v>686</v>
      </c>
      <c r="H22" s="41"/>
      <c r="I22" s="41"/>
    </row>
    <row r="23" spans="1:9" ht="30.75" customHeight="1">
      <c r="A23" s="31" t="s">
        <v>107</v>
      </c>
      <c r="B23" s="5" t="s">
        <v>40</v>
      </c>
      <c r="C23" s="5">
        <v>11</v>
      </c>
      <c r="D23" s="5" t="s">
        <v>21</v>
      </c>
      <c r="E23" s="7" t="s">
        <v>109</v>
      </c>
      <c r="F23" s="5">
        <v>200</v>
      </c>
      <c r="G23" s="10">
        <v>0</v>
      </c>
      <c r="H23" s="41"/>
      <c r="I23" s="41"/>
    </row>
    <row r="24" spans="1:9" ht="30.75" customHeight="1">
      <c r="A24" s="31" t="s">
        <v>143</v>
      </c>
      <c r="B24" s="5" t="s">
        <v>40</v>
      </c>
      <c r="C24" s="5">
        <v>11</v>
      </c>
      <c r="D24" s="5" t="s">
        <v>21</v>
      </c>
      <c r="E24" s="7" t="s">
        <v>142</v>
      </c>
      <c r="F24" s="5"/>
      <c r="G24" s="10">
        <f>G25+G26+G27</f>
        <v>1237</v>
      </c>
      <c r="H24" s="41"/>
      <c r="I24" s="41"/>
    </row>
    <row r="25" spans="1:9" ht="93" customHeight="1">
      <c r="A25" s="31" t="s">
        <v>71</v>
      </c>
      <c r="B25" s="5" t="s">
        <v>40</v>
      </c>
      <c r="C25" s="5">
        <v>11</v>
      </c>
      <c r="D25" s="5" t="s">
        <v>21</v>
      </c>
      <c r="E25" s="7" t="s">
        <v>142</v>
      </c>
      <c r="F25" s="5">
        <v>100</v>
      </c>
      <c r="G25" s="10">
        <v>912</v>
      </c>
      <c r="H25" s="41"/>
      <c r="I25" s="41"/>
    </row>
    <row r="26" spans="1:9" ht="30.75" customHeight="1">
      <c r="A26" s="31" t="s">
        <v>107</v>
      </c>
      <c r="B26" s="5" t="s">
        <v>40</v>
      </c>
      <c r="C26" s="5">
        <v>11</v>
      </c>
      <c r="D26" s="5" t="s">
        <v>21</v>
      </c>
      <c r="E26" s="7" t="s">
        <v>142</v>
      </c>
      <c r="F26" s="5">
        <v>200</v>
      </c>
      <c r="G26" s="10">
        <v>195</v>
      </c>
      <c r="H26" s="41"/>
      <c r="I26" s="41"/>
    </row>
    <row r="27" spans="1:9" ht="30.75" customHeight="1">
      <c r="A27" s="32" t="s">
        <v>63</v>
      </c>
      <c r="B27" s="5" t="s">
        <v>40</v>
      </c>
      <c r="C27" s="5">
        <v>11</v>
      </c>
      <c r="D27" s="5" t="s">
        <v>21</v>
      </c>
      <c r="E27" s="7" t="s">
        <v>142</v>
      </c>
      <c r="F27" s="5">
        <v>850</v>
      </c>
      <c r="G27" s="10">
        <v>130</v>
      </c>
      <c r="H27" s="41"/>
      <c r="I27" s="41"/>
    </row>
    <row r="28" spans="1:9" ht="31.5" customHeight="1">
      <c r="A28" s="9" t="s">
        <v>44</v>
      </c>
      <c r="B28" s="5" t="s">
        <v>30</v>
      </c>
      <c r="C28" s="5"/>
      <c r="D28" s="5"/>
      <c r="E28" s="8"/>
      <c r="F28" s="5"/>
      <c r="G28" s="10">
        <f>G29+G38</f>
        <v>27909</v>
      </c>
      <c r="H28" s="10">
        <v>24250</v>
      </c>
      <c r="I28" s="10">
        <v>24573</v>
      </c>
    </row>
    <row r="29" spans="1:9" ht="20.25" customHeight="1">
      <c r="A29" s="9" t="s">
        <v>36</v>
      </c>
      <c r="B29" s="5" t="s">
        <v>30</v>
      </c>
      <c r="C29" s="5" t="s">
        <v>23</v>
      </c>
      <c r="D29" s="5"/>
      <c r="E29" s="8"/>
      <c r="F29" s="5"/>
      <c r="G29" s="10">
        <f>G30</f>
        <v>7945</v>
      </c>
      <c r="H29" s="41"/>
      <c r="I29" s="41"/>
    </row>
    <row r="30" spans="1:9" ht="18" customHeight="1">
      <c r="A30" s="9" t="str">
        <f>Лист1!A33</f>
        <v>Дополнительное образование детей</v>
      </c>
      <c r="B30" s="5" t="s">
        <v>30</v>
      </c>
      <c r="C30" s="5" t="s">
        <v>23</v>
      </c>
      <c r="D30" s="5" t="s">
        <v>17</v>
      </c>
      <c r="E30" s="8"/>
      <c r="F30" s="5"/>
      <c r="G30" s="10">
        <f>G31</f>
        <v>7945</v>
      </c>
      <c r="H30" s="41"/>
      <c r="I30" s="41"/>
    </row>
    <row r="31" spans="1:9" ht="49.5" customHeight="1">
      <c r="A31" s="9" t="s">
        <v>78</v>
      </c>
      <c r="B31" s="5" t="s">
        <v>30</v>
      </c>
      <c r="C31" s="5" t="s">
        <v>23</v>
      </c>
      <c r="D31" s="5" t="s">
        <v>17</v>
      </c>
      <c r="E31" s="7" t="s">
        <v>106</v>
      </c>
      <c r="F31" s="5"/>
      <c r="G31" s="10">
        <f>G32+G36</f>
        <v>7945</v>
      </c>
      <c r="H31" s="41"/>
      <c r="I31" s="41"/>
    </row>
    <row r="32" spans="1:9" ht="36" customHeight="1">
      <c r="A32" s="9" t="s">
        <v>92</v>
      </c>
      <c r="B32" s="5" t="s">
        <v>30</v>
      </c>
      <c r="C32" s="5" t="s">
        <v>23</v>
      </c>
      <c r="D32" s="5" t="s">
        <v>17</v>
      </c>
      <c r="E32" s="7" t="s">
        <v>103</v>
      </c>
      <c r="F32" s="5"/>
      <c r="G32" s="10">
        <f>G33+G34+G35</f>
        <v>6385</v>
      </c>
      <c r="H32" s="41"/>
      <c r="I32" s="41"/>
    </row>
    <row r="33" spans="1:9" ht="84.75" customHeight="1">
      <c r="A33" s="31" t="s">
        <v>71</v>
      </c>
      <c r="B33" s="5" t="s">
        <v>30</v>
      </c>
      <c r="C33" s="5" t="s">
        <v>23</v>
      </c>
      <c r="D33" s="5" t="s">
        <v>17</v>
      </c>
      <c r="E33" s="7" t="s">
        <v>103</v>
      </c>
      <c r="F33" s="5">
        <v>100</v>
      </c>
      <c r="G33" s="10">
        <v>5270</v>
      </c>
      <c r="H33" s="41"/>
      <c r="I33" s="41"/>
    </row>
    <row r="34" spans="1:9" ht="32.25" customHeight="1">
      <c r="A34" s="31" t="s">
        <v>107</v>
      </c>
      <c r="B34" s="5" t="s">
        <v>30</v>
      </c>
      <c r="C34" s="5" t="s">
        <v>23</v>
      </c>
      <c r="D34" s="5" t="s">
        <v>17</v>
      </c>
      <c r="E34" s="7" t="s">
        <v>103</v>
      </c>
      <c r="F34" s="5">
        <v>200</v>
      </c>
      <c r="G34" s="10">
        <v>1085</v>
      </c>
      <c r="H34" s="41"/>
      <c r="I34" s="41"/>
    </row>
    <row r="35" spans="1:9" ht="17.25" customHeight="1">
      <c r="A35" s="32" t="s">
        <v>63</v>
      </c>
      <c r="B35" s="5" t="s">
        <v>30</v>
      </c>
      <c r="C35" s="5" t="s">
        <v>23</v>
      </c>
      <c r="D35" s="5" t="s">
        <v>17</v>
      </c>
      <c r="E35" s="7" t="s">
        <v>103</v>
      </c>
      <c r="F35" s="5">
        <v>850</v>
      </c>
      <c r="G35" s="10">
        <v>30</v>
      </c>
      <c r="H35" s="41"/>
      <c r="I35" s="41"/>
    </row>
    <row r="36" spans="1:9" ht="56.25" customHeight="1">
      <c r="A36" s="32" t="s">
        <v>165</v>
      </c>
      <c r="B36" s="5" t="s">
        <v>30</v>
      </c>
      <c r="C36" s="5" t="s">
        <v>23</v>
      </c>
      <c r="D36" s="5" t="s">
        <v>17</v>
      </c>
      <c r="E36" s="7" t="s">
        <v>166</v>
      </c>
      <c r="F36" s="5"/>
      <c r="G36" s="10">
        <f>G37</f>
        <v>1560</v>
      </c>
      <c r="H36" s="41"/>
      <c r="I36" s="41"/>
    </row>
    <row r="37" spans="1:9" ht="90.75" customHeight="1">
      <c r="A37" s="30" t="s">
        <v>71</v>
      </c>
      <c r="B37" s="5" t="s">
        <v>30</v>
      </c>
      <c r="C37" s="5" t="s">
        <v>23</v>
      </c>
      <c r="D37" s="5" t="s">
        <v>17</v>
      </c>
      <c r="E37" s="7" t="s">
        <v>166</v>
      </c>
      <c r="F37" s="5">
        <v>100</v>
      </c>
      <c r="G37" s="10">
        <v>1560</v>
      </c>
      <c r="H37" s="41"/>
      <c r="I37" s="41"/>
    </row>
    <row r="38" spans="1:9" ht="18.75" customHeight="1">
      <c r="A38" s="9" t="s">
        <v>79</v>
      </c>
      <c r="B38" s="5" t="s">
        <v>30</v>
      </c>
      <c r="C38" s="5" t="s">
        <v>22</v>
      </c>
      <c r="D38" s="5"/>
      <c r="E38" s="8"/>
      <c r="F38" s="5"/>
      <c r="G38" s="10">
        <f>G39+G47</f>
        <v>19964</v>
      </c>
      <c r="H38" s="41"/>
      <c r="I38" s="41"/>
    </row>
    <row r="39" spans="1:9" ht="17.25" customHeight="1">
      <c r="A39" s="9" t="s">
        <v>47</v>
      </c>
      <c r="B39" s="5" t="s">
        <v>30</v>
      </c>
      <c r="C39" s="5" t="s">
        <v>22</v>
      </c>
      <c r="D39" s="5" t="s">
        <v>15</v>
      </c>
      <c r="E39" s="8"/>
      <c r="F39" s="5"/>
      <c r="G39" s="10">
        <f>G40</f>
        <v>13503</v>
      </c>
      <c r="H39" s="41"/>
      <c r="I39" s="41"/>
    </row>
    <row r="40" spans="1:9" ht="50.25" customHeight="1">
      <c r="A40" s="9" t="s">
        <v>80</v>
      </c>
      <c r="B40" s="5" t="s">
        <v>30</v>
      </c>
      <c r="C40" s="5" t="s">
        <v>22</v>
      </c>
      <c r="D40" s="5" t="s">
        <v>15</v>
      </c>
      <c r="E40" s="7" t="s">
        <v>110</v>
      </c>
      <c r="F40" s="3"/>
      <c r="G40" s="10">
        <f>G41+G45</f>
        <v>13503</v>
      </c>
      <c r="H40" s="41"/>
      <c r="I40" s="41"/>
    </row>
    <row r="41" spans="1:9" ht="20.25" customHeight="1">
      <c r="A41" s="9" t="s">
        <v>89</v>
      </c>
      <c r="B41" s="5" t="s">
        <v>30</v>
      </c>
      <c r="C41" s="5" t="s">
        <v>22</v>
      </c>
      <c r="D41" s="5" t="s">
        <v>15</v>
      </c>
      <c r="E41" s="7" t="s">
        <v>111</v>
      </c>
      <c r="F41" s="3"/>
      <c r="G41" s="10">
        <f>G42+G43+G44</f>
        <v>11333</v>
      </c>
      <c r="H41" s="41"/>
      <c r="I41" s="41"/>
    </row>
    <row r="42" spans="1:9" ht="83.25" customHeight="1">
      <c r="A42" s="31" t="s">
        <v>71</v>
      </c>
      <c r="B42" s="5" t="s">
        <v>30</v>
      </c>
      <c r="C42" s="5" t="s">
        <v>22</v>
      </c>
      <c r="D42" s="5" t="s">
        <v>15</v>
      </c>
      <c r="E42" s="7" t="s">
        <v>111</v>
      </c>
      <c r="F42" s="3">
        <v>100</v>
      </c>
      <c r="G42" s="29">
        <v>9870</v>
      </c>
      <c r="H42" s="41"/>
      <c r="I42" s="41"/>
    </row>
    <row r="43" spans="1:9" ht="34.5" customHeight="1">
      <c r="A43" s="31" t="s">
        <v>107</v>
      </c>
      <c r="B43" s="5" t="s">
        <v>30</v>
      </c>
      <c r="C43" s="5" t="s">
        <v>22</v>
      </c>
      <c r="D43" s="5" t="s">
        <v>15</v>
      </c>
      <c r="E43" s="7" t="s">
        <v>111</v>
      </c>
      <c r="F43" s="3">
        <v>200</v>
      </c>
      <c r="G43" s="29">
        <v>1413</v>
      </c>
      <c r="H43" s="41"/>
      <c r="I43" s="41"/>
    </row>
    <row r="44" spans="1:9" ht="18.75" customHeight="1">
      <c r="A44" s="32" t="s">
        <v>63</v>
      </c>
      <c r="B44" s="5" t="s">
        <v>30</v>
      </c>
      <c r="C44" s="5" t="s">
        <v>22</v>
      </c>
      <c r="D44" s="5" t="s">
        <v>15</v>
      </c>
      <c r="E44" s="7" t="s">
        <v>111</v>
      </c>
      <c r="F44" s="3">
        <v>850</v>
      </c>
      <c r="G44" s="29">
        <v>50</v>
      </c>
      <c r="H44" s="41"/>
      <c r="I44" s="41"/>
    </row>
    <row r="45" spans="1:9" ht="57" customHeight="1">
      <c r="A45" s="32" t="s">
        <v>165</v>
      </c>
      <c r="B45" s="5" t="s">
        <v>30</v>
      </c>
      <c r="C45" s="5" t="s">
        <v>22</v>
      </c>
      <c r="D45" s="5" t="s">
        <v>15</v>
      </c>
      <c r="E45" s="7" t="s">
        <v>167</v>
      </c>
      <c r="F45" s="5"/>
      <c r="G45" s="10">
        <f>G46</f>
        <v>2170</v>
      </c>
      <c r="H45" s="41"/>
      <c r="I45" s="41"/>
    </row>
    <row r="46" spans="1:9" ht="90.75" customHeight="1">
      <c r="A46" s="30" t="s">
        <v>71</v>
      </c>
      <c r="B46" s="5" t="s">
        <v>30</v>
      </c>
      <c r="C46" s="5" t="s">
        <v>22</v>
      </c>
      <c r="D46" s="5" t="s">
        <v>15</v>
      </c>
      <c r="E46" s="7" t="s">
        <v>167</v>
      </c>
      <c r="F46" s="5">
        <v>100</v>
      </c>
      <c r="G46" s="10">
        <v>2170</v>
      </c>
      <c r="H46" s="41"/>
      <c r="I46" s="41"/>
    </row>
    <row r="47" spans="1:9" ht="31.5" customHeight="1">
      <c r="A47" s="9" t="s">
        <v>81</v>
      </c>
      <c r="B47" s="5" t="s">
        <v>30</v>
      </c>
      <c r="C47" s="5" t="s">
        <v>22</v>
      </c>
      <c r="D47" s="5" t="s">
        <v>18</v>
      </c>
      <c r="E47" s="7"/>
      <c r="F47" s="5"/>
      <c r="G47" s="10">
        <f>G48+G52+G60</f>
        <v>6461</v>
      </c>
      <c r="H47" s="41"/>
      <c r="I47" s="41"/>
    </row>
    <row r="48" spans="1:9" ht="42" customHeight="1">
      <c r="A48" s="9" t="s">
        <v>61</v>
      </c>
      <c r="B48" s="5" t="s">
        <v>30</v>
      </c>
      <c r="C48" s="5" t="s">
        <v>22</v>
      </c>
      <c r="D48" s="5" t="s">
        <v>18</v>
      </c>
      <c r="E48" s="7" t="s">
        <v>108</v>
      </c>
      <c r="F48" s="3"/>
      <c r="G48" s="10">
        <f>G49</f>
        <v>625</v>
      </c>
      <c r="H48" s="41"/>
      <c r="I48" s="41"/>
    </row>
    <row r="49" spans="1:9" ht="33" customHeight="1">
      <c r="A49" s="9" t="s">
        <v>62</v>
      </c>
      <c r="B49" s="5" t="s">
        <v>30</v>
      </c>
      <c r="C49" s="5" t="s">
        <v>22</v>
      </c>
      <c r="D49" s="5" t="s">
        <v>18</v>
      </c>
      <c r="E49" s="7" t="s">
        <v>109</v>
      </c>
      <c r="F49" s="3"/>
      <c r="G49" s="10">
        <f>G50+G51</f>
        <v>625</v>
      </c>
      <c r="H49" s="41"/>
      <c r="I49" s="41"/>
    </row>
    <row r="50" spans="1:9" ht="77.25" customHeight="1">
      <c r="A50" s="31" t="s">
        <v>71</v>
      </c>
      <c r="B50" s="5" t="s">
        <v>30</v>
      </c>
      <c r="C50" s="5" t="s">
        <v>22</v>
      </c>
      <c r="D50" s="5" t="s">
        <v>18</v>
      </c>
      <c r="E50" s="7" t="s">
        <v>109</v>
      </c>
      <c r="F50" s="3">
        <v>100</v>
      </c>
      <c r="G50" s="10">
        <v>625</v>
      </c>
      <c r="H50" s="41"/>
      <c r="I50" s="41"/>
    </row>
    <row r="51" spans="1:9" ht="38.25" customHeight="1">
      <c r="A51" s="31" t="s">
        <v>107</v>
      </c>
      <c r="B51" s="5" t="s">
        <v>30</v>
      </c>
      <c r="C51" s="5" t="s">
        <v>22</v>
      </c>
      <c r="D51" s="5" t="s">
        <v>18</v>
      </c>
      <c r="E51" s="7" t="s">
        <v>109</v>
      </c>
      <c r="F51" s="5">
        <v>200</v>
      </c>
      <c r="G51" s="10">
        <v>0</v>
      </c>
      <c r="H51" s="41"/>
      <c r="I51" s="41"/>
    </row>
    <row r="52" spans="1:9" ht="38.25" customHeight="1">
      <c r="A52" s="32" t="s">
        <v>82</v>
      </c>
      <c r="B52" s="5" t="s">
        <v>30</v>
      </c>
      <c r="C52" s="5" t="s">
        <v>22</v>
      </c>
      <c r="D52" s="5" t="s">
        <v>18</v>
      </c>
      <c r="E52" s="7" t="s">
        <v>112</v>
      </c>
      <c r="F52" s="5"/>
      <c r="G52" s="10">
        <f>G56+G53</f>
        <v>5736</v>
      </c>
      <c r="H52" s="41"/>
      <c r="I52" s="41"/>
    </row>
    <row r="53" spans="1:9" ht="38.25" customHeight="1">
      <c r="A53" s="23" t="s">
        <v>143</v>
      </c>
      <c r="B53" s="5" t="s">
        <v>30</v>
      </c>
      <c r="C53" s="5" t="s">
        <v>22</v>
      </c>
      <c r="D53" s="5" t="s">
        <v>18</v>
      </c>
      <c r="E53" s="7" t="s">
        <v>142</v>
      </c>
      <c r="F53" s="5"/>
      <c r="G53" s="10">
        <f>G54+G55</f>
        <v>4076</v>
      </c>
      <c r="H53" s="41"/>
      <c r="I53" s="41"/>
    </row>
    <row r="54" spans="1:9" ht="89.25" customHeight="1">
      <c r="A54" s="31" t="s">
        <v>71</v>
      </c>
      <c r="B54" s="5" t="s">
        <v>30</v>
      </c>
      <c r="C54" s="5" t="s">
        <v>22</v>
      </c>
      <c r="D54" s="5" t="s">
        <v>18</v>
      </c>
      <c r="E54" s="7" t="s">
        <v>142</v>
      </c>
      <c r="F54" s="5">
        <v>100</v>
      </c>
      <c r="G54" s="10">
        <v>3966</v>
      </c>
      <c r="H54" s="41"/>
      <c r="I54" s="41"/>
    </row>
    <row r="55" spans="1:9" ht="38.25" customHeight="1">
      <c r="A55" s="31" t="s">
        <v>107</v>
      </c>
      <c r="B55" s="5" t="s">
        <v>30</v>
      </c>
      <c r="C55" s="5" t="s">
        <v>22</v>
      </c>
      <c r="D55" s="5" t="s">
        <v>18</v>
      </c>
      <c r="E55" s="7" t="s">
        <v>142</v>
      </c>
      <c r="F55" s="5">
        <v>200</v>
      </c>
      <c r="G55" s="10">
        <v>110</v>
      </c>
      <c r="H55" s="41"/>
      <c r="I55" s="41"/>
    </row>
    <row r="56" spans="1:9" ht="93.75" customHeight="1">
      <c r="A56" s="20" t="s">
        <v>60</v>
      </c>
      <c r="B56" s="5" t="s">
        <v>30</v>
      </c>
      <c r="C56" s="5" t="s">
        <v>22</v>
      </c>
      <c r="D56" s="5" t="s">
        <v>18</v>
      </c>
      <c r="E56" s="7" t="s">
        <v>113</v>
      </c>
      <c r="F56" s="5"/>
      <c r="G56" s="10">
        <f>G57+G58+G59</f>
        <v>1660</v>
      </c>
      <c r="H56" s="41"/>
      <c r="I56" s="41"/>
    </row>
    <row r="57" spans="1:9" ht="80.25" customHeight="1">
      <c r="A57" s="31" t="s">
        <v>71</v>
      </c>
      <c r="B57" s="5" t="s">
        <v>30</v>
      </c>
      <c r="C57" s="5" t="s">
        <v>22</v>
      </c>
      <c r="D57" s="5" t="s">
        <v>18</v>
      </c>
      <c r="E57" s="7" t="s">
        <v>113</v>
      </c>
      <c r="F57" s="5">
        <v>100</v>
      </c>
      <c r="G57" s="10">
        <v>1328</v>
      </c>
      <c r="H57" s="41"/>
      <c r="I57" s="41"/>
    </row>
    <row r="58" spans="1:9" ht="39.75" customHeight="1">
      <c r="A58" s="31" t="s">
        <v>107</v>
      </c>
      <c r="B58" s="5" t="s">
        <v>30</v>
      </c>
      <c r="C58" s="5" t="s">
        <v>22</v>
      </c>
      <c r="D58" s="5" t="s">
        <v>18</v>
      </c>
      <c r="E58" s="7" t="s">
        <v>113</v>
      </c>
      <c r="F58" s="5">
        <v>200</v>
      </c>
      <c r="G58" s="10">
        <v>332</v>
      </c>
      <c r="H58" s="41"/>
      <c r="I58" s="41"/>
    </row>
    <row r="59" spans="1:9" ht="24" customHeight="1">
      <c r="A59" s="32" t="s">
        <v>63</v>
      </c>
      <c r="B59" s="5" t="s">
        <v>30</v>
      </c>
      <c r="C59" s="5" t="s">
        <v>22</v>
      </c>
      <c r="D59" s="5" t="s">
        <v>18</v>
      </c>
      <c r="E59" s="7" t="s">
        <v>113</v>
      </c>
      <c r="F59" s="5">
        <v>850</v>
      </c>
      <c r="G59" s="10">
        <v>0</v>
      </c>
      <c r="H59" s="41"/>
      <c r="I59" s="41"/>
    </row>
    <row r="60" spans="1:9" ht="46.5" customHeight="1">
      <c r="A60" s="32" t="s">
        <v>187</v>
      </c>
      <c r="B60" s="5" t="s">
        <v>30</v>
      </c>
      <c r="C60" s="5" t="s">
        <v>22</v>
      </c>
      <c r="D60" s="5" t="s">
        <v>18</v>
      </c>
      <c r="E60" s="7" t="s">
        <v>158</v>
      </c>
      <c r="F60" s="5"/>
      <c r="G60" s="10">
        <f>G61</f>
        <v>100</v>
      </c>
      <c r="H60" s="41"/>
      <c r="I60" s="41"/>
    </row>
    <row r="61" spans="1:9" ht="33" customHeight="1">
      <c r="A61" s="31" t="s">
        <v>107</v>
      </c>
      <c r="B61" s="5" t="s">
        <v>30</v>
      </c>
      <c r="C61" s="5" t="s">
        <v>22</v>
      </c>
      <c r="D61" s="5" t="s">
        <v>18</v>
      </c>
      <c r="E61" s="7" t="s">
        <v>158</v>
      </c>
      <c r="F61" s="5">
        <v>200</v>
      </c>
      <c r="G61" s="10">
        <v>100</v>
      </c>
      <c r="H61" s="41"/>
      <c r="I61" s="41"/>
    </row>
    <row r="62" spans="1:9" ht="52.5" customHeight="1">
      <c r="A62" s="9" t="s">
        <v>52</v>
      </c>
      <c r="B62" s="5" t="s">
        <v>31</v>
      </c>
      <c r="C62" s="5"/>
      <c r="D62" s="5"/>
      <c r="E62" s="8"/>
      <c r="F62" s="5"/>
      <c r="G62" s="10">
        <f>G63+G117</f>
        <v>265267.20000000001</v>
      </c>
      <c r="H62" s="10">
        <v>251329.2</v>
      </c>
      <c r="I62" s="10">
        <v>251779.20000000001</v>
      </c>
    </row>
    <row r="63" spans="1:9" ht="22.5" customHeight="1">
      <c r="A63" s="9" t="s">
        <v>36</v>
      </c>
      <c r="B63" s="5" t="s">
        <v>31</v>
      </c>
      <c r="C63" s="5" t="s">
        <v>23</v>
      </c>
      <c r="D63" s="5"/>
      <c r="E63" s="7"/>
      <c r="F63" s="5"/>
      <c r="G63" s="10">
        <f>G64+G74+G95+G103+G90</f>
        <v>251478.2</v>
      </c>
      <c r="H63" s="41"/>
      <c r="I63" s="41"/>
    </row>
    <row r="64" spans="1:9" ht="18" customHeight="1">
      <c r="A64" s="9" t="s">
        <v>6</v>
      </c>
      <c r="B64" s="5" t="s">
        <v>31</v>
      </c>
      <c r="C64" s="5" t="s">
        <v>23</v>
      </c>
      <c r="D64" s="5" t="s">
        <v>15</v>
      </c>
      <c r="E64" s="7"/>
      <c r="F64" s="5"/>
      <c r="G64" s="10">
        <f>G65+G70</f>
        <v>53775</v>
      </c>
      <c r="H64" s="41"/>
      <c r="I64" s="41"/>
    </row>
    <row r="65" spans="1:9" ht="55.5" customHeight="1">
      <c r="A65" s="9" t="s">
        <v>78</v>
      </c>
      <c r="B65" s="5" t="s">
        <v>31</v>
      </c>
      <c r="C65" s="5" t="s">
        <v>23</v>
      </c>
      <c r="D65" s="5" t="s">
        <v>15</v>
      </c>
      <c r="E65" s="7" t="s">
        <v>106</v>
      </c>
      <c r="F65" s="5"/>
      <c r="G65" s="10">
        <f>G66</f>
        <v>20621</v>
      </c>
      <c r="H65" s="41"/>
      <c r="I65" s="41"/>
    </row>
    <row r="66" spans="1:9" ht="31.5" customHeight="1">
      <c r="A66" s="9" t="s">
        <v>146</v>
      </c>
      <c r="B66" s="5" t="s">
        <v>31</v>
      </c>
      <c r="C66" s="5" t="s">
        <v>23</v>
      </c>
      <c r="D66" s="5" t="s">
        <v>15</v>
      </c>
      <c r="E66" s="7" t="s">
        <v>114</v>
      </c>
      <c r="F66" s="5"/>
      <c r="G66" s="10">
        <f>G67+G68+G69</f>
        <v>20621</v>
      </c>
      <c r="H66" s="41"/>
      <c r="I66" s="41"/>
    </row>
    <row r="67" spans="1:9" ht="78.75">
      <c r="A67" s="31" t="s">
        <v>71</v>
      </c>
      <c r="B67" s="5" t="s">
        <v>31</v>
      </c>
      <c r="C67" s="5" t="s">
        <v>23</v>
      </c>
      <c r="D67" s="5" t="s">
        <v>15</v>
      </c>
      <c r="E67" s="7" t="s">
        <v>114</v>
      </c>
      <c r="F67" s="5">
        <v>100</v>
      </c>
      <c r="G67" s="10">
        <v>9556</v>
      </c>
      <c r="H67" s="41"/>
      <c r="I67" s="41"/>
    </row>
    <row r="68" spans="1:9" ht="43.5" customHeight="1">
      <c r="A68" s="31" t="s">
        <v>107</v>
      </c>
      <c r="B68" s="5" t="s">
        <v>31</v>
      </c>
      <c r="C68" s="5" t="s">
        <v>23</v>
      </c>
      <c r="D68" s="5" t="s">
        <v>15</v>
      </c>
      <c r="E68" s="7" t="s">
        <v>114</v>
      </c>
      <c r="F68" s="5">
        <v>200</v>
      </c>
      <c r="G68" s="10">
        <v>9845</v>
      </c>
      <c r="H68" s="41"/>
      <c r="I68" s="41"/>
    </row>
    <row r="69" spans="1:9" ht="21.75" customHeight="1">
      <c r="A69" s="32" t="s">
        <v>63</v>
      </c>
      <c r="B69" s="5" t="s">
        <v>31</v>
      </c>
      <c r="C69" s="5" t="s">
        <v>23</v>
      </c>
      <c r="D69" s="5" t="s">
        <v>15</v>
      </c>
      <c r="E69" s="7" t="s">
        <v>114</v>
      </c>
      <c r="F69" s="5">
        <v>850</v>
      </c>
      <c r="G69" s="10">
        <v>1220</v>
      </c>
      <c r="H69" s="41"/>
      <c r="I69" s="41"/>
    </row>
    <row r="70" spans="1:9" ht="31.5" customHeight="1">
      <c r="A70" s="9" t="s">
        <v>72</v>
      </c>
      <c r="B70" s="5" t="s">
        <v>31</v>
      </c>
      <c r="C70" s="5" t="s">
        <v>23</v>
      </c>
      <c r="D70" s="5" t="s">
        <v>15</v>
      </c>
      <c r="E70" s="7" t="s">
        <v>115</v>
      </c>
      <c r="F70" s="5"/>
      <c r="G70" s="10">
        <f>G71+G72+G73</f>
        <v>33154</v>
      </c>
      <c r="H70" s="41"/>
      <c r="I70" s="41"/>
    </row>
    <row r="71" spans="1:9" ht="87" customHeight="1">
      <c r="A71" s="45" t="s">
        <v>71</v>
      </c>
      <c r="B71" s="46" t="s">
        <v>31</v>
      </c>
      <c r="C71" s="46" t="s">
        <v>23</v>
      </c>
      <c r="D71" s="46" t="s">
        <v>15</v>
      </c>
      <c r="E71" s="47" t="s">
        <v>115</v>
      </c>
      <c r="F71" s="46">
        <v>100</v>
      </c>
      <c r="G71" s="29">
        <v>32541</v>
      </c>
      <c r="H71" s="41"/>
      <c r="I71" s="10"/>
    </row>
    <row r="72" spans="1:9" ht="40.5" customHeight="1">
      <c r="A72" s="45" t="s">
        <v>107</v>
      </c>
      <c r="B72" s="46" t="s">
        <v>31</v>
      </c>
      <c r="C72" s="46" t="s">
        <v>23</v>
      </c>
      <c r="D72" s="46" t="s">
        <v>15</v>
      </c>
      <c r="E72" s="47" t="s">
        <v>115</v>
      </c>
      <c r="F72" s="46">
        <v>200</v>
      </c>
      <c r="G72" s="29">
        <v>520</v>
      </c>
      <c r="H72" s="41"/>
      <c r="I72" s="10"/>
    </row>
    <row r="73" spans="1:9" ht="35.25" customHeight="1">
      <c r="A73" s="28" t="s">
        <v>57</v>
      </c>
      <c r="B73" s="46" t="s">
        <v>31</v>
      </c>
      <c r="C73" s="46" t="s">
        <v>23</v>
      </c>
      <c r="D73" s="46" t="s">
        <v>15</v>
      </c>
      <c r="E73" s="47" t="s">
        <v>115</v>
      </c>
      <c r="F73" s="46">
        <v>300</v>
      </c>
      <c r="G73" s="29">
        <v>93</v>
      </c>
      <c r="H73" s="41"/>
      <c r="I73" s="10"/>
    </row>
    <row r="74" spans="1:9" ht="19.5" customHeight="1">
      <c r="A74" s="9" t="s">
        <v>7</v>
      </c>
      <c r="B74" s="5" t="s">
        <v>31</v>
      </c>
      <c r="C74" s="5" t="s">
        <v>23</v>
      </c>
      <c r="D74" s="5" t="s">
        <v>16</v>
      </c>
      <c r="E74" s="7"/>
      <c r="F74" s="5"/>
      <c r="G74" s="10">
        <f>G75+G80+G84+G86+G88</f>
        <v>187957</v>
      </c>
      <c r="H74" s="41"/>
      <c r="I74" s="41"/>
    </row>
    <row r="75" spans="1:9" ht="45" customHeight="1">
      <c r="A75" s="9" t="s">
        <v>78</v>
      </c>
      <c r="B75" s="5" t="s">
        <v>31</v>
      </c>
      <c r="C75" s="5" t="s">
        <v>23</v>
      </c>
      <c r="D75" s="5" t="s">
        <v>16</v>
      </c>
      <c r="E75" s="7" t="s">
        <v>106</v>
      </c>
      <c r="F75" s="5"/>
      <c r="G75" s="10">
        <f>G76</f>
        <v>20925</v>
      </c>
      <c r="H75" s="41"/>
      <c r="I75" s="41"/>
    </row>
    <row r="76" spans="1:9" ht="47.25" customHeight="1">
      <c r="A76" s="9" t="s">
        <v>147</v>
      </c>
      <c r="B76" s="5" t="s">
        <v>31</v>
      </c>
      <c r="C76" s="5" t="s">
        <v>23</v>
      </c>
      <c r="D76" s="5" t="s">
        <v>16</v>
      </c>
      <c r="E76" s="7" t="s">
        <v>116</v>
      </c>
      <c r="F76" s="5"/>
      <c r="G76" s="10">
        <f>G77+G78+G79</f>
        <v>20925</v>
      </c>
      <c r="H76" s="41"/>
      <c r="I76" s="41"/>
    </row>
    <row r="77" spans="1:9" ht="78.75" customHeight="1">
      <c r="A77" s="31" t="s">
        <v>71</v>
      </c>
      <c r="B77" s="5" t="s">
        <v>31</v>
      </c>
      <c r="C77" s="5" t="s">
        <v>23</v>
      </c>
      <c r="D77" s="5" t="s">
        <v>16</v>
      </c>
      <c r="E77" s="7" t="s">
        <v>116</v>
      </c>
      <c r="F77" s="5">
        <v>100</v>
      </c>
      <c r="G77" s="10">
        <v>2815</v>
      </c>
      <c r="H77" s="41"/>
      <c r="I77" s="41"/>
    </row>
    <row r="78" spans="1:9" ht="30.75" customHeight="1">
      <c r="A78" s="31" t="s">
        <v>107</v>
      </c>
      <c r="B78" s="5" t="s">
        <v>31</v>
      </c>
      <c r="C78" s="5" t="s">
        <v>23</v>
      </c>
      <c r="D78" s="5" t="s">
        <v>16</v>
      </c>
      <c r="E78" s="7" t="s">
        <v>116</v>
      </c>
      <c r="F78" s="5">
        <v>200</v>
      </c>
      <c r="G78" s="10">
        <v>16310</v>
      </c>
      <c r="H78" s="41"/>
      <c r="I78" s="41"/>
    </row>
    <row r="79" spans="1:9" ht="24" customHeight="1">
      <c r="A79" s="32" t="s">
        <v>63</v>
      </c>
      <c r="B79" s="5" t="s">
        <v>31</v>
      </c>
      <c r="C79" s="5" t="s">
        <v>23</v>
      </c>
      <c r="D79" s="5" t="s">
        <v>16</v>
      </c>
      <c r="E79" s="7" t="s">
        <v>116</v>
      </c>
      <c r="F79" s="5">
        <v>850</v>
      </c>
      <c r="G79" s="10">
        <v>1800</v>
      </c>
      <c r="H79" s="41"/>
      <c r="I79" s="41"/>
    </row>
    <row r="80" spans="1:9" ht="119.25" customHeight="1">
      <c r="A80" s="9" t="s">
        <v>73</v>
      </c>
      <c r="B80" s="5" t="s">
        <v>31</v>
      </c>
      <c r="C80" s="5" t="s">
        <v>23</v>
      </c>
      <c r="D80" s="5" t="s">
        <v>16</v>
      </c>
      <c r="E80" s="7" t="s">
        <v>117</v>
      </c>
      <c r="F80" s="3"/>
      <c r="G80" s="10">
        <f>G81+G82+G83</f>
        <v>151790</v>
      </c>
      <c r="H80" s="41"/>
      <c r="I80" s="41"/>
    </row>
    <row r="81" spans="1:9" ht="31.5" customHeight="1">
      <c r="A81" s="31" t="s">
        <v>71</v>
      </c>
      <c r="B81" s="5" t="s">
        <v>31</v>
      </c>
      <c r="C81" s="5" t="s">
        <v>23</v>
      </c>
      <c r="D81" s="5" t="s">
        <v>16</v>
      </c>
      <c r="E81" s="7" t="s">
        <v>117</v>
      </c>
      <c r="F81" s="3">
        <v>100</v>
      </c>
      <c r="G81" s="10">
        <v>148666</v>
      </c>
      <c r="H81" s="41"/>
      <c r="I81" s="41"/>
    </row>
    <row r="82" spans="1:9" ht="29.25" customHeight="1">
      <c r="A82" s="31" t="s">
        <v>107</v>
      </c>
      <c r="B82" s="5" t="s">
        <v>31</v>
      </c>
      <c r="C82" s="5" t="s">
        <v>23</v>
      </c>
      <c r="D82" s="5" t="s">
        <v>16</v>
      </c>
      <c r="E82" s="7" t="s">
        <v>117</v>
      </c>
      <c r="F82" s="5">
        <v>200</v>
      </c>
      <c r="G82" s="10">
        <v>3045</v>
      </c>
      <c r="H82" s="41"/>
      <c r="I82" s="41"/>
    </row>
    <row r="83" spans="1:9" ht="33" customHeight="1">
      <c r="A83" s="28" t="s">
        <v>57</v>
      </c>
      <c r="B83" s="5" t="s">
        <v>31</v>
      </c>
      <c r="C83" s="5" t="s">
        <v>23</v>
      </c>
      <c r="D83" s="5" t="s">
        <v>16</v>
      </c>
      <c r="E83" s="7" t="s">
        <v>117</v>
      </c>
      <c r="F83" s="5">
        <v>300</v>
      </c>
      <c r="G83" s="10">
        <v>79</v>
      </c>
      <c r="H83" s="41"/>
      <c r="I83" s="41"/>
    </row>
    <row r="84" spans="1:9" ht="79.5" customHeight="1">
      <c r="A84" s="9" t="s">
        <v>201</v>
      </c>
      <c r="B84" s="5" t="s">
        <v>31</v>
      </c>
      <c r="C84" s="5" t="s">
        <v>23</v>
      </c>
      <c r="D84" s="5" t="s">
        <v>16</v>
      </c>
      <c r="E84" s="7" t="s">
        <v>140</v>
      </c>
      <c r="F84" s="5"/>
      <c r="G84" s="10">
        <f>G85</f>
        <v>1199</v>
      </c>
      <c r="H84" s="41"/>
      <c r="I84" s="41"/>
    </row>
    <row r="85" spans="1:9" ht="33" customHeight="1">
      <c r="A85" s="31" t="s">
        <v>107</v>
      </c>
      <c r="B85" s="5" t="s">
        <v>31</v>
      </c>
      <c r="C85" s="5" t="s">
        <v>23</v>
      </c>
      <c r="D85" s="5" t="s">
        <v>16</v>
      </c>
      <c r="E85" s="7" t="s">
        <v>140</v>
      </c>
      <c r="F85" s="5">
        <v>200</v>
      </c>
      <c r="G85" s="10">
        <v>1199</v>
      </c>
      <c r="H85" s="41"/>
      <c r="I85" s="41"/>
    </row>
    <row r="86" spans="1:9" ht="72" customHeight="1">
      <c r="A86" s="31" t="s">
        <v>170</v>
      </c>
      <c r="B86" s="5" t="s">
        <v>31</v>
      </c>
      <c r="C86" s="5" t="s">
        <v>23</v>
      </c>
      <c r="D86" s="5" t="s">
        <v>16</v>
      </c>
      <c r="E86" s="7" t="s">
        <v>171</v>
      </c>
      <c r="F86" s="5"/>
      <c r="G86" s="10">
        <f>G87</f>
        <v>4369</v>
      </c>
      <c r="H86" s="41"/>
      <c r="I86" s="41"/>
    </row>
    <row r="87" spans="1:9" ht="33" customHeight="1">
      <c r="A87" s="31" t="s">
        <v>107</v>
      </c>
      <c r="B87" s="5" t="s">
        <v>31</v>
      </c>
      <c r="C87" s="5" t="s">
        <v>23</v>
      </c>
      <c r="D87" s="5" t="s">
        <v>16</v>
      </c>
      <c r="E87" s="7" t="s">
        <v>171</v>
      </c>
      <c r="F87" s="5">
        <v>200</v>
      </c>
      <c r="G87" s="10">
        <v>4369</v>
      </c>
      <c r="H87" s="41"/>
      <c r="I87" s="41"/>
    </row>
    <row r="88" spans="1:9" ht="53.25" customHeight="1">
      <c r="A88" s="31" t="s">
        <v>173</v>
      </c>
      <c r="B88" s="5" t="s">
        <v>31</v>
      </c>
      <c r="C88" s="5" t="s">
        <v>23</v>
      </c>
      <c r="D88" s="5" t="s">
        <v>16</v>
      </c>
      <c r="E88" s="7" t="s">
        <v>172</v>
      </c>
      <c r="F88" s="5"/>
      <c r="G88" s="10">
        <f>G89</f>
        <v>9674</v>
      </c>
      <c r="H88" s="41"/>
      <c r="I88" s="41"/>
    </row>
    <row r="89" spans="1:9" ht="33" customHeight="1">
      <c r="A89" s="31" t="s">
        <v>107</v>
      </c>
      <c r="B89" s="5" t="s">
        <v>31</v>
      </c>
      <c r="C89" s="5" t="s">
        <v>23</v>
      </c>
      <c r="D89" s="5" t="s">
        <v>16</v>
      </c>
      <c r="E89" s="7" t="s">
        <v>172</v>
      </c>
      <c r="F89" s="5">
        <v>200</v>
      </c>
      <c r="G89" s="10">
        <v>9674</v>
      </c>
      <c r="H89" s="41"/>
      <c r="I89" s="41"/>
    </row>
    <row r="90" spans="1:9" ht="24" customHeight="1">
      <c r="A90" s="31" t="str">
        <f>Лист1!A33</f>
        <v>Дополнительное образование детей</v>
      </c>
      <c r="B90" s="5" t="s">
        <v>31</v>
      </c>
      <c r="C90" s="5" t="s">
        <v>23</v>
      </c>
      <c r="D90" s="5" t="s">
        <v>17</v>
      </c>
      <c r="E90" s="7"/>
      <c r="F90" s="5"/>
      <c r="G90" s="10">
        <f>G91</f>
        <v>1480</v>
      </c>
      <c r="H90" s="41"/>
      <c r="I90" s="41"/>
    </row>
    <row r="91" spans="1:9" ht="41.25" customHeight="1">
      <c r="A91" s="9" t="s">
        <v>92</v>
      </c>
      <c r="B91" s="5" t="s">
        <v>31</v>
      </c>
      <c r="C91" s="5" t="s">
        <v>23</v>
      </c>
      <c r="D91" s="5" t="s">
        <v>17</v>
      </c>
      <c r="E91" s="7" t="s">
        <v>103</v>
      </c>
      <c r="F91" s="5"/>
      <c r="G91" s="10">
        <f>G92+G93+G94</f>
        <v>1480</v>
      </c>
      <c r="H91" s="41"/>
      <c r="I91" s="41"/>
    </row>
    <row r="92" spans="1:9" ht="89.25" customHeight="1">
      <c r="A92" s="31" t="s">
        <v>71</v>
      </c>
      <c r="B92" s="5" t="s">
        <v>31</v>
      </c>
      <c r="C92" s="5" t="s">
        <v>23</v>
      </c>
      <c r="D92" s="5" t="s">
        <v>17</v>
      </c>
      <c r="E92" s="7" t="s">
        <v>103</v>
      </c>
      <c r="F92" s="5">
        <v>100</v>
      </c>
      <c r="G92" s="10">
        <v>1430</v>
      </c>
      <c r="H92" s="41"/>
      <c r="I92" s="41"/>
    </row>
    <row r="93" spans="1:9" ht="50.25" customHeight="1">
      <c r="A93" s="31" t="s">
        <v>107</v>
      </c>
      <c r="B93" s="5" t="s">
        <v>31</v>
      </c>
      <c r="C93" s="5" t="s">
        <v>23</v>
      </c>
      <c r="D93" s="5" t="s">
        <v>17</v>
      </c>
      <c r="E93" s="7" t="s">
        <v>103</v>
      </c>
      <c r="F93" s="5">
        <v>200</v>
      </c>
      <c r="G93" s="10">
        <v>50</v>
      </c>
      <c r="H93" s="41"/>
      <c r="I93" s="41"/>
    </row>
    <row r="94" spans="1:9" ht="25.5" customHeight="1">
      <c r="A94" s="32" t="s">
        <v>63</v>
      </c>
      <c r="B94" s="5" t="s">
        <v>31</v>
      </c>
      <c r="C94" s="5" t="s">
        <v>23</v>
      </c>
      <c r="D94" s="5" t="s">
        <v>17</v>
      </c>
      <c r="E94" s="7" t="s">
        <v>103</v>
      </c>
      <c r="F94" s="5">
        <v>850</v>
      </c>
      <c r="G94" s="10">
        <v>0</v>
      </c>
      <c r="H94" s="41"/>
      <c r="I94" s="41"/>
    </row>
    <row r="95" spans="1:9" ht="24.75" customHeight="1">
      <c r="A95" s="9" t="s">
        <v>50</v>
      </c>
      <c r="B95" s="5" t="s">
        <v>31</v>
      </c>
      <c r="C95" s="5" t="s">
        <v>23</v>
      </c>
      <c r="D95" s="5" t="s">
        <v>23</v>
      </c>
      <c r="E95" s="7"/>
      <c r="F95" s="3"/>
      <c r="G95" s="10">
        <f>G96+G101</f>
        <v>2598.1999999999998</v>
      </c>
      <c r="H95" s="41"/>
      <c r="I95" s="41"/>
    </row>
    <row r="96" spans="1:9" ht="48" customHeight="1">
      <c r="A96" s="9" t="s">
        <v>78</v>
      </c>
      <c r="B96" s="7" t="s">
        <v>31</v>
      </c>
      <c r="C96" s="7" t="s">
        <v>23</v>
      </c>
      <c r="D96" s="7" t="s">
        <v>23</v>
      </c>
      <c r="E96" s="7" t="s">
        <v>106</v>
      </c>
      <c r="F96" s="3"/>
      <c r="G96" s="10">
        <f>G97</f>
        <v>1744</v>
      </c>
      <c r="H96" s="41"/>
      <c r="I96" s="41"/>
    </row>
    <row r="97" spans="1:9" ht="29.25" customHeight="1">
      <c r="A97" s="9" t="s">
        <v>64</v>
      </c>
      <c r="B97" s="5" t="s">
        <v>31</v>
      </c>
      <c r="C97" s="5" t="s">
        <v>23</v>
      </c>
      <c r="D97" s="5" t="s">
        <v>23</v>
      </c>
      <c r="E97" s="7" t="s">
        <v>118</v>
      </c>
      <c r="F97" s="3"/>
      <c r="G97" s="10">
        <f>G98+G99</f>
        <v>1744</v>
      </c>
      <c r="H97" s="41"/>
      <c r="I97" s="41"/>
    </row>
    <row r="98" spans="1:9" ht="82.5" customHeight="1">
      <c r="A98" s="31" t="s">
        <v>71</v>
      </c>
      <c r="B98" s="5" t="s">
        <v>31</v>
      </c>
      <c r="C98" s="5" t="s">
        <v>23</v>
      </c>
      <c r="D98" s="5" t="s">
        <v>23</v>
      </c>
      <c r="E98" s="7" t="s">
        <v>118</v>
      </c>
      <c r="F98" s="3">
        <v>100</v>
      </c>
      <c r="G98" s="10">
        <v>1200</v>
      </c>
      <c r="H98" s="41"/>
      <c r="I98" s="41"/>
    </row>
    <row r="99" spans="1:9" ht="41.25" customHeight="1">
      <c r="A99" s="31" t="s">
        <v>107</v>
      </c>
      <c r="B99" s="5" t="s">
        <v>31</v>
      </c>
      <c r="C99" s="5" t="s">
        <v>23</v>
      </c>
      <c r="D99" s="5" t="s">
        <v>23</v>
      </c>
      <c r="E99" s="7" t="s">
        <v>118</v>
      </c>
      <c r="F99" s="3">
        <v>200</v>
      </c>
      <c r="G99" s="10">
        <v>544</v>
      </c>
      <c r="H99" s="41"/>
      <c r="I99" s="41"/>
    </row>
    <row r="100" spans="1:9" ht="23.25" customHeight="1">
      <c r="A100" s="32" t="s">
        <v>63</v>
      </c>
      <c r="B100" s="5" t="s">
        <v>31</v>
      </c>
      <c r="C100" s="5" t="s">
        <v>23</v>
      </c>
      <c r="D100" s="5" t="s">
        <v>23</v>
      </c>
      <c r="E100" s="7" t="s">
        <v>118</v>
      </c>
      <c r="F100" s="3">
        <v>850</v>
      </c>
      <c r="G100" s="10">
        <v>0</v>
      </c>
      <c r="H100" s="41"/>
      <c r="I100" s="41"/>
    </row>
    <row r="101" spans="1:9" ht="36.75" customHeight="1">
      <c r="A101" s="32" t="s">
        <v>168</v>
      </c>
      <c r="B101" s="5" t="s">
        <v>31</v>
      </c>
      <c r="C101" s="5" t="s">
        <v>23</v>
      </c>
      <c r="D101" s="5" t="s">
        <v>23</v>
      </c>
      <c r="E101" s="7" t="s">
        <v>169</v>
      </c>
      <c r="F101" s="3"/>
      <c r="G101" s="10">
        <f>G102</f>
        <v>854.2</v>
      </c>
      <c r="H101" s="41"/>
      <c r="I101" s="41"/>
    </row>
    <row r="102" spans="1:9" ht="36.75" customHeight="1">
      <c r="A102" s="31" t="s">
        <v>107</v>
      </c>
      <c r="B102" s="5" t="s">
        <v>31</v>
      </c>
      <c r="C102" s="5" t="s">
        <v>23</v>
      </c>
      <c r="D102" s="5" t="s">
        <v>23</v>
      </c>
      <c r="E102" s="7" t="s">
        <v>169</v>
      </c>
      <c r="F102" s="3">
        <v>200</v>
      </c>
      <c r="G102" s="10">
        <v>854.2</v>
      </c>
      <c r="H102" s="41"/>
      <c r="I102" s="41"/>
    </row>
    <row r="103" spans="1:9" ht="31.5" customHeight="1">
      <c r="A103" s="28" t="s">
        <v>9</v>
      </c>
      <c r="B103" s="5" t="s">
        <v>31</v>
      </c>
      <c r="C103" s="5" t="s">
        <v>23</v>
      </c>
      <c r="D103" s="5" t="s">
        <v>20</v>
      </c>
      <c r="E103" s="8"/>
      <c r="F103" s="3"/>
      <c r="G103" s="10">
        <f>G104+G112+G109</f>
        <v>5668</v>
      </c>
      <c r="H103" s="41"/>
      <c r="I103" s="41"/>
    </row>
    <row r="104" spans="1:9" ht="39.75" customHeight="1">
      <c r="A104" s="9" t="s">
        <v>61</v>
      </c>
      <c r="B104" s="5" t="s">
        <v>31</v>
      </c>
      <c r="C104" s="5" t="s">
        <v>23</v>
      </c>
      <c r="D104" s="5" t="s">
        <v>20</v>
      </c>
      <c r="E104" s="7" t="s">
        <v>108</v>
      </c>
      <c r="F104" s="5"/>
      <c r="G104" s="10">
        <f>G105</f>
        <v>2340</v>
      </c>
      <c r="H104" s="41"/>
      <c r="I104" s="41"/>
    </row>
    <row r="105" spans="1:9" ht="33.75" customHeight="1">
      <c r="A105" s="9" t="s">
        <v>62</v>
      </c>
      <c r="B105" s="5" t="s">
        <v>31</v>
      </c>
      <c r="C105" s="5" t="s">
        <v>23</v>
      </c>
      <c r="D105" s="5" t="s">
        <v>20</v>
      </c>
      <c r="E105" s="7" t="s">
        <v>109</v>
      </c>
      <c r="F105" s="5"/>
      <c r="G105" s="10">
        <f>G106+G107+G108</f>
        <v>2340</v>
      </c>
      <c r="H105" s="41"/>
      <c r="I105" s="41"/>
    </row>
    <row r="106" spans="1:9" ht="87" customHeight="1">
      <c r="A106" s="31" t="s">
        <v>71</v>
      </c>
      <c r="B106" s="5" t="s">
        <v>31</v>
      </c>
      <c r="C106" s="5" t="s">
        <v>23</v>
      </c>
      <c r="D106" s="5" t="s">
        <v>20</v>
      </c>
      <c r="E106" s="7" t="s">
        <v>109</v>
      </c>
      <c r="F106" s="5">
        <v>100</v>
      </c>
      <c r="G106" s="10">
        <v>1980</v>
      </c>
      <c r="H106" s="41"/>
      <c r="I106" s="41"/>
    </row>
    <row r="107" spans="1:9" ht="42" customHeight="1">
      <c r="A107" s="31" t="s">
        <v>107</v>
      </c>
      <c r="B107" s="5" t="s">
        <v>31</v>
      </c>
      <c r="C107" s="5" t="s">
        <v>23</v>
      </c>
      <c r="D107" s="5" t="s">
        <v>20</v>
      </c>
      <c r="E107" s="7" t="s">
        <v>109</v>
      </c>
      <c r="F107" s="5">
        <v>200</v>
      </c>
      <c r="G107" s="10">
        <v>360</v>
      </c>
      <c r="H107" s="41"/>
      <c r="I107" s="41"/>
    </row>
    <row r="108" spans="1:9" ht="25.5" customHeight="1">
      <c r="A108" s="32" t="s">
        <v>63</v>
      </c>
      <c r="B108" s="5" t="s">
        <v>31</v>
      </c>
      <c r="C108" s="5" t="s">
        <v>23</v>
      </c>
      <c r="D108" s="5" t="s">
        <v>20</v>
      </c>
      <c r="E108" s="7" t="s">
        <v>109</v>
      </c>
      <c r="F108" s="5">
        <v>850</v>
      </c>
      <c r="G108" s="10">
        <v>0</v>
      </c>
      <c r="H108" s="41"/>
      <c r="I108" s="41"/>
    </row>
    <row r="109" spans="1:9" ht="54.75" customHeight="1">
      <c r="A109" s="9" t="s">
        <v>90</v>
      </c>
      <c r="B109" s="5" t="s">
        <v>31</v>
      </c>
      <c r="C109" s="5" t="s">
        <v>23</v>
      </c>
      <c r="D109" s="5" t="s">
        <v>20</v>
      </c>
      <c r="E109" s="7" t="s">
        <v>128</v>
      </c>
      <c r="F109" s="5"/>
      <c r="G109" s="10">
        <f>G110+G111</f>
        <v>875</v>
      </c>
      <c r="H109" s="41"/>
      <c r="I109" s="41"/>
    </row>
    <row r="110" spans="1:9" ht="84.75" customHeight="1">
      <c r="A110" s="31" t="s">
        <v>71</v>
      </c>
      <c r="B110" s="5" t="s">
        <v>31</v>
      </c>
      <c r="C110" s="24" t="s">
        <v>23</v>
      </c>
      <c r="D110" s="24" t="s">
        <v>20</v>
      </c>
      <c r="E110" s="7" t="s">
        <v>128</v>
      </c>
      <c r="F110" s="24">
        <v>100</v>
      </c>
      <c r="G110" s="39">
        <v>836</v>
      </c>
      <c r="H110" s="41"/>
      <c r="I110" s="41"/>
    </row>
    <row r="111" spans="1:9" ht="33.75" customHeight="1">
      <c r="A111" s="31" t="s">
        <v>107</v>
      </c>
      <c r="B111" s="5" t="s">
        <v>31</v>
      </c>
      <c r="C111" s="24" t="s">
        <v>23</v>
      </c>
      <c r="D111" s="24" t="s">
        <v>20</v>
      </c>
      <c r="E111" s="7" t="s">
        <v>128</v>
      </c>
      <c r="F111" s="24">
        <v>200</v>
      </c>
      <c r="G111" s="39">
        <v>39</v>
      </c>
      <c r="H111" s="41"/>
      <c r="I111" s="41"/>
    </row>
    <row r="112" spans="1:9" ht="51.75" customHeight="1">
      <c r="A112" s="32" t="s">
        <v>82</v>
      </c>
      <c r="B112" s="5" t="s">
        <v>31</v>
      </c>
      <c r="C112" s="5" t="s">
        <v>23</v>
      </c>
      <c r="D112" s="5" t="s">
        <v>20</v>
      </c>
      <c r="E112" s="7" t="s">
        <v>112</v>
      </c>
      <c r="F112" s="5"/>
      <c r="G112" s="10">
        <f>G113</f>
        <v>2453</v>
      </c>
      <c r="H112" s="41"/>
      <c r="I112" s="41"/>
    </row>
    <row r="113" spans="1:9" ht="93.75" customHeight="1">
      <c r="A113" s="20" t="s">
        <v>60</v>
      </c>
      <c r="B113" s="5" t="s">
        <v>31</v>
      </c>
      <c r="C113" s="5" t="s">
        <v>23</v>
      </c>
      <c r="D113" s="5" t="s">
        <v>20</v>
      </c>
      <c r="E113" s="7" t="s">
        <v>113</v>
      </c>
      <c r="F113" s="5"/>
      <c r="G113" s="10">
        <f>G114+G115+G116</f>
        <v>2453</v>
      </c>
      <c r="H113" s="41"/>
      <c r="I113" s="41"/>
    </row>
    <row r="114" spans="1:9" ht="85.5" customHeight="1">
      <c r="A114" s="31" t="s">
        <v>71</v>
      </c>
      <c r="B114" s="5" t="s">
        <v>31</v>
      </c>
      <c r="C114" s="5" t="s">
        <v>23</v>
      </c>
      <c r="D114" s="5" t="s">
        <v>20</v>
      </c>
      <c r="E114" s="7" t="s">
        <v>113</v>
      </c>
      <c r="F114" s="5">
        <v>100</v>
      </c>
      <c r="G114" s="10">
        <v>2223</v>
      </c>
      <c r="H114" s="41"/>
      <c r="I114" s="41"/>
    </row>
    <row r="115" spans="1:9" ht="42.75" customHeight="1">
      <c r="A115" s="31" t="s">
        <v>107</v>
      </c>
      <c r="B115" s="5" t="s">
        <v>31</v>
      </c>
      <c r="C115" s="5" t="s">
        <v>23</v>
      </c>
      <c r="D115" s="5" t="s">
        <v>20</v>
      </c>
      <c r="E115" s="7" t="s">
        <v>113</v>
      </c>
      <c r="F115" s="5">
        <v>200</v>
      </c>
      <c r="G115" s="10">
        <v>230</v>
      </c>
      <c r="H115" s="41"/>
      <c r="I115" s="41"/>
    </row>
    <row r="116" spans="1:9" ht="24" customHeight="1">
      <c r="A116" s="32" t="s">
        <v>63</v>
      </c>
      <c r="B116" s="5" t="s">
        <v>31</v>
      </c>
      <c r="C116" s="5" t="s">
        <v>23</v>
      </c>
      <c r="D116" s="5" t="s">
        <v>20</v>
      </c>
      <c r="E116" s="7" t="s">
        <v>113</v>
      </c>
      <c r="F116" s="5">
        <v>850</v>
      </c>
      <c r="G116" s="10">
        <v>0</v>
      </c>
      <c r="H116" s="41"/>
      <c r="I116" s="41"/>
    </row>
    <row r="117" spans="1:9" ht="26.25" customHeight="1">
      <c r="A117" s="31" t="s">
        <v>37</v>
      </c>
      <c r="B117" s="5" t="s">
        <v>31</v>
      </c>
      <c r="C117" s="5">
        <v>10</v>
      </c>
      <c r="D117" s="5"/>
      <c r="E117" s="7"/>
      <c r="F117" s="5"/>
      <c r="G117" s="10">
        <f>G118</f>
        <v>13789</v>
      </c>
      <c r="H117" s="41"/>
      <c r="I117" s="41"/>
    </row>
    <row r="118" spans="1:9" ht="23.25" customHeight="1">
      <c r="A118" s="9" t="s">
        <v>13</v>
      </c>
      <c r="B118" s="5" t="s">
        <v>31</v>
      </c>
      <c r="C118" s="5">
        <v>10</v>
      </c>
      <c r="D118" s="5" t="s">
        <v>18</v>
      </c>
      <c r="E118" s="8"/>
      <c r="F118" s="5"/>
      <c r="G118" s="10">
        <f>G119+G121</f>
        <v>13789</v>
      </c>
      <c r="H118" s="41"/>
      <c r="I118" s="41"/>
    </row>
    <row r="119" spans="1:9" ht="87.75" customHeight="1">
      <c r="A119" s="9" t="s">
        <v>74</v>
      </c>
      <c r="B119" s="5" t="s">
        <v>31</v>
      </c>
      <c r="C119" s="5">
        <v>10</v>
      </c>
      <c r="D119" s="5" t="s">
        <v>18</v>
      </c>
      <c r="E119" s="7" t="s">
        <v>119</v>
      </c>
      <c r="F119" s="5"/>
      <c r="G119" s="10">
        <f>G120</f>
        <v>1850</v>
      </c>
      <c r="H119" s="41"/>
      <c r="I119" s="41"/>
    </row>
    <row r="120" spans="1:9" ht="30" customHeight="1">
      <c r="A120" s="9" t="s">
        <v>57</v>
      </c>
      <c r="B120" s="5" t="s">
        <v>31</v>
      </c>
      <c r="C120" s="5">
        <v>10</v>
      </c>
      <c r="D120" s="5" t="s">
        <v>18</v>
      </c>
      <c r="E120" s="7" t="s">
        <v>119</v>
      </c>
      <c r="F120" s="3">
        <v>300</v>
      </c>
      <c r="G120" s="10">
        <v>1850</v>
      </c>
      <c r="H120" s="41"/>
      <c r="I120" s="41"/>
    </row>
    <row r="121" spans="1:9" ht="61.5" customHeight="1">
      <c r="A121" s="16" t="s">
        <v>77</v>
      </c>
      <c r="B121" s="5" t="s">
        <v>31</v>
      </c>
      <c r="C121" s="17" t="s">
        <v>54</v>
      </c>
      <c r="D121" s="17" t="s">
        <v>18</v>
      </c>
      <c r="E121" s="27" t="s">
        <v>130</v>
      </c>
      <c r="F121" s="17"/>
      <c r="G121" s="19">
        <f>G122</f>
        <v>11939</v>
      </c>
      <c r="H121" s="41"/>
      <c r="I121" s="41"/>
    </row>
    <row r="122" spans="1:9" ht="39.75" customHeight="1">
      <c r="A122" s="16" t="s">
        <v>57</v>
      </c>
      <c r="B122" s="5" t="s">
        <v>31</v>
      </c>
      <c r="C122" s="17" t="s">
        <v>54</v>
      </c>
      <c r="D122" s="17" t="s">
        <v>18</v>
      </c>
      <c r="E122" s="27" t="s">
        <v>130</v>
      </c>
      <c r="F122" s="17">
        <v>300</v>
      </c>
      <c r="G122" s="19">
        <v>11939</v>
      </c>
      <c r="H122" s="41"/>
      <c r="I122" s="41"/>
    </row>
    <row r="123" spans="1:9" ht="48.75" customHeight="1">
      <c r="A123" s="9" t="s">
        <v>53</v>
      </c>
      <c r="B123" s="5" t="s">
        <v>32</v>
      </c>
      <c r="C123" s="5"/>
      <c r="D123" s="5"/>
      <c r="E123" s="7"/>
      <c r="F123" s="3"/>
      <c r="G123" s="10">
        <f>G124+G138+G168+G164+G157+G146+G142+G150</f>
        <v>20886.3</v>
      </c>
      <c r="H123" s="10">
        <v>20671.5</v>
      </c>
      <c r="I123" s="10">
        <v>20700</v>
      </c>
    </row>
    <row r="124" spans="1:9" ht="19.5" customHeight="1">
      <c r="A124" s="9" t="s">
        <v>33</v>
      </c>
      <c r="B124" s="5" t="s">
        <v>32</v>
      </c>
      <c r="C124" s="5" t="s">
        <v>15</v>
      </c>
      <c r="D124" s="5"/>
      <c r="E124" s="8"/>
      <c r="F124" s="3"/>
      <c r="G124" s="10">
        <f>G125+G134+G131</f>
        <v>10146</v>
      </c>
      <c r="H124" s="41"/>
      <c r="I124" s="41"/>
    </row>
    <row r="125" spans="1:9" ht="25.5" customHeight="1">
      <c r="A125" s="9" t="s">
        <v>4</v>
      </c>
      <c r="B125" s="5" t="s">
        <v>32</v>
      </c>
      <c r="C125" s="5" t="s">
        <v>15</v>
      </c>
      <c r="D125" s="5" t="s">
        <v>19</v>
      </c>
      <c r="E125" s="8"/>
      <c r="F125" s="3"/>
      <c r="G125" s="10">
        <f>G126</f>
        <v>4546</v>
      </c>
      <c r="H125" s="41"/>
      <c r="I125" s="41"/>
    </row>
    <row r="126" spans="1:9" ht="41.25" customHeight="1">
      <c r="A126" s="9" t="s">
        <v>61</v>
      </c>
      <c r="B126" s="5" t="s">
        <v>32</v>
      </c>
      <c r="C126" s="5" t="s">
        <v>15</v>
      </c>
      <c r="D126" s="5" t="s">
        <v>19</v>
      </c>
      <c r="E126" s="7" t="s">
        <v>108</v>
      </c>
      <c r="F126" s="3"/>
      <c r="G126" s="10">
        <f>G127</f>
        <v>4546</v>
      </c>
      <c r="H126" s="41"/>
      <c r="I126" s="41"/>
    </row>
    <row r="127" spans="1:9" ht="36" customHeight="1">
      <c r="A127" s="9" t="s">
        <v>62</v>
      </c>
      <c r="B127" s="5" t="s">
        <v>32</v>
      </c>
      <c r="C127" s="5" t="s">
        <v>15</v>
      </c>
      <c r="D127" s="5" t="s">
        <v>19</v>
      </c>
      <c r="E127" s="7" t="s">
        <v>109</v>
      </c>
      <c r="F127" s="3"/>
      <c r="G127" s="10">
        <f>G128+G129+G130</f>
        <v>4546</v>
      </c>
      <c r="H127" s="41"/>
      <c r="I127" s="41"/>
    </row>
    <row r="128" spans="1:9" ht="86.25" customHeight="1">
      <c r="A128" s="31" t="s">
        <v>71</v>
      </c>
      <c r="B128" s="5" t="s">
        <v>32</v>
      </c>
      <c r="C128" s="5" t="s">
        <v>15</v>
      </c>
      <c r="D128" s="5" t="s">
        <v>19</v>
      </c>
      <c r="E128" s="7" t="s">
        <v>109</v>
      </c>
      <c r="F128" s="3">
        <v>100</v>
      </c>
      <c r="G128" s="10">
        <v>3886</v>
      </c>
      <c r="H128" s="41"/>
      <c r="I128" s="41"/>
    </row>
    <row r="129" spans="1:9" ht="38.25" customHeight="1">
      <c r="A129" s="31" t="s">
        <v>107</v>
      </c>
      <c r="B129" s="5" t="s">
        <v>32</v>
      </c>
      <c r="C129" s="5" t="s">
        <v>15</v>
      </c>
      <c r="D129" s="5" t="s">
        <v>19</v>
      </c>
      <c r="E129" s="7" t="s">
        <v>109</v>
      </c>
      <c r="F129" s="3">
        <v>200</v>
      </c>
      <c r="G129" s="10">
        <v>660</v>
      </c>
      <c r="H129" s="41"/>
      <c r="I129" s="41"/>
    </row>
    <row r="130" spans="1:9" ht="19.5" customHeight="1">
      <c r="A130" s="32" t="s">
        <v>63</v>
      </c>
      <c r="B130" s="5" t="s">
        <v>32</v>
      </c>
      <c r="C130" s="5" t="s">
        <v>15</v>
      </c>
      <c r="D130" s="5" t="s">
        <v>19</v>
      </c>
      <c r="E130" s="7" t="s">
        <v>109</v>
      </c>
      <c r="F130" s="3">
        <v>850</v>
      </c>
      <c r="G130" s="10">
        <v>0</v>
      </c>
      <c r="H130" s="41"/>
      <c r="I130" s="41"/>
    </row>
    <row r="131" spans="1:9" ht="25.5" customHeight="1">
      <c r="A131" s="32" t="s">
        <v>135</v>
      </c>
      <c r="B131" s="5" t="s">
        <v>32</v>
      </c>
      <c r="C131" s="5" t="s">
        <v>15</v>
      </c>
      <c r="D131" s="5">
        <v>11</v>
      </c>
      <c r="E131" s="7"/>
      <c r="F131" s="3"/>
      <c r="G131" s="10">
        <f>G132</f>
        <v>3000</v>
      </c>
      <c r="H131" s="41"/>
      <c r="I131" s="41"/>
    </row>
    <row r="132" spans="1:9" ht="22.5" customHeight="1">
      <c r="A132" s="32" t="s">
        <v>136</v>
      </c>
      <c r="B132" s="5" t="s">
        <v>32</v>
      </c>
      <c r="C132" s="5" t="s">
        <v>15</v>
      </c>
      <c r="D132" s="5">
        <v>11</v>
      </c>
      <c r="E132" s="7" t="s">
        <v>138</v>
      </c>
      <c r="F132" s="3"/>
      <c r="G132" s="10">
        <f>G133</f>
        <v>3000</v>
      </c>
      <c r="H132" s="41"/>
      <c r="I132" s="41"/>
    </row>
    <row r="133" spans="1:9" ht="21.75" customHeight="1">
      <c r="A133" s="32" t="s">
        <v>137</v>
      </c>
      <c r="B133" s="5" t="s">
        <v>32</v>
      </c>
      <c r="C133" s="5" t="s">
        <v>15</v>
      </c>
      <c r="D133" s="5">
        <v>11</v>
      </c>
      <c r="E133" s="7" t="s">
        <v>138</v>
      </c>
      <c r="F133" s="3">
        <v>870</v>
      </c>
      <c r="G133" s="10">
        <v>3000</v>
      </c>
      <c r="H133" s="41"/>
      <c r="I133" s="41"/>
    </row>
    <row r="134" spans="1:9" ht="31.5" customHeight="1">
      <c r="A134" s="32" t="s">
        <v>5</v>
      </c>
      <c r="B134" s="5" t="s">
        <v>32</v>
      </c>
      <c r="C134" s="5" t="s">
        <v>15</v>
      </c>
      <c r="D134" s="5">
        <v>13</v>
      </c>
      <c r="E134" s="7"/>
      <c r="F134" s="3"/>
      <c r="G134" s="10">
        <f>G135</f>
        <v>2600</v>
      </c>
      <c r="H134" s="41"/>
      <c r="I134" s="41"/>
    </row>
    <row r="135" spans="1:9" ht="94.5" customHeight="1">
      <c r="A135" s="32" t="s">
        <v>60</v>
      </c>
      <c r="B135" s="5" t="s">
        <v>32</v>
      </c>
      <c r="C135" s="5" t="s">
        <v>15</v>
      </c>
      <c r="D135" s="5">
        <v>13</v>
      </c>
      <c r="E135" s="7" t="s">
        <v>113</v>
      </c>
      <c r="F135" s="3"/>
      <c r="G135" s="10">
        <f>G136+G137</f>
        <v>2600</v>
      </c>
      <c r="H135" s="41"/>
      <c r="I135" s="41"/>
    </row>
    <row r="136" spans="1:9" ht="81" customHeight="1">
      <c r="A136" s="32" t="s">
        <v>134</v>
      </c>
      <c r="B136" s="5" t="s">
        <v>32</v>
      </c>
      <c r="C136" s="5" t="s">
        <v>15</v>
      </c>
      <c r="D136" s="5">
        <v>13</v>
      </c>
      <c r="E136" s="7" t="s">
        <v>113</v>
      </c>
      <c r="F136" s="3">
        <v>100</v>
      </c>
      <c r="G136" s="10">
        <v>2450</v>
      </c>
      <c r="H136" s="41"/>
      <c r="I136" s="41"/>
    </row>
    <row r="137" spans="1:9" ht="41.25" customHeight="1">
      <c r="A137" s="31" t="s">
        <v>107</v>
      </c>
      <c r="B137" s="5" t="s">
        <v>32</v>
      </c>
      <c r="C137" s="5" t="s">
        <v>15</v>
      </c>
      <c r="D137" s="5">
        <v>13</v>
      </c>
      <c r="E137" s="7" t="s">
        <v>113</v>
      </c>
      <c r="F137" s="3">
        <v>200</v>
      </c>
      <c r="G137" s="10">
        <v>150</v>
      </c>
      <c r="H137" s="41"/>
      <c r="I137" s="41"/>
    </row>
    <row r="138" spans="1:9" ht="27.75" customHeight="1">
      <c r="A138" s="9" t="s">
        <v>46</v>
      </c>
      <c r="B138" s="5" t="s">
        <v>32</v>
      </c>
      <c r="C138" s="5" t="s">
        <v>16</v>
      </c>
      <c r="D138" s="5"/>
      <c r="E138" s="8"/>
      <c r="F138" s="3"/>
      <c r="G138" s="10">
        <f>G139</f>
        <v>843.3</v>
      </c>
      <c r="H138" s="41"/>
      <c r="I138" s="41"/>
    </row>
    <row r="139" spans="1:9" ht="27.75" customHeight="1">
      <c r="A139" s="9" t="s">
        <v>42</v>
      </c>
      <c r="B139" s="5" t="s">
        <v>32</v>
      </c>
      <c r="C139" s="5" t="s">
        <v>16</v>
      </c>
      <c r="D139" s="5" t="s">
        <v>17</v>
      </c>
      <c r="E139" s="8"/>
      <c r="F139" s="3"/>
      <c r="G139" s="10">
        <f>G140</f>
        <v>843.3</v>
      </c>
      <c r="H139" s="41"/>
      <c r="I139" s="41"/>
    </row>
    <row r="140" spans="1:9" ht="51.75" customHeight="1">
      <c r="A140" s="9" t="s">
        <v>39</v>
      </c>
      <c r="B140" s="5" t="s">
        <v>32</v>
      </c>
      <c r="C140" s="5" t="s">
        <v>16</v>
      </c>
      <c r="D140" s="5" t="s">
        <v>17</v>
      </c>
      <c r="E140" s="7" t="s">
        <v>120</v>
      </c>
      <c r="F140" s="3"/>
      <c r="G140" s="10">
        <f>G141</f>
        <v>843.3</v>
      </c>
      <c r="H140" s="41"/>
      <c r="I140" s="41"/>
    </row>
    <row r="141" spans="1:9" ht="15.75" customHeight="1">
      <c r="A141" s="9" t="s">
        <v>49</v>
      </c>
      <c r="B141" s="5" t="s">
        <v>32</v>
      </c>
      <c r="C141" s="5" t="s">
        <v>16</v>
      </c>
      <c r="D141" s="5" t="s">
        <v>17</v>
      </c>
      <c r="E141" s="7" t="s">
        <v>120</v>
      </c>
      <c r="F141" s="3">
        <v>530</v>
      </c>
      <c r="G141" s="10">
        <v>843.3</v>
      </c>
      <c r="H141" s="41"/>
      <c r="I141" s="41"/>
    </row>
    <row r="142" spans="1:9" ht="36" customHeight="1">
      <c r="A142" s="4" t="s">
        <v>34</v>
      </c>
      <c r="B142" s="5" t="s">
        <v>32</v>
      </c>
      <c r="C142" s="5" t="s">
        <v>17</v>
      </c>
      <c r="D142" s="3"/>
      <c r="E142" s="7"/>
      <c r="F142" s="3"/>
      <c r="G142" s="10">
        <f>G143</f>
        <v>50</v>
      </c>
      <c r="H142" s="41"/>
      <c r="I142" s="41"/>
    </row>
    <row r="143" spans="1:9" ht="53.25" customHeight="1">
      <c r="A143" s="4" t="s">
        <v>43</v>
      </c>
      <c r="B143" s="5" t="s">
        <v>32</v>
      </c>
      <c r="C143" s="5" t="s">
        <v>17</v>
      </c>
      <c r="D143" s="5">
        <v>10</v>
      </c>
      <c r="E143" s="7"/>
      <c r="F143" s="3"/>
      <c r="G143" s="10">
        <f>G144</f>
        <v>50</v>
      </c>
      <c r="H143" s="41"/>
      <c r="I143" s="41"/>
    </row>
    <row r="144" spans="1:9" ht="115.5" customHeight="1">
      <c r="A144" s="9" t="s">
        <v>91</v>
      </c>
      <c r="B144" s="5" t="s">
        <v>32</v>
      </c>
      <c r="C144" s="5" t="s">
        <v>17</v>
      </c>
      <c r="D144" s="5">
        <v>10</v>
      </c>
      <c r="E144" s="7" t="s">
        <v>121</v>
      </c>
      <c r="F144" s="3"/>
      <c r="G144" s="10">
        <f>G145</f>
        <v>50</v>
      </c>
      <c r="H144" s="41"/>
      <c r="I144" s="41"/>
    </row>
    <row r="145" spans="1:9" ht="27" customHeight="1">
      <c r="A145" s="28" t="s">
        <v>70</v>
      </c>
      <c r="B145" s="5" t="s">
        <v>32</v>
      </c>
      <c r="C145" s="5" t="s">
        <v>17</v>
      </c>
      <c r="D145" s="5">
        <v>10</v>
      </c>
      <c r="E145" s="47" t="s">
        <v>121</v>
      </c>
      <c r="F145" s="3">
        <v>540</v>
      </c>
      <c r="G145" s="10">
        <v>50</v>
      </c>
      <c r="H145" s="41"/>
      <c r="I145" s="41"/>
    </row>
    <row r="146" spans="1:9" ht="27" customHeight="1">
      <c r="A146" s="4" t="s">
        <v>35</v>
      </c>
      <c r="B146" s="5" t="s">
        <v>32</v>
      </c>
      <c r="C146" s="5" t="s">
        <v>18</v>
      </c>
      <c r="D146" s="5"/>
      <c r="E146" s="7"/>
      <c r="F146" s="3"/>
      <c r="G146" s="10">
        <f>G147</f>
        <v>2300</v>
      </c>
      <c r="H146" s="41"/>
      <c r="I146" s="41"/>
    </row>
    <row r="147" spans="1:9" ht="23.25" customHeight="1">
      <c r="A147" s="4" t="s">
        <v>68</v>
      </c>
      <c r="B147" s="5" t="s">
        <v>32</v>
      </c>
      <c r="C147" s="5" t="s">
        <v>18</v>
      </c>
      <c r="D147" s="5" t="s">
        <v>20</v>
      </c>
      <c r="E147" s="7"/>
      <c r="F147" s="3"/>
      <c r="G147" s="10">
        <f>G148</f>
        <v>2300</v>
      </c>
      <c r="H147" s="41"/>
      <c r="I147" s="41"/>
    </row>
    <row r="148" spans="1:9" ht="115.5" customHeight="1">
      <c r="A148" s="9" t="s">
        <v>91</v>
      </c>
      <c r="B148" s="5" t="s">
        <v>32</v>
      </c>
      <c r="C148" s="5" t="s">
        <v>18</v>
      </c>
      <c r="D148" s="5" t="s">
        <v>20</v>
      </c>
      <c r="E148" s="7" t="s">
        <v>121</v>
      </c>
      <c r="F148" s="3"/>
      <c r="G148" s="10">
        <f>G149</f>
        <v>2300</v>
      </c>
      <c r="H148" s="41"/>
      <c r="I148" s="41"/>
    </row>
    <row r="149" spans="1:9" ht="26.25" customHeight="1">
      <c r="A149" s="28" t="s">
        <v>70</v>
      </c>
      <c r="B149" s="46" t="s">
        <v>32</v>
      </c>
      <c r="C149" s="46" t="s">
        <v>18</v>
      </c>
      <c r="D149" s="46" t="s">
        <v>20</v>
      </c>
      <c r="E149" s="47" t="s">
        <v>121</v>
      </c>
      <c r="F149" s="55">
        <v>540</v>
      </c>
      <c r="G149" s="29">
        <v>2300</v>
      </c>
      <c r="H149" s="52"/>
      <c r="I149" s="41"/>
    </row>
    <row r="150" spans="1:9" ht="23.25" customHeight="1">
      <c r="A150" s="4" t="s">
        <v>161</v>
      </c>
      <c r="B150" s="46" t="s">
        <v>32</v>
      </c>
      <c r="C150" s="5" t="s">
        <v>21</v>
      </c>
      <c r="D150" s="5"/>
      <c r="E150" s="47"/>
      <c r="F150" s="55"/>
      <c r="G150" s="29">
        <f>G151+G154</f>
        <v>830</v>
      </c>
      <c r="H150" s="52"/>
      <c r="I150" s="41"/>
    </row>
    <row r="151" spans="1:9" ht="27" customHeight="1">
      <c r="A151" s="4" t="s">
        <v>162</v>
      </c>
      <c r="B151" s="46" t="s">
        <v>32</v>
      </c>
      <c r="C151" s="5" t="s">
        <v>21</v>
      </c>
      <c r="D151" s="5" t="s">
        <v>16</v>
      </c>
      <c r="E151" s="47"/>
      <c r="F151" s="55"/>
      <c r="G151" s="29">
        <f>G152</f>
        <v>600</v>
      </c>
      <c r="H151" s="52"/>
      <c r="I151" s="41"/>
    </row>
    <row r="152" spans="1:9" ht="119.25" customHeight="1">
      <c r="A152" s="9" t="s">
        <v>91</v>
      </c>
      <c r="B152" s="46" t="s">
        <v>32</v>
      </c>
      <c r="C152" s="5" t="s">
        <v>21</v>
      </c>
      <c r="D152" s="5" t="s">
        <v>16</v>
      </c>
      <c r="E152" s="7" t="s">
        <v>121</v>
      </c>
      <c r="F152" s="3"/>
      <c r="G152" s="29">
        <f>G153</f>
        <v>600</v>
      </c>
      <c r="H152" s="52"/>
      <c r="I152" s="41"/>
    </row>
    <row r="153" spans="1:9" ht="24.75" customHeight="1">
      <c r="A153" s="9" t="s">
        <v>70</v>
      </c>
      <c r="B153" s="46" t="s">
        <v>32</v>
      </c>
      <c r="C153" s="5" t="s">
        <v>21</v>
      </c>
      <c r="D153" s="5" t="s">
        <v>16</v>
      </c>
      <c r="E153" s="47" t="s">
        <v>121</v>
      </c>
      <c r="F153" s="55">
        <v>540</v>
      </c>
      <c r="G153" s="29">
        <v>600</v>
      </c>
      <c r="H153" s="52"/>
      <c r="I153" s="41"/>
    </row>
    <row r="154" spans="1:9" ht="24" customHeight="1">
      <c r="A154" s="4" t="s">
        <v>160</v>
      </c>
      <c r="B154" s="46" t="s">
        <v>32</v>
      </c>
      <c r="C154" s="5" t="s">
        <v>21</v>
      </c>
      <c r="D154" s="5" t="s">
        <v>17</v>
      </c>
      <c r="E154" s="47"/>
      <c r="F154" s="55"/>
      <c r="G154" s="29">
        <f>G155</f>
        <v>230</v>
      </c>
      <c r="H154" s="52"/>
      <c r="I154" s="41"/>
    </row>
    <row r="155" spans="1:9" ht="117.75" customHeight="1">
      <c r="A155" s="9" t="s">
        <v>91</v>
      </c>
      <c r="B155" s="46" t="s">
        <v>32</v>
      </c>
      <c r="C155" s="5" t="s">
        <v>21</v>
      </c>
      <c r="D155" s="5" t="s">
        <v>17</v>
      </c>
      <c r="E155" s="7" t="s">
        <v>121</v>
      </c>
      <c r="F155" s="3"/>
      <c r="G155" s="29">
        <f>G156</f>
        <v>230</v>
      </c>
      <c r="H155" s="52"/>
      <c r="I155" s="41"/>
    </row>
    <row r="156" spans="1:9" ht="21" customHeight="1">
      <c r="A156" s="9" t="s">
        <v>70</v>
      </c>
      <c r="B156" s="46" t="s">
        <v>32</v>
      </c>
      <c r="C156" s="5" t="s">
        <v>21</v>
      </c>
      <c r="D156" s="5" t="s">
        <v>17</v>
      </c>
      <c r="E156" s="47" t="s">
        <v>121</v>
      </c>
      <c r="F156" s="55">
        <v>540</v>
      </c>
      <c r="G156" s="29">
        <v>230</v>
      </c>
      <c r="H156" s="52"/>
      <c r="I156" s="41"/>
    </row>
    <row r="157" spans="1:9" ht="21" customHeight="1">
      <c r="A157" s="4" t="s">
        <v>79</v>
      </c>
      <c r="B157" s="46" t="s">
        <v>32</v>
      </c>
      <c r="C157" s="46" t="s">
        <v>22</v>
      </c>
      <c r="D157" s="5"/>
      <c r="E157" s="47"/>
      <c r="F157" s="55"/>
      <c r="G157" s="29">
        <f>G158+G161</f>
        <v>3572</v>
      </c>
      <c r="H157" s="52"/>
      <c r="I157" s="41"/>
    </row>
    <row r="158" spans="1:9" ht="19.5" customHeight="1">
      <c r="A158" s="34" t="s">
        <v>10</v>
      </c>
      <c r="B158" s="46" t="s">
        <v>32</v>
      </c>
      <c r="C158" s="46" t="s">
        <v>22</v>
      </c>
      <c r="D158" s="46" t="s">
        <v>15</v>
      </c>
      <c r="E158" s="47"/>
      <c r="F158" s="55"/>
      <c r="G158" s="29">
        <f>G159</f>
        <v>3542</v>
      </c>
      <c r="H158" s="52"/>
      <c r="I158" s="41"/>
    </row>
    <row r="159" spans="1:9" ht="113.25" customHeight="1">
      <c r="A159" s="9" t="s">
        <v>91</v>
      </c>
      <c r="B159" s="5" t="s">
        <v>32</v>
      </c>
      <c r="C159" s="5" t="s">
        <v>22</v>
      </c>
      <c r="D159" s="5" t="s">
        <v>15</v>
      </c>
      <c r="E159" s="7" t="s">
        <v>121</v>
      </c>
      <c r="F159" s="3"/>
      <c r="G159" s="10">
        <f>G160</f>
        <v>3542</v>
      </c>
      <c r="H159" s="41"/>
      <c r="I159" s="41"/>
    </row>
    <row r="160" spans="1:9" ht="35.25" customHeight="1">
      <c r="A160" s="9" t="s">
        <v>70</v>
      </c>
      <c r="B160" s="5" t="s">
        <v>32</v>
      </c>
      <c r="C160" s="5" t="s">
        <v>22</v>
      </c>
      <c r="D160" s="5" t="s">
        <v>15</v>
      </c>
      <c r="E160" s="7" t="s">
        <v>121</v>
      </c>
      <c r="F160" s="3">
        <v>540</v>
      </c>
      <c r="G160" s="10">
        <v>3542</v>
      </c>
      <c r="H160" s="41"/>
      <c r="I160" s="41"/>
    </row>
    <row r="161" spans="1:9" ht="33.75" customHeight="1">
      <c r="A161" s="4" t="s">
        <v>81</v>
      </c>
      <c r="B161" s="5" t="s">
        <v>32</v>
      </c>
      <c r="C161" s="5" t="s">
        <v>22</v>
      </c>
      <c r="D161" s="5" t="s">
        <v>18</v>
      </c>
      <c r="E161" s="7"/>
      <c r="F161" s="3"/>
      <c r="G161" s="10">
        <f>G162</f>
        <v>30</v>
      </c>
      <c r="H161" s="41"/>
      <c r="I161" s="41"/>
    </row>
    <row r="162" spans="1:9" ht="117" customHeight="1">
      <c r="A162" s="9" t="s">
        <v>91</v>
      </c>
      <c r="B162" s="5" t="s">
        <v>32</v>
      </c>
      <c r="C162" s="5" t="s">
        <v>22</v>
      </c>
      <c r="D162" s="5" t="s">
        <v>18</v>
      </c>
      <c r="E162" s="7" t="s">
        <v>121</v>
      </c>
      <c r="F162" s="3"/>
      <c r="G162" s="10">
        <f>G163</f>
        <v>30</v>
      </c>
      <c r="H162" s="41"/>
      <c r="I162" s="41"/>
    </row>
    <row r="163" spans="1:9" ht="21.75" customHeight="1">
      <c r="A163" s="9" t="s">
        <v>70</v>
      </c>
      <c r="B163" s="5" t="s">
        <v>32</v>
      </c>
      <c r="C163" s="5" t="s">
        <v>22</v>
      </c>
      <c r="D163" s="5" t="s">
        <v>18</v>
      </c>
      <c r="E163" s="7" t="s">
        <v>121</v>
      </c>
      <c r="F163" s="3">
        <v>540</v>
      </c>
      <c r="G163" s="10">
        <v>30</v>
      </c>
      <c r="H163" s="41"/>
      <c r="I163" s="41"/>
    </row>
    <row r="164" spans="1:9" ht="36" customHeight="1">
      <c r="A164" s="20" t="s">
        <v>59</v>
      </c>
      <c r="B164" s="5" t="s">
        <v>32</v>
      </c>
      <c r="C164" s="5">
        <v>13</v>
      </c>
      <c r="D164" s="5"/>
      <c r="E164" s="21"/>
      <c r="F164" s="22"/>
      <c r="G164" s="10">
        <f>G166</f>
        <v>850</v>
      </c>
      <c r="H164" s="41"/>
      <c r="I164" s="41"/>
    </row>
    <row r="165" spans="1:9" ht="39.75" customHeight="1">
      <c r="A165" s="20" t="s">
        <v>83</v>
      </c>
      <c r="B165" s="5" t="s">
        <v>32</v>
      </c>
      <c r="C165" s="5">
        <v>13</v>
      </c>
      <c r="D165" s="5" t="s">
        <v>15</v>
      </c>
      <c r="E165" s="21"/>
      <c r="F165" s="22"/>
      <c r="G165" s="10">
        <f>G166</f>
        <v>850</v>
      </c>
      <c r="H165" s="41"/>
      <c r="I165" s="41"/>
    </row>
    <row r="166" spans="1:9" ht="19.5" customHeight="1">
      <c r="A166" s="20" t="s">
        <v>67</v>
      </c>
      <c r="B166" s="5" t="s">
        <v>32</v>
      </c>
      <c r="C166" s="5">
        <v>13</v>
      </c>
      <c r="D166" s="5" t="s">
        <v>15</v>
      </c>
      <c r="E166" s="3" t="s">
        <v>122</v>
      </c>
      <c r="F166" s="22"/>
      <c r="G166" s="10">
        <f>G167</f>
        <v>850</v>
      </c>
      <c r="H166" s="41"/>
      <c r="I166" s="41"/>
    </row>
    <row r="167" spans="1:9" ht="24" customHeight="1">
      <c r="A167" s="20" t="s">
        <v>75</v>
      </c>
      <c r="B167" s="5" t="s">
        <v>32</v>
      </c>
      <c r="C167" s="5">
        <v>13</v>
      </c>
      <c r="D167" s="5" t="s">
        <v>15</v>
      </c>
      <c r="E167" s="3" t="s">
        <v>122</v>
      </c>
      <c r="F167" s="5">
        <v>730</v>
      </c>
      <c r="G167" s="10">
        <v>850</v>
      </c>
      <c r="H167" s="41"/>
      <c r="I167" s="41"/>
    </row>
    <row r="168" spans="1:9" ht="29.25" customHeight="1">
      <c r="A168" s="9" t="s">
        <v>38</v>
      </c>
      <c r="B168" s="5" t="s">
        <v>32</v>
      </c>
      <c r="C168" s="5">
        <v>14</v>
      </c>
      <c r="D168" s="5"/>
      <c r="E168" s="8"/>
      <c r="F168" s="5"/>
      <c r="G168" s="10">
        <f>G169</f>
        <v>2295</v>
      </c>
      <c r="H168" s="41"/>
      <c r="I168" s="41"/>
    </row>
    <row r="169" spans="1:9" ht="31.5" customHeight="1">
      <c r="A169" s="9" t="s">
        <v>84</v>
      </c>
      <c r="B169" s="5" t="s">
        <v>32</v>
      </c>
      <c r="C169" s="5">
        <v>14</v>
      </c>
      <c r="D169" s="5" t="s">
        <v>15</v>
      </c>
      <c r="E169" s="8"/>
      <c r="F169" s="3"/>
      <c r="G169" s="10">
        <f>G170+G172</f>
        <v>2295</v>
      </c>
      <c r="H169" s="41"/>
      <c r="I169" s="41"/>
    </row>
    <row r="170" spans="1:9" ht="58.5" customHeight="1">
      <c r="A170" s="9" t="s">
        <v>133</v>
      </c>
      <c r="B170" s="7" t="s">
        <v>32</v>
      </c>
      <c r="C170" s="7" t="s">
        <v>56</v>
      </c>
      <c r="D170" s="7" t="s">
        <v>15</v>
      </c>
      <c r="E170" s="7" t="s">
        <v>124</v>
      </c>
      <c r="F170" s="7"/>
      <c r="G170" s="10">
        <f>G171</f>
        <v>1156</v>
      </c>
      <c r="H170" s="41"/>
      <c r="I170" s="41"/>
    </row>
    <row r="171" spans="1:9" ht="22.5" customHeight="1">
      <c r="A171" s="9" t="s">
        <v>14</v>
      </c>
      <c r="B171" s="7" t="s">
        <v>32</v>
      </c>
      <c r="C171" s="7" t="s">
        <v>56</v>
      </c>
      <c r="D171" s="7" t="s">
        <v>15</v>
      </c>
      <c r="E171" s="7" t="s">
        <v>124</v>
      </c>
      <c r="F171" s="7" t="s">
        <v>65</v>
      </c>
      <c r="G171" s="10">
        <v>1156</v>
      </c>
      <c r="H171" s="41"/>
      <c r="I171" s="41"/>
    </row>
    <row r="172" spans="1:9" ht="54" customHeight="1">
      <c r="A172" s="9" t="s">
        <v>123</v>
      </c>
      <c r="B172" s="5" t="s">
        <v>32</v>
      </c>
      <c r="C172" s="5">
        <v>14</v>
      </c>
      <c r="D172" s="5" t="s">
        <v>15</v>
      </c>
      <c r="E172" s="7" t="s">
        <v>124</v>
      </c>
      <c r="F172" s="5"/>
      <c r="G172" s="10">
        <f>G173</f>
        <v>1139</v>
      </c>
      <c r="H172" s="41"/>
      <c r="I172" s="41"/>
    </row>
    <row r="173" spans="1:9" ht="24.75" customHeight="1">
      <c r="A173" s="9" t="s">
        <v>14</v>
      </c>
      <c r="B173" s="5" t="s">
        <v>32</v>
      </c>
      <c r="C173" s="5">
        <v>14</v>
      </c>
      <c r="D173" s="5" t="s">
        <v>15</v>
      </c>
      <c r="E173" s="7" t="s">
        <v>124</v>
      </c>
      <c r="F173" s="5">
        <v>510</v>
      </c>
      <c r="G173" s="10">
        <v>1139</v>
      </c>
      <c r="H173" s="41"/>
      <c r="I173" s="41"/>
    </row>
    <row r="174" spans="1:9" ht="53.25" customHeight="1">
      <c r="A174" s="9" t="s">
        <v>200</v>
      </c>
      <c r="B174" s="5">
        <v>167</v>
      </c>
      <c r="C174" s="5"/>
      <c r="D174" s="5"/>
      <c r="E174" s="7"/>
      <c r="F174" s="5"/>
      <c r="G174" s="10">
        <f>G175+G178</f>
        <v>2600</v>
      </c>
      <c r="H174" s="10">
        <v>2600</v>
      </c>
      <c r="I174" s="10">
        <v>2600</v>
      </c>
    </row>
    <row r="175" spans="1:9" ht="24.75" customHeight="1">
      <c r="A175" s="4" t="s">
        <v>35</v>
      </c>
      <c r="B175" s="5">
        <v>167</v>
      </c>
      <c r="C175" s="5" t="s">
        <v>18</v>
      </c>
      <c r="D175" s="5"/>
      <c r="E175" s="7"/>
      <c r="F175" s="5"/>
      <c r="G175" s="10">
        <f>G176</f>
        <v>800</v>
      </c>
      <c r="H175" s="41"/>
      <c r="I175" s="41"/>
    </row>
    <row r="176" spans="1:9" ht="49.5" customHeight="1">
      <c r="A176" s="51" t="s">
        <v>154</v>
      </c>
      <c r="B176" s="48">
        <v>167</v>
      </c>
      <c r="C176" s="48" t="s">
        <v>18</v>
      </c>
      <c r="D176" s="48">
        <v>12</v>
      </c>
      <c r="E176" s="49" t="s">
        <v>155</v>
      </c>
      <c r="F176" s="57"/>
      <c r="G176" s="50">
        <f>G177</f>
        <v>800</v>
      </c>
      <c r="H176" s="41"/>
      <c r="I176" s="41"/>
    </row>
    <row r="177" spans="1:9" ht="40.5" customHeight="1">
      <c r="A177" s="51" t="s">
        <v>107</v>
      </c>
      <c r="B177" s="48">
        <v>167</v>
      </c>
      <c r="C177" s="48" t="s">
        <v>18</v>
      </c>
      <c r="D177" s="48">
        <v>12</v>
      </c>
      <c r="E177" s="49" t="s">
        <v>155</v>
      </c>
      <c r="F177" s="57">
        <v>200</v>
      </c>
      <c r="G177" s="50">
        <v>800</v>
      </c>
      <c r="H177" s="41"/>
      <c r="I177" s="41"/>
    </row>
    <row r="178" spans="1:9" ht="24.75" customHeight="1">
      <c r="A178" s="31" t="s">
        <v>160</v>
      </c>
      <c r="B178" s="5">
        <v>167</v>
      </c>
      <c r="C178" s="5" t="s">
        <v>21</v>
      </c>
      <c r="D178" s="5" t="s">
        <v>17</v>
      </c>
      <c r="E178" s="7"/>
      <c r="F178" s="5"/>
      <c r="G178" s="10">
        <f>G179</f>
        <v>1800</v>
      </c>
      <c r="H178" s="41"/>
      <c r="I178" s="41"/>
    </row>
    <row r="179" spans="1:9" ht="24.75" customHeight="1">
      <c r="A179" s="31" t="s">
        <v>174</v>
      </c>
      <c r="B179" s="5">
        <v>167</v>
      </c>
      <c r="C179" s="5" t="s">
        <v>21</v>
      </c>
      <c r="D179" s="5" t="s">
        <v>17</v>
      </c>
      <c r="E179" s="7" t="s">
        <v>175</v>
      </c>
      <c r="F179" s="3"/>
      <c r="G179" s="10">
        <f>G180</f>
        <v>1800</v>
      </c>
      <c r="H179" s="41"/>
      <c r="I179" s="41"/>
    </row>
    <row r="180" spans="1:9" ht="43.5" customHeight="1">
      <c r="A180" s="31" t="s">
        <v>107</v>
      </c>
      <c r="B180" s="5">
        <v>167</v>
      </c>
      <c r="C180" s="5" t="s">
        <v>21</v>
      </c>
      <c r="D180" s="5" t="s">
        <v>17</v>
      </c>
      <c r="E180" s="7" t="s">
        <v>175</v>
      </c>
      <c r="F180" s="3">
        <v>200</v>
      </c>
      <c r="G180" s="10">
        <v>1800</v>
      </c>
      <c r="H180" s="41"/>
      <c r="I180" s="41"/>
    </row>
    <row r="181" spans="1:9" ht="36.75" customHeight="1">
      <c r="A181" s="31" t="s">
        <v>185</v>
      </c>
      <c r="B181" s="5">
        <v>303</v>
      </c>
      <c r="C181" s="17"/>
      <c r="D181" s="17"/>
      <c r="E181" s="27"/>
      <c r="F181" s="17"/>
      <c r="G181" s="19">
        <f>G182+G206+G232+G219+G228</f>
        <v>27664.2</v>
      </c>
      <c r="H181" s="10">
        <v>28622.9</v>
      </c>
      <c r="I181" s="10">
        <v>28228</v>
      </c>
    </row>
    <row r="182" spans="1:9" ht="18" customHeight="1">
      <c r="A182" s="9" t="s">
        <v>33</v>
      </c>
      <c r="B182" s="5">
        <v>303</v>
      </c>
      <c r="C182" s="5" t="s">
        <v>15</v>
      </c>
      <c r="D182" s="5"/>
      <c r="E182" s="7"/>
      <c r="F182" s="5"/>
      <c r="G182" s="10">
        <f>G186+G183+G195+G192</f>
        <v>19495.2</v>
      </c>
      <c r="H182" s="41"/>
      <c r="I182" s="41"/>
    </row>
    <row r="183" spans="1:9" ht="30" customHeight="1">
      <c r="A183" s="36" t="s">
        <v>151</v>
      </c>
      <c r="B183" s="5">
        <v>303</v>
      </c>
      <c r="C183" s="5" t="s">
        <v>15</v>
      </c>
      <c r="D183" s="5" t="s">
        <v>16</v>
      </c>
      <c r="E183" s="7"/>
      <c r="F183" s="5"/>
      <c r="G183" s="10">
        <f>G184</f>
        <v>1237</v>
      </c>
      <c r="H183" s="41"/>
      <c r="I183" s="41"/>
    </row>
    <row r="184" spans="1:9" ht="18" customHeight="1">
      <c r="A184" s="9" t="s">
        <v>152</v>
      </c>
      <c r="B184" s="5">
        <v>303</v>
      </c>
      <c r="C184" s="5" t="s">
        <v>15</v>
      </c>
      <c r="D184" s="5" t="s">
        <v>16</v>
      </c>
      <c r="E184" s="7" t="s">
        <v>153</v>
      </c>
      <c r="F184" s="5"/>
      <c r="G184" s="10">
        <f>G185</f>
        <v>1237</v>
      </c>
      <c r="H184" s="41"/>
      <c r="I184" s="41"/>
    </row>
    <row r="185" spans="1:9" ht="76.5" customHeight="1">
      <c r="A185" s="31" t="s">
        <v>71</v>
      </c>
      <c r="B185" s="5">
        <v>303</v>
      </c>
      <c r="C185" s="5" t="s">
        <v>15</v>
      </c>
      <c r="D185" s="5" t="s">
        <v>16</v>
      </c>
      <c r="E185" s="7" t="s">
        <v>153</v>
      </c>
      <c r="F185" s="5">
        <v>100</v>
      </c>
      <c r="G185" s="10">
        <v>1237</v>
      </c>
      <c r="H185" s="41"/>
      <c r="I185" s="41"/>
    </row>
    <row r="186" spans="1:9" ht="39.75" customHeight="1">
      <c r="A186" s="9" t="s">
        <v>3</v>
      </c>
      <c r="B186" s="5">
        <v>303</v>
      </c>
      <c r="C186" s="5" t="s">
        <v>15</v>
      </c>
      <c r="D186" s="5" t="s">
        <v>18</v>
      </c>
      <c r="E186" s="7"/>
      <c r="F186" s="5"/>
      <c r="G186" s="10">
        <f>G187</f>
        <v>14583</v>
      </c>
      <c r="H186" s="41"/>
      <c r="I186" s="41"/>
    </row>
    <row r="187" spans="1:9" ht="39.75" customHeight="1">
      <c r="A187" s="9" t="s">
        <v>61</v>
      </c>
      <c r="B187" s="5">
        <v>303</v>
      </c>
      <c r="C187" s="5" t="s">
        <v>15</v>
      </c>
      <c r="D187" s="5" t="s">
        <v>18</v>
      </c>
      <c r="E187" s="7" t="s">
        <v>108</v>
      </c>
      <c r="F187" s="5"/>
      <c r="G187" s="10">
        <f>G188</f>
        <v>14583</v>
      </c>
      <c r="H187" s="41"/>
      <c r="I187" s="41"/>
    </row>
    <row r="188" spans="1:9" ht="37.5" customHeight="1">
      <c r="A188" s="9" t="s">
        <v>62</v>
      </c>
      <c r="B188" s="5">
        <v>303</v>
      </c>
      <c r="C188" s="5" t="s">
        <v>15</v>
      </c>
      <c r="D188" s="5" t="s">
        <v>18</v>
      </c>
      <c r="E188" s="7" t="s">
        <v>109</v>
      </c>
      <c r="F188" s="5"/>
      <c r="G188" s="10">
        <f>G190+G191+G189</f>
        <v>14583</v>
      </c>
      <c r="H188" s="41"/>
      <c r="I188" s="41"/>
    </row>
    <row r="189" spans="1:9" ht="93.75" customHeight="1">
      <c r="A189" s="31" t="s">
        <v>71</v>
      </c>
      <c r="B189" s="5">
        <v>303</v>
      </c>
      <c r="C189" s="5" t="s">
        <v>15</v>
      </c>
      <c r="D189" s="5" t="s">
        <v>18</v>
      </c>
      <c r="E189" s="7" t="s">
        <v>109</v>
      </c>
      <c r="F189" s="5">
        <v>100</v>
      </c>
      <c r="G189" s="10">
        <v>9987</v>
      </c>
      <c r="H189" s="41"/>
      <c r="I189" s="41"/>
    </row>
    <row r="190" spans="1:9" ht="32.25" customHeight="1">
      <c r="A190" s="31" t="s">
        <v>107</v>
      </c>
      <c r="B190" s="5">
        <v>303</v>
      </c>
      <c r="C190" s="5" t="s">
        <v>15</v>
      </c>
      <c r="D190" s="5" t="s">
        <v>18</v>
      </c>
      <c r="E190" s="7" t="s">
        <v>109</v>
      </c>
      <c r="F190" s="5">
        <v>200</v>
      </c>
      <c r="G190" s="10">
        <v>4126</v>
      </c>
      <c r="H190" s="41"/>
      <c r="I190" s="41"/>
    </row>
    <row r="191" spans="1:9" ht="21" customHeight="1">
      <c r="A191" s="32" t="s">
        <v>63</v>
      </c>
      <c r="B191" s="5">
        <v>303</v>
      </c>
      <c r="C191" s="5" t="s">
        <v>15</v>
      </c>
      <c r="D191" s="5" t="s">
        <v>18</v>
      </c>
      <c r="E191" s="7" t="s">
        <v>109</v>
      </c>
      <c r="F191" s="5">
        <v>850</v>
      </c>
      <c r="G191" s="19">
        <v>470</v>
      </c>
      <c r="H191" s="41"/>
      <c r="I191" s="41"/>
    </row>
    <row r="192" spans="1:9" ht="21" customHeight="1">
      <c r="A192" s="64" t="s">
        <v>149</v>
      </c>
      <c r="B192" s="5">
        <v>303</v>
      </c>
      <c r="C192" s="48" t="s">
        <v>15</v>
      </c>
      <c r="D192" s="48" t="s">
        <v>21</v>
      </c>
      <c r="E192" s="49"/>
      <c r="F192" s="48"/>
      <c r="G192" s="50">
        <f>G193</f>
        <v>5.2</v>
      </c>
      <c r="H192" s="41"/>
      <c r="I192" s="41"/>
    </row>
    <row r="193" spans="1:9" ht="63" customHeight="1">
      <c r="A193" s="65" t="s">
        <v>198</v>
      </c>
      <c r="B193" s="5">
        <v>303</v>
      </c>
      <c r="C193" s="48" t="s">
        <v>15</v>
      </c>
      <c r="D193" s="48" t="s">
        <v>21</v>
      </c>
      <c r="E193" s="49" t="s">
        <v>199</v>
      </c>
      <c r="F193" s="48"/>
      <c r="G193" s="50">
        <f>G194</f>
        <v>5.2</v>
      </c>
      <c r="H193" s="41"/>
      <c r="I193" s="41"/>
    </row>
    <row r="194" spans="1:9" ht="45" customHeight="1">
      <c r="A194" s="51" t="s">
        <v>107</v>
      </c>
      <c r="B194" s="5">
        <v>303</v>
      </c>
      <c r="C194" s="48" t="s">
        <v>15</v>
      </c>
      <c r="D194" s="48" t="s">
        <v>21</v>
      </c>
      <c r="E194" s="49" t="s">
        <v>199</v>
      </c>
      <c r="F194" s="48">
        <v>200</v>
      </c>
      <c r="G194" s="50">
        <v>5.2</v>
      </c>
      <c r="H194" s="41"/>
      <c r="I194" s="41"/>
    </row>
    <row r="195" spans="1:9" ht="28.5" customHeight="1">
      <c r="A195" s="31" t="s">
        <v>5</v>
      </c>
      <c r="B195" s="5">
        <v>303</v>
      </c>
      <c r="C195" s="5" t="s">
        <v>15</v>
      </c>
      <c r="D195" s="5" t="s">
        <v>45</v>
      </c>
      <c r="E195" s="27"/>
      <c r="F195" s="17"/>
      <c r="G195" s="19">
        <f>G196+G199+G204+G202</f>
        <v>3670</v>
      </c>
      <c r="H195" s="41"/>
      <c r="I195" s="41"/>
    </row>
    <row r="196" spans="1:9" ht="29.25" customHeight="1">
      <c r="A196" s="9" t="s">
        <v>48</v>
      </c>
      <c r="B196" s="5">
        <v>303</v>
      </c>
      <c r="C196" s="5" t="s">
        <v>15</v>
      </c>
      <c r="D196" s="5" t="s">
        <v>45</v>
      </c>
      <c r="E196" s="7" t="s">
        <v>125</v>
      </c>
      <c r="F196" s="5"/>
      <c r="G196" s="10">
        <f>G197+G198</f>
        <v>223</v>
      </c>
      <c r="H196" s="41"/>
      <c r="I196" s="41"/>
    </row>
    <row r="197" spans="1:9" ht="83.25" customHeight="1">
      <c r="A197" s="31" t="s">
        <v>71</v>
      </c>
      <c r="B197" s="5">
        <v>303</v>
      </c>
      <c r="C197" s="5" t="s">
        <v>15</v>
      </c>
      <c r="D197" s="5" t="s">
        <v>45</v>
      </c>
      <c r="E197" s="7" t="s">
        <v>125</v>
      </c>
      <c r="F197" s="5">
        <v>100</v>
      </c>
      <c r="G197" s="29">
        <v>223</v>
      </c>
      <c r="H197" s="41"/>
      <c r="I197" s="41"/>
    </row>
    <row r="198" spans="1:9" ht="36" customHeight="1">
      <c r="A198" s="31" t="s">
        <v>107</v>
      </c>
      <c r="B198" s="5">
        <v>303</v>
      </c>
      <c r="C198" s="5" t="s">
        <v>15</v>
      </c>
      <c r="D198" s="5" t="s">
        <v>45</v>
      </c>
      <c r="E198" s="7" t="s">
        <v>125</v>
      </c>
      <c r="F198" s="5">
        <v>200</v>
      </c>
      <c r="G198" s="29">
        <v>0</v>
      </c>
      <c r="H198" s="41"/>
      <c r="I198" s="41"/>
    </row>
    <row r="199" spans="1:9" ht="39.75" customHeight="1">
      <c r="A199" s="23" t="s">
        <v>143</v>
      </c>
      <c r="B199" s="5">
        <v>303</v>
      </c>
      <c r="C199" s="5" t="s">
        <v>15</v>
      </c>
      <c r="D199" s="5" t="s">
        <v>45</v>
      </c>
      <c r="E199" s="25" t="s">
        <v>142</v>
      </c>
      <c r="F199" s="24"/>
      <c r="G199" s="26">
        <f>G200+G201</f>
        <v>1947</v>
      </c>
      <c r="H199" s="41"/>
      <c r="I199" s="41"/>
    </row>
    <row r="200" spans="1:9" ht="31.5" customHeight="1">
      <c r="A200" s="31" t="s">
        <v>71</v>
      </c>
      <c r="B200" s="5">
        <v>303</v>
      </c>
      <c r="C200" s="5" t="s">
        <v>15</v>
      </c>
      <c r="D200" s="5" t="s">
        <v>45</v>
      </c>
      <c r="E200" s="25" t="s">
        <v>142</v>
      </c>
      <c r="F200" s="24">
        <v>100</v>
      </c>
      <c r="G200" s="39">
        <v>1947</v>
      </c>
      <c r="H200" s="41"/>
      <c r="I200" s="41"/>
    </row>
    <row r="201" spans="1:9" ht="44.25" customHeight="1">
      <c r="A201" s="31" t="s">
        <v>107</v>
      </c>
      <c r="B201" s="5">
        <v>303</v>
      </c>
      <c r="C201" s="5" t="s">
        <v>15</v>
      </c>
      <c r="D201" s="5" t="s">
        <v>45</v>
      </c>
      <c r="E201" s="25" t="s">
        <v>142</v>
      </c>
      <c r="F201" s="24">
        <v>200</v>
      </c>
      <c r="G201" s="39">
        <v>0</v>
      </c>
      <c r="H201" s="41"/>
      <c r="I201" s="41"/>
    </row>
    <row r="202" spans="1:9" ht="27.75" customHeight="1">
      <c r="A202" s="31" t="s">
        <v>144</v>
      </c>
      <c r="B202" s="5">
        <v>303</v>
      </c>
      <c r="C202" s="5" t="s">
        <v>15</v>
      </c>
      <c r="D202" s="5" t="s">
        <v>45</v>
      </c>
      <c r="E202" s="27" t="s">
        <v>145</v>
      </c>
      <c r="F202" s="24"/>
      <c r="G202" s="39">
        <f>G203</f>
        <v>1000</v>
      </c>
      <c r="H202" s="41"/>
      <c r="I202" s="41"/>
    </row>
    <row r="203" spans="1:9" ht="44.25" customHeight="1">
      <c r="A203" s="31" t="s">
        <v>107</v>
      </c>
      <c r="B203" s="5">
        <v>303</v>
      </c>
      <c r="C203" s="5" t="s">
        <v>15</v>
      </c>
      <c r="D203" s="5" t="s">
        <v>45</v>
      </c>
      <c r="E203" s="27" t="s">
        <v>145</v>
      </c>
      <c r="F203" s="24">
        <v>200</v>
      </c>
      <c r="G203" s="39">
        <v>1000</v>
      </c>
      <c r="H203" s="41"/>
      <c r="I203" s="41"/>
    </row>
    <row r="204" spans="1:9" ht="44.25" customHeight="1">
      <c r="A204" s="31" t="s">
        <v>195</v>
      </c>
      <c r="B204" s="5">
        <v>303</v>
      </c>
      <c r="C204" s="5" t="s">
        <v>15</v>
      </c>
      <c r="D204" s="5">
        <v>13</v>
      </c>
      <c r="E204" s="27" t="s">
        <v>196</v>
      </c>
      <c r="F204" s="24"/>
      <c r="G204" s="39">
        <f>G205</f>
        <v>500</v>
      </c>
      <c r="H204" s="41"/>
      <c r="I204" s="41"/>
    </row>
    <row r="205" spans="1:9" ht="44.25" customHeight="1">
      <c r="A205" s="31" t="s">
        <v>107</v>
      </c>
      <c r="B205" s="5">
        <v>303</v>
      </c>
      <c r="C205" s="5" t="s">
        <v>15</v>
      </c>
      <c r="D205" s="5">
        <v>13</v>
      </c>
      <c r="E205" s="27" t="s">
        <v>196</v>
      </c>
      <c r="F205" s="24">
        <v>200</v>
      </c>
      <c r="G205" s="39">
        <v>500</v>
      </c>
      <c r="H205" s="41"/>
      <c r="I205" s="41"/>
    </row>
    <row r="206" spans="1:9" ht="41.25" customHeight="1">
      <c r="A206" s="4" t="s">
        <v>34</v>
      </c>
      <c r="B206" s="5">
        <v>303</v>
      </c>
      <c r="C206" s="17" t="s">
        <v>17</v>
      </c>
      <c r="D206" s="5"/>
      <c r="E206" s="27"/>
      <c r="F206" s="24"/>
      <c r="G206" s="39">
        <f>G207+G212</f>
        <v>1890</v>
      </c>
      <c r="H206" s="41"/>
      <c r="I206" s="41"/>
    </row>
    <row r="207" spans="1:9" ht="55.5" customHeight="1">
      <c r="A207" s="16" t="s">
        <v>189</v>
      </c>
      <c r="B207" s="5">
        <v>303</v>
      </c>
      <c r="C207" s="17" t="s">
        <v>17</v>
      </c>
      <c r="D207" s="17" t="s">
        <v>54</v>
      </c>
      <c r="E207" s="18"/>
      <c r="F207" s="17"/>
      <c r="G207" s="19">
        <f>G208+G210</f>
        <v>1790</v>
      </c>
      <c r="H207" s="41"/>
      <c r="I207" s="41"/>
    </row>
    <row r="208" spans="1:9" ht="40.5" customHeight="1">
      <c r="A208" s="9" t="s">
        <v>66</v>
      </c>
      <c r="B208" s="5">
        <v>303</v>
      </c>
      <c r="C208" s="5" t="s">
        <v>17</v>
      </c>
      <c r="D208" s="17" t="s">
        <v>54</v>
      </c>
      <c r="E208" s="7" t="s">
        <v>126</v>
      </c>
      <c r="F208" s="5"/>
      <c r="G208" s="10">
        <f>G209</f>
        <v>1390</v>
      </c>
      <c r="H208" s="41"/>
      <c r="I208" s="41"/>
    </row>
    <row r="209" spans="1:9" ht="95.25" customHeight="1">
      <c r="A209" s="31" t="s">
        <v>71</v>
      </c>
      <c r="B209" s="5">
        <v>303</v>
      </c>
      <c r="C209" s="5" t="s">
        <v>17</v>
      </c>
      <c r="D209" s="17" t="s">
        <v>54</v>
      </c>
      <c r="E209" s="7" t="s">
        <v>126</v>
      </c>
      <c r="F209" s="5">
        <v>100</v>
      </c>
      <c r="G209" s="10">
        <v>1390</v>
      </c>
      <c r="H209" s="41"/>
      <c r="I209" s="41"/>
    </row>
    <row r="210" spans="1:9" ht="47.25" customHeight="1">
      <c r="A210" s="31" t="s">
        <v>157</v>
      </c>
      <c r="B210" s="5">
        <v>303</v>
      </c>
      <c r="C210" s="5" t="s">
        <v>17</v>
      </c>
      <c r="D210" s="17" t="s">
        <v>54</v>
      </c>
      <c r="E210" s="7" t="s">
        <v>156</v>
      </c>
      <c r="F210" s="5"/>
      <c r="G210" s="50">
        <f>G211</f>
        <v>400</v>
      </c>
      <c r="H210" s="41"/>
      <c r="I210" s="41"/>
    </row>
    <row r="211" spans="1:9" ht="31.5" customHeight="1">
      <c r="A211" s="31" t="s">
        <v>107</v>
      </c>
      <c r="B211" s="5">
        <v>303</v>
      </c>
      <c r="C211" s="5" t="s">
        <v>17</v>
      </c>
      <c r="D211" s="17" t="s">
        <v>54</v>
      </c>
      <c r="E211" s="7" t="s">
        <v>156</v>
      </c>
      <c r="F211" s="5">
        <v>200</v>
      </c>
      <c r="G211" s="50">
        <v>400</v>
      </c>
      <c r="H211" s="41"/>
      <c r="I211" s="41"/>
    </row>
    <row r="212" spans="1:9" ht="31.5" customHeight="1">
      <c r="A212" s="31" t="s">
        <v>190</v>
      </c>
      <c r="B212" s="5">
        <v>303</v>
      </c>
      <c r="C212" s="5" t="s">
        <v>17</v>
      </c>
      <c r="D212" s="17">
        <v>14</v>
      </c>
      <c r="E212" s="7"/>
      <c r="F212" s="5"/>
      <c r="G212" s="50">
        <f>G213+G215+G217</f>
        <v>100</v>
      </c>
      <c r="H212" s="41"/>
      <c r="I212" s="41"/>
    </row>
    <row r="213" spans="1:9" ht="52.5" customHeight="1">
      <c r="A213" s="31" t="s">
        <v>203</v>
      </c>
      <c r="B213" s="5">
        <v>303</v>
      </c>
      <c r="C213" s="5" t="s">
        <v>17</v>
      </c>
      <c r="D213" s="17">
        <v>14</v>
      </c>
      <c r="E213" s="7" t="s">
        <v>191</v>
      </c>
      <c r="F213" s="5"/>
      <c r="G213" s="10">
        <f>G214</f>
        <v>25</v>
      </c>
      <c r="H213" s="41"/>
      <c r="I213" s="41"/>
    </row>
    <row r="214" spans="1:9" ht="31.5" customHeight="1">
      <c r="A214" s="45" t="s">
        <v>107</v>
      </c>
      <c r="B214" s="5">
        <v>303</v>
      </c>
      <c r="C214" s="5" t="s">
        <v>17</v>
      </c>
      <c r="D214" s="17">
        <v>14</v>
      </c>
      <c r="E214" s="7" t="s">
        <v>191</v>
      </c>
      <c r="F214" s="5">
        <v>200</v>
      </c>
      <c r="G214" s="10">
        <v>25</v>
      </c>
      <c r="H214" s="41"/>
      <c r="I214" s="41"/>
    </row>
    <row r="215" spans="1:9" ht="51.75" customHeight="1">
      <c r="A215" s="45" t="s">
        <v>204</v>
      </c>
      <c r="B215" s="5">
        <v>303</v>
      </c>
      <c r="C215" s="5" t="s">
        <v>17</v>
      </c>
      <c r="D215" s="17">
        <v>14</v>
      </c>
      <c r="E215" s="47" t="s">
        <v>159</v>
      </c>
      <c r="F215" s="46"/>
      <c r="G215" s="29">
        <f>G216</f>
        <v>50</v>
      </c>
      <c r="H215" s="41"/>
      <c r="I215" s="41"/>
    </row>
    <row r="216" spans="1:9" ht="48.75" customHeight="1">
      <c r="A216" s="45" t="s">
        <v>107</v>
      </c>
      <c r="B216" s="5">
        <v>303</v>
      </c>
      <c r="C216" s="5" t="s">
        <v>17</v>
      </c>
      <c r="D216" s="17">
        <v>14</v>
      </c>
      <c r="E216" s="47" t="s">
        <v>159</v>
      </c>
      <c r="F216" s="46">
        <v>200</v>
      </c>
      <c r="G216" s="29">
        <v>50</v>
      </c>
      <c r="H216" s="41"/>
      <c r="I216" s="41"/>
    </row>
    <row r="217" spans="1:9" ht="81.75" customHeight="1">
      <c r="A217" s="45" t="s">
        <v>205</v>
      </c>
      <c r="B217" s="5">
        <v>303</v>
      </c>
      <c r="C217" s="5" t="s">
        <v>17</v>
      </c>
      <c r="D217" s="17">
        <v>14</v>
      </c>
      <c r="E217" s="47" t="s">
        <v>192</v>
      </c>
      <c r="F217" s="46"/>
      <c r="G217" s="29">
        <f>G218</f>
        <v>25</v>
      </c>
      <c r="H217" s="41"/>
      <c r="I217" s="41"/>
    </row>
    <row r="218" spans="1:9" ht="41.25" customHeight="1">
      <c r="A218" s="45" t="s">
        <v>107</v>
      </c>
      <c r="B218" s="5">
        <v>303</v>
      </c>
      <c r="C218" s="5" t="s">
        <v>17</v>
      </c>
      <c r="D218" s="17">
        <v>14</v>
      </c>
      <c r="E218" s="47" t="s">
        <v>192</v>
      </c>
      <c r="F218" s="46">
        <v>200</v>
      </c>
      <c r="G218" s="29">
        <v>25</v>
      </c>
      <c r="H218" s="41"/>
      <c r="I218" s="41"/>
    </row>
    <row r="219" spans="1:9" ht="22.5" customHeight="1">
      <c r="A219" s="4" t="s">
        <v>35</v>
      </c>
      <c r="B219" s="5">
        <v>303</v>
      </c>
      <c r="C219" s="5" t="s">
        <v>18</v>
      </c>
      <c r="D219" s="5"/>
      <c r="E219" s="7"/>
      <c r="F219" s="3"/>
      <c r="G219" s="29">
        <f>G223+G220</f>
        <v>5277</v>
      </c>
      <c r="H219" s="41"/>
      <c r="I219" s="41"/>
    </row>
    <row r="220" spans="1:9" ht="23.25" customHeight="1">
      <c r="A220" s="4" t="s">
        <v>101</v>
      </c>
      <c r="B220" s="5">
        <v>303</v>
      </c>
      <c r="C220" s="5" t="s">
        <v>18</v>
      </c>
      <c r="D220" s="5" t="s">
        <v>21</v>
      </c>
      <c r="E220" s="7"/>
      <c r="F220" s="3"/>
      <c r="G220" s="10">
        <f>G221</f>
        <v>177</v>
      </c>
      <c r="H220" s="41"/>
      <c r="I220" s="41"/>
    </row>
    <row r="221" spans="1:9" ht="46.5" customHeight="1">
      <c r="A221" s="4" t="s">
        <v>178</v>
      </c>
      <c r="B221" s="5">
        <v>303</v>
      </c>
      <c r="C221" s="5" t="s">
        <v>18</v>
      </c>
      <c r="D221" s="5" t="s">
        <v>21</v>
      </c>
      <c r="E221" s="7" t="s">
        <v>139</v>
      </c>
      <c r="F221" s="3"/>
      <c r="G221" s="10">
        <f>G222</f>
        <v>177</v>
      </c>
      <c r="H221" s="41"/>
      <c r="I221" s="41"/>
    </row>
    <row r="222" spans="1:9" ht="43.5" customHeight="1">
      <c r="A222" s="4" t="s">
        <v>107</v>
      </c>
      <c r="B222" s="5">
        <v>303</v>
      </c>
      <c r="C222" s="5" t="s">
        <v>18</v>
      </c>
      <c r="D222" s="5" t="s">
        <v>21</v>
      </c>
      <c r="E222" s="7" t="s">
        <v>139</v>
      </c>
      <c r="F222" s="3">
        <v>200</v>
      </c>
      <c r="G222" s="10">
        <v>177</v>
      </c>
      <c r="H222" s="41"/>
      <c r="I222" s="41"/>
    </row>
    <row r="223" spans="1:9" ht="24" customHeight="1">
      <c r="A223" s="4" t="s">
        <v>68</v>
      </c>
      <c r="B223" s="5">
        <v>303</v>
      </c>
      <c r="C223" s="5" t="s">
        <v>18</v>
      </c>
      <c r="D223" s="5" t="s">
        <v>20</v>
      </c>
      <c r="E223" s="47"/>
      <c r="F223" s="46"/>
      <c r="G223" s="29">
        <f>G224+G226</f>
        <v>5100</v>
      </c>
      <c r="H223" s="52"/>
      <c r="I223" s="41"/>
    </row>
    <row r="224" spans="1:9" ht="68.25" customHeight="1">
      <c r="A224" s="45" t="s">
        <v>183</v>
      </c>
      <c r="B224" s="5">
        <v>303</v>
      </c>
      <c r="C224" s="5" t="s">
        <v>18</v>
      </c>
      <c r="D224" s="5" t="s">
        <v>20</v>
      </c>
      <c r="E224" s="47" t="s">
        <v>184</v>
      </c>
      <c r="F224" s="3"/>
      <c r="G224" s="10">
        <f>G225</f>
        <v>1790</v>
      </c>
      <c r="H224" s="52"/>
      <c r="I224" s="41"/>
    </row>
    <row r="225" spans="1:9" ht="40.5" customHeight="1">
      <c r="A225" s="45" t="s">
        <v>107</v>
      </c>
      <c r="B225" s="5">
        <v>303</v>
      </c>
      <c r="C225" s="46" t="s">
        <v>18</v>
      </c>
      <c r="D225" s="46" t="s">
        <v>20</v>
      </c>
      <c r="E225" s="47" t="s">
        <v>184</v>
      </c>
      <c r="F225" s="55">
        <v>200</v>
      </c>
      <c r="G225" s="29">
        <v>1790</v>
      </c>
      <c r="H225" s="52"/>
      <c r="I225" s="41"/>
    </row>
    <row r="226" spans="1:9" ht="54.75" customHeight="1">
      <c r="A226" s="4" t="s">
        <v>69</v>
      </c>
      <c r="B226" s="5">
        <v>303</v>
      </c>
      <c r="C226" s="5" t="s">
        <v>18</v>
      </c>
      <c r="D226" s="5" t="s">
        <v>20</v>
      </c>
      <c r="E226" s="7" t="s">
        <v>127</v>
      </c>
      <c r="F226" s="3"/>
      <c r="G226" s="10">
        <f>G227</f>
        <v>3310</v>
      </c>
      <c r="H226" s="41"/>
      <c r="I226" s="41"/>
    </row>
    <row r="227" spans="1:9" ht="30.75" customHeight="1">
      <c r="A227" s="45" t="s">
        <v>107</v>
      </c>
      <c r="B227" s="5">
        <v>303</v>
      </c>
      <c r="C227" s="46" t="s">
        <v>18</v>
      </c>
      <c r="D227" s="46" t="s">
        <v>20</v>
      </c>
      <c r="E227" s="47" t="s">
        <v>127</v>
      </c>
      <c r="F227" s="55">
        <v>200</v>
      </c>
      <c r="G227" s="29">
        <v>3310</v>
      </c>
      <c r="H227" s="41"/>
      <c r="I227" s="41"/>
    </row>
    <row r="228" spans="1:9" ht="21.75" customHeight="1">
      <c r="A228" s="31" t="s">
        <v>161</v>
      </c>
      <c r="B228" s="5">
        <v>303</v>
      </c>
      <c r="C228" s="5" t="s">
        <v>21</v>
      </c>
      <c r="D228" s="5"/>
      <c r="E228" s="7"/>
      <c r="F228" s="3"/>
      <c r="G228" s="10">
        <f>G229</f>
        <v>300</v>
      </c>
      <c r="H228" s="41"/>
      <c r="I228" s="41"/>
    </row>
    <row r="229" spans="1:9" ht="22.5" customHeight="1">
      <c r="A229" s="31" t="s">
        <v>160</v>
      </c>
      <c r="B229" s="5">
        <v>303</v>
      </c>
      <c r="C229" s="5" t="s">
        <v>21</v>
      </c>
      <c r="D229" s="5" t="s">
        <v>17</v>
      </c>
      <c r="E229" s="7"/>
      <c r="F229" s="3"/>
      <c r="G229" s="10">
        <f>G230</f>
        <v>300</v>
      </c>
      <c r="H229" s="41"/>
      <c r="I229" s="41"/>
    </row>
    <row r="230" spans="1:9" ht="22.5" customHeight="1">
      <c r="A230" s="31" t="s">
        <v>193</v>
      </c>
      <c r="B230" s="5">
        <v>303</v>
      </c>
      <c r="C230" s="5" t="s">
        <v>21</v>
      </c>
      <c r="D230" s="5" t="s">
        <v>17</v>
      </c>
      <c r="E230" s="7" t="s">
        <v>194</v>
      </c>
      <c r="F230" s="3"/>
      <c r="G230" s="10">
        <f>G231</f>
        <v>300</v>
      </c>
      <c r="H230" s="41"/>
      <c r="I230" s="41"/>
    </row>
    <row r="231" spans="1:9" ht="36" customHeight="1">
      <c r="A231" s="31" t="s">
        <v>107</v>
      </c>
      <c r="B231" s="5">
        <v>303</v>
      </c>
      <c r="C231" s="5" t="s">
        <v>21</v>
      </c>
      <c r="D231" s="5" t="s">
        <v>17</v>
      </c>
      <c r="E231" s="7" t="s">
        <v>194</v>
      </c>
      <c r="F231" s="3">
        <v>200</v>
      </c>
      <c r="G231" s="10">
        <v>300</v>
      </c>
      <c r="H231" s="41"/>
      <c r="I231" s="41"/>
    </row>
    <row r="232" spans="1:9">
      <c r="A232" s="9" t="s">
        <v>37</v>
      </c>
      <c r="B232" s="5">
        <v>303</v>
      </c>
      <c r="C232" s="5">
        <v>10</v>
      </c>
      <c r="D232" s="5"/>
      <c r="E232" s="8"/>
      <c r="F232" s="3"/>
      <c r="G232" s="10">
        <f>G233+G236</f>
        <v>702</v>
      </c>
      <c r="H232" s="41"/>
      <c r="I232" s="41"/>
    </row>
    <row r="233" spans="1:9">
      <c r="A233" s="4" t="s">
        <v>12</v>
      </c>
      <c r="B233" s="5">
        <v>303</v>
      </c>
      <c r="C233" s="5">
        <v>10</v>
      </c>
      <c r="D233" s="5" t="s">
        <v>15</v>
      </c>
      <c r="E233" s="8"/>
      <c r="F233" s="3"/>
      <c r="G233" s="10">
        <f>G234</f>
        <v>700</v>
      </c>
      <c r="H233" s="41"/>
      <c r="I233" s="41"/>
    </row>
    <row r="234" spans="1:9">
      <c r="A234" s="9" t="s">
        <v>76</v>
      </c>
      <c r="B234" s="5">
        <v>303</v>
      </c>
      <c r="C234" s="5">
        <v>10</v>
      </c>
      <c r="D234" s="5" t="s">
        <v>15</v>
      </c>
      <c r="E234" s="7" t="s">
        <v>129</v>
      </c>
      <c r="F234" s="3"/>
      <c r="G234" s="10">
        <f>G235</f>
        <v>700</v>
      </c>
      <c r="H234" s="41"/>
      <c r="I234" s="41"/>
    </row>
    <row r="235" spans="1:9" ht="31.5">
      <c r="A235" s="9" t="s">
        <v>57</v>
      </c>
      <c r="B235" s="5">
        <v>303</v>
      </c>
      <c r="C235" s="5">
        <v>10</v>
      </c>
      <c r="D235" s="5" t="s">
        <v>15</v>
      </c>
      <c r="E235" s="7" t="s">
        <v>129</v>
      </c>
      <c r="F235" s="3">
        <v>300</v>
      </c>
      <c r="G235" s="10">
        <v>700</v>
      </c>
      <c r="H235" s="41"/>
      <c r="I235" s="41"/>
    </row>
    <row r="236" spans="1:9">
      <c r="A236" s="4" t="s">
        <v>41</v>
      </c>
      <c r="B236" s="5">
        <v>303</v>
      </c>
      <c r="C236" s="5">
        <v>10</v>
      </c>
      <c r="D236" s="5" t="s">
        <v>17</v>
      </c>
      <c r="E236" s="7"/>
      <c r="F236" s="3"/>
      <c r="G236" s="10">
        <f>G237</f>
        <v>2</v>
      </c>
      <c r="H236" s="41"/>
      <c r="I236" s="41"/>
    </row>
    <row r="237" spans="1:9" ht="63">
      <c r="A237" s="9" t="s">
        <v>176</v>
      </c>
      <c r="B237" s="5">
        <v>303</v>
      </c>
      <c r="C237" s="5">
        <v>10</v>
      </c>
      <c r="D237" s="5" t="s">
        <v>17</v>
      </c>
      <c r="E237" s="7" t="s">
        <v>177</v>
      </c>
      <c r="F237" s="3"/>
      <c r="G237" s="10">
        <f>G238</f>
        <v>2</v>
      </c>
      <c r="H237" s="41"/>
      <c r="I237" s="41"/>
    </row>
    <row r="238" spans="1:9" ht="31.5">
      <c r="A238" s="9" t="s">
        <v>57</v>
      </c>
      <c r="B238" s="5">
        <v>303</v>
      </c>
      <c r="C238" s="5" t="s">
        <v>54</v>
      </c>
      <c r="D238" s="5" t="s">
        <v>17</v>
      </c>
      <c r="E238" s="7" t="s">
        <v>177</v>
      </c>
      <c r="F238" s="5">
        <v>300</v>
      </c>
      <c r="G238" s="10">
        <v>2</v>
      </c>
      <c r="H238" s="41"/>
      <c r="I238" s="41"/>
    </row>
    <row r="239" spans="1:9" ht="31.5">
      <c r="A239" s="9" t="s">
        <v>188</v>
      </c>
      <c r="B239" s="5">
        <v>305</v>
      </c>
      <c r="C239" s="5"/>
      <c r="D239" s="5"/>
      <c r="E239" s="7"/>
      <c r="F239" s="3"/>
      <c r="G239" s="10">
        <f>G240+G255+G293+G289+G278+G263+G259+G267</f>
        <v>750</v>
      </c>
      <c r="H239" s="10">
        <v>750</v>
      </c>
      <c r="I239" s="10">
        <v>750</v>
      </c>
    </row>
    <row r="240" spans="1:9">
      <c r="A240" s="9" t="s">
        <v>33</v>
      </c>
      <c r="B240" s="5">
        <v>305</v>
      </c>
      <c r="C240" s="5" t="s">
        <v>15</v>
      </c>
      <c r="D240" s="5"/>
      <c r="E240" s="8"/>
      <c r="F240" s="3"/>
      <c r="G240" s="10">
        <f>G241+G250+G247</f>
        <v>750</v>
      </c>
      <c r="H240" s="41"/>
      <c r="I240" s="41"/>
    </row>
    <row r="241" spans="1:9">
      <c r="A241" s="9" t="s">
        <v>4</v>
      </c>
      <c r="B241" s="5">
        <v>305</v>
      </c>
      <c r="C241" s="5" t="s">
        <v>15</v>
      </c>
      <c r="D241" s="5" t="s">
        <v>19</v>
      </c>
      <c r="E241" s="8"/>
      <c r="F241" s="3"/>
      <c r="G241" s="10">
        <f>G242</f>
        <v>750</v>
      </c>
      <c r="H241" s="41"/>
      <c r="I241" s="41"/>
    </row>
    <row r="242" spans="1:9" ht="31.5">
      <c r="A242" s="9" t="s">
        <v>61</v>
      </c>
      <c r="B242" s="5">
        <v>305</v>
      </c>
      <c r="C242" s="5" t="s">
        <v>15</v>
      </c>
      <c r="D242" s="5" t="s">
        <v>19</v>
      </c>
      <c r="E242" s="7" t="s">
        <v>108</v>
      </c>
      <c r="F242" s="3"/>
      <c r="G242" s="10">
        <f>G243</f>
        <v>750</v>
      </c>
      <c r="H242" s="10"/>
      <c r="I242" s="10"/>
    </row>
    <row r="243" spans="1:9" ht="31.5">
      <c r="A243" s="9" t="s">
        <v>197</v>
      </c>
      <c r="B243" s="5">
        <v>305</v>
      </c>
      <c r="C243" s="5" t="s">
        <v>15</v>
      </c>
      <c r="D243" s="5" t="s">
        <v>19</v>
      </c>
      <c r="E243" s="7" t="s">
        <v>109</v>
      </c>
      <c r="F243" s="3"/>
      <c r="G243" s="10">
        <f>G244+G245</f>
        <v>750</v>
      </c>
      <c r="H243" s="41"/>
      <c r="I243" s="41"/>
    </row>
    <row r="244" spans="1:9" ht="78.75">
      <c r="A244" s="31" t="s">
        <v>71</v>
      </c>
      <c r="B244" s="5">
        <v>305</v>
      </c>
      <c r="C244" s="5" t="s">
        <v>15</v>
      </c>
      <c r="D244" s="5" t="s">
        <v>19</v>
      </c>
      <c r="E244" s="7" t="s">
        <v>109</v>
      </c>
      <c r="F244" s="3">
        <v>100</v>
      </c>
      <c r="G244" s="10">
        <v>710</v>
      </c>
      <c r="H244" s="41"/>
      <c r="I244" s="41"/>
    </row>
    <row r="245" spans="1:9" ht="31.5">
      <c r="A245" s="31" t="s">
        <v>107</v>
      </c>
      <c r="B245" s="5">
        <v>305</v>
      </c>
      <c r="C245" s="5" t="s">
        <v>15</v>
      </c>
      <c r="D245" s="5" t="s">
        <v>19</v>
      </c>
      <c r="E245" s="7" t="s">
        <v>109</v>
      </c>
      <c r="F245" s="3">
        <v>200</v>
      </c>
      <c r="G245" s="10">
        <v>40</v>
      </c>
      <c r="H245" s="41"/>
      <c r="I245" s="41"/>
    </row>
    <row r="246" spans="1:9">
      <c r="A246" s="9" t="s">
        <v>51</v>
      </c>
      <c r="B246" s="4"/>
      <c r="C246" s="4"/>
      <c r="D246" s="4"/>
      <c r="E246" s="4"/>
      <c r="F246" s="4"/>
      <c r="G246" s="10">
        <f>G11+G28+G62+G123+G181+G239+G174</f>
        <v>350159.7</v>
      </c>
      <c r="H246" s="10">
        <f>H11+H28+H62+H123+H181+H239+H174</f>
        <v>333306.60000000003</v>
      </c>
      <c r="I246" s="10">
        <f>I11+I28+I62+I123+I181+I239+I174</f>
        <v>333713.2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selection activeCell="F62" sqref="F62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131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100</v>
      </c>
    </row>
    <row r="5" spans="1:8">
      <c r="B5" s="11"/>
      <c r="C5" s="11"/>
      <c r="D5" s="11"/>
      <c r="G5" s="12" t="s">
        <v>132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2" t="s">
        <v>202</v>
      </c>
      <c r="B7" s="63"/>
      <c r="C7" s="63"/>
      <c r="D7" s="63"/>
      <c r="E7" s="63"/>
      <c r="F7" s="63"/>
      <c r="G7" s="63"/>
      <c r="H7" s="63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163</v>
      </c>
      <c r="G9" s="3" t="s">
        <v>164</v>
      </c>
      <c r="H9" s="3" t="s">
        <v>179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F12+F15+F24+F33+F36+F21</f>
        <v>30391.200000000001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Лист2!A183</f>
        <v>Функционирование высшего должностного лица муниципального образования</v>
      </c>
      <c r="B12" s="5" t="str">
        <f>Лист2!C183</f>
        <v>01</v>
      </c>
      <c r="C12" s="5" t="str">
        <f>Лист2!D183</f>
        <v>02</v>
      </c>
      <c r="D12" s="5"/>
      <c r="E12" s="5"/>
      <c r="F12" s="42">
        <f>F13</f>
        <v>1237</v>
      </c>
      <c r="G12" s="10"/>
      <c r="H12" s="10"/>
    </row>
    <row r="13" spans="1:8" ht="24.75" customHeight="1">
      <c r="A13" s="4" t="str">
        <f>Лист2!A184</f>
        <v>Глава муниципального образования</v>
      </c>
      <c r="B13" s="5" t="str">
        <f>Лист2!C184</f>
        <v>01</v>
      </c>
      <c r="C13" s="5" t="str">
        <f>Лист2!D184</f>
        <v>02</v>
      </c>
      <c r="D13" s="8" t="str">
        <f>Лист2!E184</f>
        <v>01 2 00 10120</v>
      </c>
      <c r="E13" s="5"/>
      <c r="F13" s="42">
        <f>F14</f>
        <v>1237</v>
      </c>
      <c r="G13" s="10"/>
      <c r="H13" s="10"/>
    </row>
    <row r="14" spans="1:8" ht="93.75" customHeight="1">
      <c r="A14" s="4" t="str">
        <f>Лист2!A185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Лист2!C185</f>
        <v>01</v>
      </c>
      <c r="C14" s="5" t="str">
        <f>Лист2!D185</f>
        <v>02</v>
      </c>
      <c r="D14" s="8" t="str">
        <f>Лист2!E185</f>
        <v>01 2 00 10120</v>
      </c>
      <c r="E14" s="8">
        <f>Лист2!F185</f>
        <v>100</v>
      </c>
      <c r="F14" s="42">
        <f>Лист2!G185</f>
        <v>1237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</f>
        <v>14583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108</v>
      </c>
      <c r="E16" s="3"/>
      <c r="F16" s="10">
        <f>F17</f>
        <v>14583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109</v>
      </c>
      <c r="E17" s="3"/>
      <c r="F17" s="10">
        <f>F18+F19+F20</f>
        <v>14583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109</v>
      </c>
      <c r="E18" s="3">
        <v>100</v>
      </c>
      <c r="F18" s="10">
        <f>Лист2!G189</f>
        <v>9987</v>
      </c>
      <c r="G18" s="41"/>
      <c r="H18" s="41"/>
    </row>
    <row r="19" spans="1:8" ht="33" customHeight="1">
      <c r="A19" s="31" t="s">
        <v>107</v>
      </c>
      <c r="B19" s="5" t="s">
        <v>15</v>
      </c>
      <c r="C19" s="5" t="s">
        <v>18</v>
      </c>
      <c r="D19" s="7" t="s">
        <v>109</v>
      </c>
      <c r="E19" s="3">
        <v>200</v>
      </c>
      <c r="F19" s="10">
        <f>Лист2!G190</f>
        <v>4126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109</v>
      </c>
      <c r="E20" s="3">
        <v>850</v>
      </c>
      <c r="F20" s="10">
        <f>Лист2!G191</f>
        <v>470</v>
      </c>
      <c r="G20" s="41"/>
      <c r="H20" s="41"/>
    </row>
    <row r="21" spans="1:8" ht="21.75" customHeight="1">
      <c r="A21" s="32" t="str">
        <f>Лист2!A192</f>
        <v>Судебная система</v>
      </c>
      <c r="B21" s="5" t="str">
        <f>Лист2!C192</f>
        <v>01</v>
      </c>
      <c r="C21" s="5" t="str">
        <f>Лист2!D192</f>
        <v>05</v>
      </c>
      <c r="D21" s="5"/>
      <c r="E21" s="5"/>
      <c r="F21" s="5">
        <f>Лист2!G192</f>
        <v>5.2</v>
      </c>
      <c r="G21" s="41"/>
      <c r="H21" s="41"/>
    </row>
    <row r="22" spans="1:8" ht="65.25" customHeight="1">
      <c r="A22" s="32" t="str">
        <f>Лист2!A193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Лист2!C193</f>
        <v>01</v>
      </c>
      <c r="C22" s="5" t="str">
        <f>Лист2!D193</f>
        <v>05</v>
      </c>
      <c r="D22" s="5" t="str">
        <f>Лист2!E193</f>
        <v>01 4 00 51200</v>
      </c>
      <c r="E22" s="5"/>
      <c r="F22" s="5">
        <f>Лист2!G193</f>
        <v>5.2</v>
      </c>
      <c r="G22" s="41"/>
      <c r="H22" s="41"/>
    </row>
    <row r="23" spans="1:8" ht="34.5" customHeight="1">
      <c r="A23" s="32" t="str">
        <f>Лист2!A194</f>
        <v>Закупка товаров, работ и услуг для обеспечения государственных (муниципальных) нужд</v>
      </c>
      <c r="B23" s="5" t="str">
        <f>Лист2!C194</f>
        <v>01</v>
      </c>
      <c r="C23" s="5" t="str">
        <f>Лист2!D194</f>
        <v>05</v>
      </c>
      <c r="D23" s="5" t="str">
        <f>Лист2!E194</f>
        <v>01 4 00 51200</v>
      </c>
      <c r="E23" s="5">
        <f>Лист2!F194</f>
        <v>200</v>
      </c>
      <c r="F23" s="5">
        <f>Лист2!G194</f>
        <v>5.2</v>
      </c>
      <c r="G23" s="41"/>
      <c r="H23" s="41"/>
    </row>
    <row r="24" spans="1:8" ht="47.25">
      <c r="A24" s="35" t="s">
        <v>86</v>
      </c>
      <c r="B24" s="5" t="s">
        <v>15</v>
      </c>
      <c r="C24" s="5" t="s">
        <v>19</v>
      </c>
      <c r="D24" s="5"/>
      <c r="E24" s="3"/>
      <c r="F24" s="10">
        <f>F25+F30</f>
        <v>5296</v>
      </c>
      <c r="G24" s="41"/>
      <c r="H24" s="41"/>
    </row>
    <row r="25" spans="1:8" ht="31.5">
      <c r="A25" s="9" t="s">
        <v>61</v>
      </c>
      <c r="B25" s="5" t="s">
        <v>15</v>
      </c>
      <c r="C25" s="5" t="s">
        <v>19</v>
      </c>
      <c r="D25" s="7" t="s">
        <v>108</v>
      </c>
      <c r="E25" s="3"/>
      <c r="F25" s="10">
        <f>F26</f>
        <v>4546</v>
      </c>
      <c r="G25" s="41"/>
      <c r="H25" s="41"/>
    </row>
    <row r="26" spans="1:8" ht="31.5">
      <c r="A26" s="9" t="s">
        <v>62</v>
      </c>
      <c r="B26" s="5" t="s">
        <v>15</v>
      </c>
      <c r="C26" s="5" t="s">
        <v>19</v>
      </c>
      <c r="D26" s="7" t="s">
        <v>109</v>
      </c>
      <c r="E26" s="3"/>
      <c r="F26" s="10">
        <f>F27+F28+F29</f>
        <v>4546</v>
      </c>
      <c r="G26" s="41"/>
      <c r="H26" s="41"/>
    </row>
    <row r="27" spans="1:8" ht="81.75" customHeight="1">
      <c r="A27" s="30" t="s">
        <v>71</v>
      </c>
      <c r="B27" s="5" t="s">
        <v>15</v>
      </c>
      <c r="C27" s="5" t="s">
        <v>19</v>
      </c>
      <c r="D27" s="7" t="s">
        <v>109</v>
      </c>
      <c r="E27" s="3">
        <v>100</v>
      </c>
      <c r="F27" s="10">
        <f>Лист2!G128</f>
        <v>3886</v>
      </c>
      <c r="G27" s="41"/>
      <c r="H27" s="41"/>
    </row>
    <row r="28" spans="1:8" ht="33" customHeight="1">
      <c r="A28" s="31" t="s">
        <v>107</v>
      </c>
      <c r="B28" s="5" t="s">
        <v>15</v>
      </c>
      <c r="C28" s="5" t="s">
        <v>19</v>
      </c>
      <c r="D28" s="7" t="s">
        <v>109</v>
      </c>
      <c r="E28" s="3">
        <v>200</v>
      </c>
      <c r="F28" s="10">
        <f>Лист2!G129</f>
        <v>660</v>
      </c>
      <c r="G28" s="41"/>
      <c r="H28" s="41"/>
    </row>
    <row r="29" spans="1:8" ht="20.25" customHeight="1">
      <c r="A29" s="32" t="s">
        <v>63</v>
      </c>
      <c r="B29" s="5" t="s">
        <v>15</v>
      </c>
      <c r="C29" s="5" t="s">
        <v>19</v>
      </c>
      <c r="D29" s="7" t="s">
        <v>109</v>
      </c>
      <c r="E29" s="3">
        <v>850</v>
      </c>
      <c r="F29" s="10">
        <f>Лист2!G130</f>
        <v>0</v>
      </c>
      <c r="G29" s="41"/>
      <c r="H29" s="41"/>
    </row>
    <row r="30" spans="1:8" ht="40.5" customHeight="1">
      <c r="A30" s="32" t="str">
        <f>Лист2!A243</f>
        <v>Руководитель контрольно-счетной палаты муниципального образования и его заместители</v>
      </c>
      <c r="B30" s="5" t="str">
        <f>Лист2!C243</f>
        <v>01</v>
      </c>
      <c r="C30" s="5" t="str">
        <f>Лист2!D243</f>
        <v>06</v>
      </c>
      <c r="D30" s="5" t="str">
        <f>Лист2!E243</f>
        <v>01 2 00 10110</v>
      </c>
      <c r="E30" s="5"/>
      <c r="F30" s="43">
        <f>Лист2!G243</f>
        <v>750</v>
      </c>
      <c r="G30" s="41"/>
      <c r="H30" s="41"/>
    </row>
    <row r="31" spans="1:8" ht="88.5" customHeight="1">
      <c r="A31" s="32" t="str">
        <f>Лист2!A244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Лист2!C244</f>
        <v>01</v>
      </c>
      <c r="C31" s="5" t="str">
        <f>Лист2!D244</f>
        <v>06</v>
      </c>
      <c r="D31" s="5" t="str">
        <f>Лист2!E244</f>
        <v>01 2 00 10110</v>
      </c>
      <c r="E31" s="5">
        <f>Лист2!F244</f>
        <v>100</v>
      </c>
      <c r="F31" s="43">
        <f>Лист2!G244</f>
        <v>710</v>
      </c>
      <c r="G31" s="41"/>
      <c r="H31" s="41"/>
    </row>
    <row r="32" spans="1:8" ht="41.25" customHeight="1">
      <c r="A32" s="32" t="str">
        <f>Лист2!A245</f>
        <v>Закупка товаров, работ и услуг для обеспечения государственных (муниципальных) нужд</v>
      </c>
      <c r="B32" s="5" t="str">
        <f>Лист2!C245</f>
        <v>01</v>
      </c>
      <c r="C32" s="5" t="str">
        <f>Лист2!D245</f>
        <v>06</v>
      </c>
      <c r="D32" s="5" t="str">
        <f>Лист2!E245</f>
        <v>01 2 00 10110</v>
      </c>
      <c r="E32" s="5">
        <f>Лист2!F245</f>
        <v>200</v>
      </c>
      <c r="F32" s="43">
        <f>Лист2!G245</f>
        <v>40</v>
      </c>
      <c r="G32" s="41"/>
      <c r="H32" s="41"/>
    </row>
    <row r="33" spans="1:8" ht="16.5" customHeight="1">
      <c r="A33" s="4" t="s">
        <v>135</v>
      </c>
      <c r="B33" s="5" t="s">
        <v>15</v>
      </c>
      <c r="C33" s="5">
        <v>11</v>
      </c>
      <c r="D33" s="7"/>
      <c r="E33" s="3"/>
      <c r="F33" s="10">
        <f>F34</f>
        <v>3000</v>
      </c>
      <c r="G33" s="41"/>
      <c r="H33" s="41"/>
    </row>
    <row r="34" spans="1:8" ht="19.5" customHeight="1">
      <c r="A34" s="4" t="s">
        <v>136</v>
      </c>
      <c r="B34" s="5" t="s">
        <v>15</v>
      </c>
      <c r="C34" s="5">
        <v>11</v>
      </c>
      <c r="D34" s="7" t="s">
        <v>138</v>
      </c>
      <c r="E34" s="3"/>
      <c r="F34" s="10">
        <f>F35</f>
        <v>3000</v>
      </c>
      <c r="G34" s="41"/>
      <c r="H34" s="41"/>
    </row>
    <row r="35" spans="1:8" ht="17.25" customHeight="1">
      <c r="A35" s="30" t="s">
        <v>137</v>
      </c>
      <c r="B35" s="5" t="s">
        <v>15</v>
      </c>
      <c r="C35" s="5">
        <v>11</v>
      </c>
      <c r="D35" s="7" t="s">
        <v>138</v>
      </c>
      <c r="E35" s="3">
        <v>870</v>
      </c>
      <c r="F35" s="10">
        <f>Лист2!G133</f>
        <v>3000</v>
      </c>
      <c r="G35" s="41"/>
      <c r="H35" s="41"/>
    </row>
    <row r="36" spans="1:8" ht="17.25" customHeight="1">
      <c r="A36" s="32" t="s">
        <v>5</v>
      </c>
      <c r="B36" s="5" t="s">
        <v>15</v>
      </c>
      <c r="C36" s="5">
        <v>13</v>
      </c>
      <c r="D36" s="7"/>
      <c r="E36" s="3"/>
      <c r="F36" s="10">
        <f>F37+F41+F43+F46+F48</f>
        <v>6270</v>
      </c>
      <c r="G36" s="41"/>
      <c r="H36" s="41"/>
    </row>
    <row r="37" spans="1:8" ht="17.25" customHeight="1">
      <c r="A37" s="9" t="s">
        <v>48</v>
      </c>
      <c r="B37" s="5" t="s">
        <v>15</v>
      </c>
      <c r="C37" s="5">
        <v>13</v>
      </c>
      <c r="D37" s="7" t="s">
        <v>125</v>
      </c>
      <c r="E37" s="3"/>
      <c r="F37" s="10">
        <f>F38</f>
        <v>223</v>
      </c>
      <c r="G37" s="41"/>
      <c r="H37" s="41"/>
    </row>
    <row r="38" spans="1:8" ht="87" customHeight="1">
      <c r="A38" s="31" t="s">
        <v>71</v>
      </c>
      <c r="B38" s="5" t="s">
        <v>15</v>
      </c>
      <c r="C38" s="5">
        <v>13</v>
      </c>
      <c r="D38" s="7" t="s">
        <v>125</v>
      </c>
      <c r="E38" s="5"/>
      <c r="F38" s="10">
        <f>F39+F40</f>
        <v>223</v>
      </c>
      <c r="G38" s="41"/>
      <c r="H38" s="41"/>
    </row>
    <row r="39" spans="1:8" ht="36.75" customHeight="1">
      <c r="A39" s="31" t="s">
        <v>107</v>
      </c>
      <c r="B39" s="5" t="s">
        <v>15</v>
      </c>
      <c r="C39" s="5">
        <v>13</v>
      </c>
      <c r="D39" s="7" t="s">
        <v>125</v>
      </c>
      <c r="E39" s="5">
        <v>100</v>
      </c>
      <c r="F39" s="29">
        <f>Лист2!G197</f>
        <v>223</v>
      </c>
      <c r="G39" s="41"/>
      <c r="H39" s="41"/>
    </row>
    <row r="40" spans="1:8" ht="96" customHeight="1">
      <c r="A40" s="32" t="s">
        <v>60</v>
      </c>
      <c r="B40" s="5" t="s">
        <v>15</v>
      </c>
      <c r="C40" s="5">
        <v>13</v>
      </c>
      <c r="D40" s="7" t="s">
        <v>125</v>
      </c>
      <c r="E40" s="5">
        <v>200</v>
      </c>
      <c r="F40" s="29">
        <f>Лист2!G198</f>
        <v>0</v>
      </c>
      <c r="G40" s="41"/>
      <c r="H40" s="41"/>
    </row>
    <row r="41" spans="1:8" ht="33.75" customHeight="1">
      <c r="A41" s="32" t="str">
        <f>Лист2!A199</f>
        <v>Учреждения по обеспечению хозяйственного обслуживания</v>
      </c>
      <c r="B41" s="5" t="str">
        <f>Лист2!C199</f>
        <v>01</v>
      </c>
      <c r="C41" s="5" t="str">
        <f>Лист2!D199</f>
        <v>13</v>
      </c>
      <c r="D41" s="5" t="str">
        <f>Лист2!E199</f>
        <v>02 5 00 10810</v>
      </c>
      <c r="E41" s="5"/>
      <c r="F41" s="42">
        <f>Лист2!G199</f>
        <v>1947</v>
      </c>
      <c r="G41" s="41"/>
      <c r="H41" s="41"/>
    </row>
    <row r="42" spans="1:8" ht="86.25" customHeight="1">
      <c r="A42" s="32" t="str">
        <f>Лист2!A200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Лист2!C200</f>
        <v>01</v>
      </c>
      <c r="C42" s="5" t="str">
        <f>Лист2!D200</f>
        <v>13</v>
      </c>
      <c r="D42" s="5" t="str">
        <f>Лист2!E200</f>
        <v>02 5 00 10810</v>
      </c>
      <c r="E42" s="5">
        <f>Лист2!F200</f>
        <v>100</v>
      </c>
      <c r="F42" s="42">
        <f>Лист2!G200</f>
        <v>1947</v>
      </c>
      <c r="G42" s="41"/>
      <c r="H42" s="41"/>
    </row>
    <row r="43" spans="1:8" ht="99" customHeight="1">
      <c r="A43" s="32" t="str">
        <f>Лист2!A135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3" s="5" t="s">
        <v>15</v>
      </c>
      <c r="C43" s="5">
        <v>13</v>
      </c>
      <c r="D43" s="7" t="s">
        <v>113</v>
      </c>
      <c r="E43" s="3"/>
      <c r="F43" s="10">
        <f>F44+F45</f>
        <v>2600</v>
      </c>
      <c r="G43" s="41"/>
      <c r="H43" s="41"/>
    </row>
    <row r="44" spans="1:8" ht="87.75" customHeight="1">
      <c r="A44" s="32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">
        <v>15</v>
      </c>
      <c r="C44" s="5">
        <v>13</v>
      </c>
      <c r="D44" s="7" t="s">
        <v>113</v>
      </c>
      <c r="E44" s="3">
        <v>100</v>
      </c>
      <c r="F44" s="10">
        <f>Лист2!G136</f>
        <v>2450</v>
      </c>
      <c r="G44" s="41"/>
      <c r="H44" s="41"/>
    </row>
    <row r="45" spans="1:8" ht="42.75" customHeight="1">
      <c r="A45" s="32" t="str">
        <f>Лист2!A137</f>
        <v>Закупка товаров, работ и услуг для обеспечения государственных (муниципальных) нужд</v>
      </c>
      <c r="B45" s="5" t="s">
        <v>15</v>
      </c>
      <c r="C45" s="5">
        <v>13</v>
      </c>
      <c r="D45" s="7" t="s">
        <v>113</v>
      </c>
      <c r="E45" s="3">
        <v>200</v>
      </c>
      <c r="F45" s="10">
        <f>Лист2!G137</f>
        <v>150</v>
      </c>
      <c r="G45" s="41"/>
      <c r="H45" s="41"/>
    </row>
    <row r="46" spans="1:8" ht="19.5" customHeight="1">
      <c r="A46" s="32" t="str">
        <f>Лист2!A202</f>
        <v>Прочие выплаты по обязательствам государства</v>
      </c>
      <c r="B46" s="5" t="str">
        <f>Лист2!C202</f>
        <v>01</v>
      </c>
      <c r="C46" s="5" t="str">
        <f>Лист2!D202</f>
        <v>13</v>
      </c>
      <c r="D46" s="5" t="str">
        <f>Лист2!E202</f>
        <v>99 9 00 14710</v>
      </c>
      <c r="E46" s="5"/>
      <c r="F46" s="42">
        <f>Лист2!G202</f>
        <v>1000</v>
      </c>
      <c r="G46" s="41"/>
      <c r="H46" s="41"/>
    </row>
    <row r="47" spans="1:8" ht="42" customHeight="1">
      <c r="A47" s="32" t="str">
        <f>Лист2!A203</f>
        <v>Закупка товаров, работ и услуг для обеспечения государственных (муниципальных) нужд</v>
      </c>
      <c r="B47" s="5" t="str">
        <f>Лист2!C203</f>
        <v>01</v>
      </c>
      <c r="C47" s="5" t="str">
        <f>Лист2!D203</f>
        <v>13</v>
      </c>
      <c r="D47" s="5" t="str">
        <f>Лист2!E203</f>
        <v>99 9 00 14710</v>
      </c>
      <c r="E47" s="5">
        <f>Лист2!F203</f>
        <v>200</v>
      </c>
      <c r="F47" s="42">
        <f>Лист2!G203</f>
        <v>1000</v>
      </c>
      <c r="G47" s="41"/>
      <c r="H47" s="41"/>
    </row>
    <row r="48" spans="1:8" ht="39.75" customHeight="1">
      <c r="A48" s="32" t="str">
        <f>Лист2!A204</f>
        <v>Информационные услуги в части размещения печатных материалов в газете "Наши вести"</v>
      </c>
      <c r="B48" s="5" t="str">
        <f>Лист2!C204</f>
        <v>01</v>
      </c>
      <c r="C48" s="5">
        <f>Лист2!D204</f>
        <v>13</v>
      </c>
      <c r="D48" s="5" t="str">
        <f>Лист2!E204</f>
        <v>99 9 00 98710</v>
      </c>
      <c r="E48" s="5"/>
      <c r="F48" s="42">
        <f>Лист2!G204</f>
        <v>500</v>
      </c>
      <c r="G48" s="41"/>
      <c r="H48" s="41"/>
    </row>
    <row r="49" spans="1:8" ht="36.75" customHeight="1">
      <c r="A49" s="32" t="str">
        <f>Лист2!A205</f>
        <v>Закупка товаров, работ и услуг для обеспечения государственных (муниципальных) нужд</v>
      </c>
      <c r="B49" s="5" t="str">
        <f>Лист2!C205</f>
        <v>01</v>
      </c>
      <c r="C49" s="5">
        <f>Лист2!D205</f>
        <v>13</v>
      </c>
      <c r="D49" s="5" t="str">
        <f>Лист2!E205</f>
        <v>99 9 00 98710</v>
      </c>
      <c r="E49" s="5">
        <f>Лист2!F205</f>
        <v>200</v>
      </c>
      <c r="F49" s="42">
        <f>Лист2!G205</f>
        <v>500</v>
      </c>
      <c r="G49" s="41"/>
      <c r="H49" s="41"/>
    </row>
    <row r="50" spans="1:8" ht="23.25" customHeight="1">
      <c r="A50" s="4" t="str">
        <f>Лист1!A18</f>
        <v>Национальная оборона</v>
      </c>
      <c r="B50" s="3" t="str">
        <f>Лист1!B18</f>
        <v>02</v>
      </c>
      <c r="C50" s="5"/>
      <c r="D50" s="5"/>
      <c r="E50" s="5"/>
      <c r="F50" s="42">
        <f>F51</f>
        <v>843.3</v>
      </c>
      <c r="G50" s="43">
        <f>Лист1!E18</f>
        <v>852</v>
      </c>
      <c r="H50" s="43">
        <f>Лист1!F18</f>
        <v>886.3</v>
      </c>
    </row>
    <row r="51" spans="1:8" ht="21" customHeight="1">
      <c r="A51" s="4" t="s">
        <v>42</v>
      </c>
      <c r="B51" s="5" t="s">
        <v>16</v>
      </c>
      <c r="C51" s="5" t="s">
        <v>17</v>
      </c>
      <c r="D51" s="5"/>
      <c r="E51" s="5"/>
      <c r="F51" s="10">
        <f>F52</f>
        <v>843.3</v>
      </c>
      <c r="G51" s="41"/>
      <c r="H51" s="41"/>
    </row>
    <row r="52" spans="1:8" ht="47.25">
      <c r="A52" s="4" t="s">
        <v>39</v>
      </c>
      <c r="B52" s="5" t="s">
        <v>16</v>
      </c>
      <c r="C52" s="5" t="s">
        <v>17</v>
      </c>
      <c r="D52" s="7" t="s">
        <v>120</v>
      </c>
      <c r="E52" s="5"/>
      <c r="F52" s="10">
        <f>F53</f>
        <v>843.3</v>
      </c>
      <c r="G52" s="41"/>
      <c r="H52" s="41"/>
    </row>
    <row r="53" spans="1:8" ht="22.5" customHeight="1">
      <c r="A53" s="4" t="s">
        <v>49</v>
      </c>
      <c r="B53" s="7" t="s">
        <v>16</v>
      </c>
      <c r="C53" s="7" t="s">
        <v>17</v>
      </c>
      <c r="D53" s="7" t="s">
        <v>120</v>
      </c>
      <c r="E53" s="3">
        <v>530</v>
      </c>
      <c r="F53" s="10">
        <f>Лист2!G141</f>
        <v>843.3</v>
      </c>
      <c r="G53" s="41"/>
      <c r="H53" s="41"/>
    </row>
    <row r="54" spans="1:8" ht="31.5">
      <c r="A54" s="4" t="s">
        <v>34</v>
      </c>
      <c r="B54" s="5" t="s">
        <v>17</v>
      </c>
      <c r="C54" s="3"/>
      <c r="D54" s="3"/>
      <c r="E54" s="3"/>
      <c r="F54" s="10">
        <f>F55+F62+F58</f>
        <v>1940</v>
      </c>
      <c r="G54" s="10">
        <f>Лист1!E20</f>
        <v>1940</v>
      </c>
      <c r="H54" s="10">
        <f>Лист1!F20</f>
        <v>1940</v>
      </c>
    </row>
    <row r="55" spans="1:8" ht="48.75" customHeight="1">
      <c r="A55" s="4" t="str">
        <f>Лист2!A207</f>
        <v>Защита населения и территории от чрезвычайных ситуаций природного и техногенного характера, пожарная безопасность</v>
      </c>
      <c r="B55" s="5" t="str">
        <f>Лист2!C207</f>
        <v>03</v>
      </c>
      <c r="C55" s="5" t="str">
        <f>Лист2!D207</f>
        <v>10</v>
      </c>
      <c r="D55" s="5"/>
      <c r="E55" s="5"/>
      <c r="F55" s="42">
        <f>F56+F60</f>
        <v>1440</v>
      </c>
      <c r="G55" s="41"/>
      <c r="H55" s="41"/>
    </row>
    <row r="56" spans="1:8" ht="36" customHeight="1">
      <c r="A56" s="4" t="str">
        <f>Лист2!A208</f>
        <v>Учреждения по обеспечению национальной безопасности и правоохранительной деятельности</v>
      </c>
      <c r="B56" s="5" t="str">
        <f>Лист2!C208</f>
        <v>03</v>
      </c>
      <c r="C56" s="5" t="str">
        <f>Лист2!D208</f>
        <v>10</v>
      </c>
      <c r="D56" s="5" t="str">
        <f>Лист2!E208</f>
        <v>02 5 00 10860</v>
      </c>
      <c r="E56" s="5"/>
      <c r="F56" s="42">
        <f>Лист2!G208</f>
        <v>1390</v>
      </c>
      <c r="G56" s="41"/>
      <c r="H56" s="41"/>
    </row>
    <row r="57" spans="1:8" ht="83.25" customHeight="1">
      <c r="A57" s="4" t="str">
        <f>Лист2!A209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" s="5" t="str">
        <f>Лист2!C209</f>
        <v>03</v>
      </c>
      <c r="C57" s="5" t="str">
        <f>Лист2!D209</f>
        <v>10</v>
      </c>
      <c r="D57" s="5" t="str">
        <f>Лист2!E209</f>
        <v>02 5 00 10860</v>
      </c>
      <c r="E57" s="5">
        <f>Лист2!F209</f>
        <v>100</v>
      </c>
      <c r="F57" s="42">
        <f>Лист2!G209</f>
        <v>1390</v>
      </c>
      <c r="G57" s="41"/>
      <c r="H57" s="41"/>
    </row>
    <row r="58" spans="1:8" ht="30" customHeight="1">
      <c r="A58" s="4" t="str">
        <f>Лист2!A210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58" s="5" t="str">
        <f>Лист2!C210</f>
        <v>03</v>
      </c>
      <c r="C58" s="5" t="str">
        <f>Лист2!D210</f>
        <v>10</v>
      </c>
      <c r="D58" s="5" t="str">
        <f>Лист2!E210</f>
        <v>94 2 00 12010</v>
      </c>
      <c r="E58" s="5"/>
      <c r="F58" s="42">
        <f>Лист2!G210</f>
        <v>400</v>
      </c>
      <c r="G58" s="41"/>
      <c r="H58" s="41"/>
    </row>
    <row r="59" spans="1:8" ht="44.25" customHeight="1">
      <c r="A59" s="4" t="str">
        <f>Лист2!A211</f>
        <v>Закупка товаров, работ и услуг для обеспечения государственных (муниципальных) нужд</v>
      </c>
      <c r="B59" s="5" t="str">
        <f>Лист2!C211</f>
        <v>03</v>
      </c>
      <c r="C59" s="5" t="str">
        <f>Лист2!D211</f>
        <v>10</v>
      </c>
      <c r="D59" s="5" t="str">
        <f>Лист2!E211</f>
        <v>94 2 00 12010</v>
      </c>
      <c r="E59" s="5">
        <f>Лист2!F211</f>
        <v>200</v>
      </c>
      <c r="F59" s="42">
        <f>Лист2!G211</f>
        <v>400</v>
      </c>
      <c r="G59" s="41"/>
      <c r="H59" s="41"/>
    </row>
    <row r="60" spans="1:8" ht="51" customHeight="1">
      <c r="A60" s="4" t="str">
        <f>Лист2!A143</f>
        <v>Защита населения и территорий от чрезвычайных ситуаций природного и техногенного характера, гражданская оборона</v>
      </c>
      <c r="B60" s="5" t="str">
        <f>Лист2!C144</f>
        <v>03</v>
      </c>
      <c r="C60" s="5">
        <f>Лист2!D144</f>
        <v>10</v>
      </c>
      <c r="D60" s="5" t="str">
        <f>Лист2!E144</f>
        <v>98 5 00 60510</v>
      </c>
      <c r="E60" s="5"/>
      <c r="F60" s="42">
        <f>Лист2!G144</f>
        <v>50</v>
      </c>
      <c r="G60" s="41"/>
      <c r="H60" s="41"/>
    </row>
    <row r="61" spans="1:8" ht="108.75" customHeight="1">
      <c r="A61" s="4" t="str">
        <f>Лист2!A144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1" s="5" t="str">
        <f>Лист2!C145</f>
        <v>03</v>
      </c>
      <c r="C61" s="5">
        <f>Лист2!D145</f>
        <v>10</v>
      </c>
      <c r="D61" s="5" t="str">
        <f>Лист2!E145</f>
        <v>98 5 00 60510</v>
      </c>
      <c r="E61" s="5">
        <f>Лист2!F145</f>
        <v>540</v>
      </c>
      <c r="F61" s="42">
        <f>Лист2!G145</f>
        <v>50</v>
      </c>
      <c r="G61" s="41"/>
      <c r="H61" s="41"/>
    </row>
    <row r="62" spans="1:8" ht="30" customHeight="1">
      <c r="A62" s="4" t="str">
        <f>Лист2!A212</f>
        <v>Другие вопросы в области национальной безопасности и правоохранительной деятельности</v>
      </c>
      <c r="B62" s="5" t="str">
        <f>Лист2!C212</f>
        <v>03</v>
      </c>
      <c r="C62" s="5">
        <f>Лист2!D212</f>
        <v>14</v>
      </c>
      <c r="D62" s="5"/>
      <c r="E62" s="5"/>
      <c r="F62" s="42">
        <f>Лист2!G212</f>
        <v>100</v>
      </c>
      <c r="G62" s="41"/>
      <c r="H62" s="41"/>
    </row>
    <row r="63" spans="1:8" ht="55.5" customHeight="1">
      <c r="A63" s="4" t="str">
        <f>Лист2!A213</f>
        <v>МП "Профилактика преступлений и иных правонарушений в Волчихинском районе Алтайского ркая на 2021-2024 годы"</v>
      </c>
      <c r="B63" s="5" t="str">
        <f>Лист2!C213</f>
        <v>03</v>
      </c>
      <c r="C63" s="5">
        <f>Лист2!D213</f>
        <v>14</v>
      </c>
      <c r="D63" s="5" t="str">
        <f>Лист2!E213</f>
        <v>10 0 00 60990</v>
      </c>
      <c r="E63" s="5"/>
      <c r="F63" s="42">
        <f>Лист2!G213</f>
        <v>25</v>
      </c>
      <c r="G63" s="41"/>
      <c r="H63" s="41"/>
    </row>
    <row r="64" spans="1:8" ht="30" customHeight="1">
      <c r="A64" s="4" t="str">
        <f>Лист2!A214</f>
        <v>Закупка товаров, работ и услуг для обеспечения государственных (муниципальных) нужд</v>
      </c>
      <c r="B64" s="5" t="str">
        <f>Лист2!C214</f>
        <v>03</v>
      </c>
      <c r="C64" s="5">
        <f>Лист2!D214</f>
        <v>14</v>
      </c>
      <c r="D64" s="5" t="str">
        <f>Лист2!E214</f>
        <v>10 0 00 60990</v>
      </c>
      <c r="E64" s="5">
        <f>Лист2!F214</f>
        <v>200</v>
      </c>
      <c r="F64" s="42">
        <f>Лист2!G214</f>
        <v>25</v>
      </c>
      <c r="G64" s="41"/>
      <c r="H64" s="41"/>
    </row>
    <row r="65" spans="1:8" ht="54" customHeight="1">
      <c r="A65" s="4" t="str">
        <f>Лист2!A215</f>
        <v>МП "Профилактика терроризма и экстремизма на территории муниципального образования Волчихинский район на 2021-2023 годы"</v>
      </c>
      <c r="B65" s="5" t="str">
        <f>Лист2!C215</f>
        <v>03</v>
      </c>
      <c r="C65" s="5">
        <f>Лист2!D215</f>
        <v>14</v>
      </c>
      <c r="D65" s="5" t="str">
        <f>Лист2!E215</f>
        <v>40 0 00 60990</v>
      </c>
      <c r="E65" s="5"/>
      <c r="F65" s="43">
        <f>Лист2!G215</f>
        <v>50</v>
      </c>
      <c r="G65" s="41"/>
      <c r="H65" s="41"/>
    </row>
    <row r="66" spans="1:8" ht="30" customHeight="1">
      <c r="A66" s="4" t="str">
        <f>Лист2!A216</f>
        <v>Закупка товаров, работ и услуг для обеспечения государственных (муниципальных) нужд</v>
      </c>
      <c r="B66" s="5" t="str">
        <f>Лист2!C216</f>
        <v>03</v>
      </c>
      <c r="C66" s="5">
        <f>Лист2!D216</f>
        <v>14</v>
      </c>
      <c r="D66" s="5" t="str">
        <f>Лист2!E216</f>
        <v>40 0 00 60990</v>
      </c>
      <c r="E66" s="5">
        <f>Лист2!F216</f>
        <v>200</v>
      </c>
      <c r="F66" s="43">
        <f>Лист2!G216</f>
        <v>50</v>
      </c>
      <c r="G66" s="41"/>
      <c r="H66" s="41"/>
    </row>
    <row r="67" spans="1:8" ht="78.75" customHeight="1">
      <c r="A67" s="4" t="str">
        <f>Лист2!A217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67" s="5" t="str">
        <f>Лист2!C217</f>
        <v>03</v>
      </c>
      <c r="C67" s="5">
        <f>Лист2!D217</f>
        <v>14</v>
      </c>
      <c r="D67" s="5" t="str">
        <f>Лист2!E217</f>
        <v>67 0 00 60990</v>
      </c>
      <c r="E67" s="5"/>
      <c r="F67" s="43">
        <f>Лист2!G217</f>
        <v>25</v>
      </c>
      <c r="G67" s="41"/>
      <c r="H67" s="41"/>
    </row>
    <row r="68" spans="1:8" ht="30" customHeight="1">
      <c r="A68" s="4" t="str">
        <f>Лист2!A218</f>
        <v>Закупка товаров, работ и услуг для обеспечения государственных (муниципальных) нужд</v>
      </c>
      <c r="B68" s="5" t="str">
        <f>Лист2!C218</f>
        <v>03</v>
      </c>
      <c r="C68" s="5">
        <f>Лист2!D218</f>
        <v>14</v>
      </c>
      <c r="D68" s="5" t="str">
        <f>Лист2!E218</f>
        <v>67 0 00 60990</v>
      </c>
      <c r="E68" s="5">
        <f>Лист2!F218</f>
        <v>200</v>
      </c>
      <c r="F68" s="43">
        <f>Лист2!G218</f>
        <v>25</v>
      </c>
      <c r="G68" s="41"/>
      <c r="H68" s="41"/>
    </row>
    <row r="69" spans="1:8" ht="22.5" customHeight="1">
      <c r="A69" s="4" t="s">
        <v>35</v>
      </c>
      <c r="B69" s="5" t="s">
        <v>18</v>
      </c>
      <c r="C69" s="5"/>
      <c r="D69" s="3"/>
      <c r="E69" s="5"/>
      <c r="F69" s="10">
        <f>F73+F70+F80</f>
        <v>8377</v>
      </c>
      <c r="G69" s="10">
        <f>Лист1!E23</f>
        <v>8601</v>
      </c>
      <c r="H69" s="10">
        <f>Лист1!F23</f>
        <v>8914</v>
      </c>
    </row>
    <row r="70" spans="1:8" ht="22.5" customHeight="1">
      <c r="A70" s="4" t="str">
        <f>Лист2!A220</f>
        <v>Сельское хозяйство и рыболовство</v>
      </c>
      <c r="B70" s="5" t="str">
        <f>Лист2!C220</f>
        <v>04</v>
      </c>
      <c r="C70" s="5" t="str">
        <f>Лист2!D220</f>
        <v>05</v>
      </c>
      <c r="D70" s="5"/>
      <c r="E70" s="5"/>
      <c r="F70" s="42">
        <f>Лист2!G220</f>
        <v>177</v>
      </c>
      <c r="G70" s="41"/>
      <c r="H70" s="41"/>
    </row>
    <row r="71" spans="1:8" ht="52.5" customHeight="1">
      <c r="A71" s="4" t="str">
        <f>Лист2!A221</f>
        <v>Субвенция на исполнение государственных полномочий по обращению с животными без владельцев</v>
      </c>
      <c r="B71" s="5" t="str">
        <f>Лист2!C221</f>
        <v>04</v>
      </c>
      <c r="C71" s="5" t="str">
        <f>Лист2!D221</f>
        <v>05</v>
      </c>
      <c r="D71" s="5" t="str">
        <f>Лист2!E221</f>
        <v>91 4 00 70400</v>
      </c>
      <c r="E71" s="5"/>
      <c r="F71" s="42">
        <f>Лист2!G221</f>
        <v>177</v>
      </c>
      <c r="G71" s="41"/>
      <c r="H71" s="41"/>
    </row>
    <row r="72" spans="1:8" ht="33" customHeight="1">
      <c r="A72" s="4" t="str">
        <f>Лист2!A222</f>
        <v>Закупка товаров, работ и услуг для обеспечения государственных (муниципальных) нужд</v>
      </c>
      <c r="B72" s="5" t="str">
        <f>Лист2!C222</f>
        <v>04</v>
      </c>
      <c r="C72" s="5" t="str">
        <f>Лист2!D222</f>
        <v>05</v>
      </c>
      <c r="D72" s="5" t="str">
        <f>Лист2!E222</f>
        <v>91 4 00 70400</v>
      </c>
      <c r="E72" s="5">
        <f>Лист2!F222</f>
        <v>200</v>
      </c>
      <c r="F72" s="42">
        <f>Лист2!G222</f>
        <v>177</v>
      </c>
      <c r="G72" s="41"/>
      <c r="H72" s="41"/>
    </row>
    <row r="73" spans="1:8" ht="30" customHeight="1">
      <c r="A73" s="4" t="str">
        <f>Лист2!A223</f>
        <v>Дорожное хозяйство (дорожные фонды)</v>
      </c>
      <c r="B73" s="5" t="str">
        <f>Лист2!C223</f>
        <v>04</v>
      </c>
      <c r="C73" s="5" t="str">
        <f>Лист2!D223</f>
        <v>09</v>
      </c>
      <c r="D73" s="5"/>
      <c r="E73" s="5"/>
      <c r="F73" s="42">
        <f>Лист2!G223+F78</f>
        <v>7400</v>
      </c>
      <c r="G73" s="41"/>
      <c r="H73" s="41"/>
    </row>
    <row r="74" spans="1:8" ht="68.25" customHeight="1">
      <c r="A74" s="4" t="str">
        <f>Лист2!A224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74" s="5" t="str">
        <f>Лист2!C224</f>
        <v>04</v>
      </c>
      <c r="C74" s="5" t="str">
        <f>Лист2!D224</f>
        <v>09</v>
      </c>
      <c r="D74" s="5" t="str">
        <f>Лист2!E224</f>
        <v>91 2 00 S1030</v>
      </c>
      <c r="E74" s="5"/>
      <c r="F74" s="42">
        <f>Лист2!G224</f>
        <v>1790</v>
      </c>
      <c r="G74" s="41"/>
      <c r="H74" s="41"/>
    </row>
    <row r="75" spans="1:8" ht="33" customHeight="1">
      <c r="A75" s="4" t="str">
        <f>Лист2!A225</f>
        <v>Закупка товаров, работ и услуг для обеспечения государственных (муниципальных) нужд</v>
      </c>
      <c r="B75" s="5" t="str">
        <f>Лист2!C225</f>
        <v>04</v>
      </c>
      <c r="C75" s="5" t="str">
        <f>Лист2!D225</f>
        <v>09</v>
      </c>
      <c r="D75" s="5" t="str">
        <f>Лист2!E225</f>
        <v>91 2 00 S1030</v>
      </c>
      <c r="E75" s="5">
        <f>Лист2!F225</f>
        <v>200</v>
      </c>
      <c r="F75" s="42">
        <f>Лист2!G225</f>
        <v>1790</v>
      </c>
      <c r="G75" s="41"/>
      <c r="H75" s="41"/>
    </row>
    <row r="76" spans="1:8" ht="51.75" customHeight="1">
      <c r="A76" s="4" t="str">
        <f>Лист2!A226</f>
        <v>Содержание, ремонт, реконструкция и строительство автомобильных дорог, являющихся муниципальной собственностью</v>
      </c>
      <c r="B76" s="5" t="str">
        <f>Лист2!C226</f>
        <v>04</v>
      </c>
      <c r="C76" s="5" t="str">
        <f>Лист2!D226</f>
        <v>09</v>
      </c>
      <c r="D76" s="5" t="str">
        <f>Лист2!E226</f>
        <v>91 2 00 67270</v>
      </c>
      <c r="E76" s="5"/>
      <c r="F76" s="42">
        <f>Лист2!G226</f>
        <v>3310</v>
      </c>
      <c r="G76" s="41"/>
      <c r="H76" s="41"/>
    </row>
    <row r="77" spans="1:8" ht="35.25" customHeight="1">
      <c r="A77" s="4" t="str">
        <f>Лист2!A227</f>
        <v>Закупка товаров, работ и услуг для обеспечения государственных (муниципальных) нужд</v>
      </c>
      <c r="B77" s="5" t="str">
        <f>Лист2!C227</f>
        <v>04</v>
      </c>
      <c r="C77" s="5" t="str">
        <f>Лист2!D227</f>
        <v>09</v>
      </c>
      <c r="D77" s="5" t="str">
        <f>Лист2!E227</f>
        <v>91 2 00 67270</v>
      </c>
      <c r="E77" s="5">
        <f>Лист2!F227</f>
        <v>200</v>
      </c>
      <c r="F77" s="42">
        <f>Лист2!G227</f>
        <v>3310</v>
      </c>
      <c r="G77" s="41"/>
      <c r="H77" s="41"/>
    </row>
    <row r="78" spans="1:8" ht="110.25" customHeight="1">
      <c r="A78" s="58" t="str">
        <f>Лист2!A148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8" s="48" t="str">
        <f>Лист2!C148</f>
        <v>04</v>
      </c>
      <c r="C78" s="48" t="str">
        <f>Лист2!D148</f>
        <v>09</v>
      </c>
      <c r="D78" s="48" t="str">
        <f>Лист2!E148</f>
        <v>98 5 00 60510</v>
      </c>
      <c r="E78" s="48"/>
      <c r="F78" s="59">
        <f>Лист2!G148</f>
        <v>2300</v>
      </c>
      <c r="G78" s="41"/>
      <c r="H78" s="41"/>
    </row>
    <row r="79" spans="1:8" ht="24" customHeight="1">
      <c r="A79" s="58" t="str">
        <f>Лист2!A149</f>
        <v>Иные межбюджетные трансферты</v>
      </c>
      <c r="B79" s="48" t="str">
        <f>Лист2!C149</f>
        <v>04</v>
      </c>
      <c r="C79" s="48" t="str">
        <f>Лист2!D149</f>
        <v>09</v>
      </c>
      <c r="D79" s="48" t="str">
        <f>Лист2!E149</f>
        <v>98 5 00 60510</v>
      </c>
      <c r="E79" s="48">
        <f>Лист2!F149</f>
        <v>540</v>
      </c>
      <c r="F79" s="59">
        <f>Лист2!G149</f>
        <v>2300</v>
      </c>
      <c r="G79" s="41"/>
      <c r="H79" s="41"/>
    </row>
    <row r="80" spans="1:8" ht="53.25" customHeight="1">
      <c r="A80" s="58" t="str">
        <f>Лист2!A176</f>
        <v>Оценка недвижимости, признание прав и регулирование отношений по государственной собственности</v>
      </c>
      <c r="B80" s="48" t="str">
        <f>Лист2!C176</f>
        <v>04</v>
      </c>
      <c r="C80" s="48">
        <f>Лист2!D176</f>
        <v>12</v>
      </c>
      <c r="D80" s="48" t="str">
        <f>Лист2!E176</f>
        <v>91 1 00 17380</v>
      </c>
      <c r="E80" s="48"/>
      <c r="F80" s="59">
        <f>Лист2!G176</f>
        <v>800</v>
      </c>
      <c r="G80" s="41"/>
      <c r="H80" s="41"/>
    </row>
    <row r="81" spans="1:8" ht="34.5" customHeight="1">
      <c r="A81" s="58" t="str">
        <f>Лист2!A177</f>
        <v>Закупка товаров, работ и услуг для обеспечения государственных (муниципальных) нужд</v>
      </c>
      <c r="B81" s="48" t="str">
        <f>Лист2!C177</f>
        <v>04</v>
      </c>
      <c r="C81" s="48">
        <f>Лист2!D177</f>
        <v>12</v>
      </c>
      <c r="D81" s="48" t="str">
        <f>Лист2!E177</f>
        <v>91 1 00 17380</v>
      </c>
      <c r="E81" s="48">
        <f>Лист2!F177</f>
        <v>200</v>
      </c>
      <c r="F81" s="59">
        <f>Лист2!G177</f>
        <v>800</v>
      </c>
      <c r="G81" s="41"/>
      <c r="H81" s="41"/>
    </row>
    <row r="82" spans="1:8" ht="21.75" customHeight="1">
      <c r="A82" s="4" t="str">
        <f>Лист2!A228</f>
        <v>Жилищно-коммунальное хозяйство</v>
      </c>
      <c r="B82" s="5" t="str">
        <f>Лист2!C228</f>
        <v>05</v>
      </c>
      <c r="C82" s="5"/>
      <c r="D82" s="5"/>
      <c r="E82" s="5"/>
      <c r="F82" s="42">
        <f>F86+F83</f>
        <v>2930</v>
      </c>
      <c r="G82" s="42">
        <f>Лист1!E27</f>
        <v>2930</v>
      </c>
      <c r="H82" s="42">
        <f>Лист1!F27</f>
        <v>2930</v>
      </c>
    </row>
    <row r="83" spans="1:8" ht="21.75" customHeight="1">
      <c r="A83" s="4" t="str">
        <f>Лист2!A151</f>
        <v>Коммунальное хозяйство</v>
      </c>
      <c r="B83" s="5" t="str">
        <f>Лист2!C151</f>
        <v>05</v>
      </c>
      <c r="C83" s="5" t="str">
        <f>Лист2!D151</f>
        <v>02</v>
      </c>
      <c r="D83" s="5"/>
      <c r="E83" s="5"/>
      <c r="F83" s="43">
        <f>Лист2!G151</f>
        <v>600</v>
      </c>
      <c r="G83" s="60"/>
      <c r="H83" s="41"/>
    </row>
    <row r="84" spans="1:8" ht="116.25" customHeight="1">
      <c r="A84" s="4" t="str">
        <f>Лист2!A152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4" s="5" t="str">
        <f>Лист2!C152</f>
        <v>05</v>
      </c>
      <c r="C84" s="5" t="str">
        <f>Лист2!D152</f>
        <v>02</v>
      </c>
      <c r="D84" s="5" t="str">
        <f>Лист2!E152</f>
        <v>98 5 00 60510</v>
      </c>
      <c r="E84" s="5"/>
      <c r="F84" s="43">
        <f>Лист2!G152</f>
        <v>600</v>
      </c>
      <c r="G84" s="60"/>
      <c r="H84" s="41"/>
    </row>
    <row r="85" spans="1:8" ht="21.75" customHeight="1">
      <c r="A85" s="4" t="str">
        <f>Лист2!A153</f>
        <v>Иные межбюджетные трансферты</v>
      </c>
      <c r="B85" s="5" t="str">
        <f>Лист2!C153</f>
        <v>05</v>
      </c>
      <c r="C85" s="5" t="str">
        <f>Лист2!D153</f>
        <v>02</v>
      </c>
      <c r="D85" s="5" t="str">
        <f>Лист2!E153</f>
        <v>98 5 00 60510</v>
      </c>
      <c r="E85" s="5">
        <f>Лист2!F153</f>
        <v>540</v>
      </c>
      <c r="F85" s="43">
        <f>Лист2!G153</f>
        <v>600</v>
      </c>
      <c r="G85" s="60"/>
      <c r="H85" s="41"/>
    </row>
    <row r="86" spans="1:8" ht="22.5" customHeight="1">
      <c r="A86" s="4" t="str">
        <f>Лист2!A229</f>
        <v>Благоустройство</v>
      </c>
      <c r="B86" s="5" t="str">
        <f>Лист2!C229</f>
        <v>05</v>
      </c>
      <c r="C86" s="5" t="str">
        <f>Лист2!D229</f>
        <v>03</v>
      </c>
      <c r="D86" s="5"/>
      <c r="E86" s="5"/>
      <c r="F86" s="42">
        <f>Лист2!G229+F89+F91</f>
        <v>2330</v>
      </c>
      <c r="G86" s="41"/>
      <c r="H86" s="41"/>
    </row>
    <row r="87" spans="1:8" ht="21.75" customHeight="1">
      <c r="A87" s="4" t="str">
        <f>Лист2!A230</f>
        <v>Организация и содержание мест захоронения</v>
      </c>
      <c r="B87" s="5" t="str">
        <f>Лист2!C230</f>
        <v>05</v>
      </c>
      <c r="C87" s="5" t="str">
        <f>Лист2!D230</f>
        <v>03</v>
      </c>
      <c r="D87" s="5" t="str">
        <f>Лист2!E230</f>
        <v>92 9 00 18070</v>
      </c>
      <c r="E87" s="5"/>
      <c r="F87" s="42">
        <f>Лист2!G230</f>
        <v>300</v>
      </c>
      <c r="G87" s="41"/>
      <c r="H87" s="41"/>
    </row>
    <row r="88" spans="1:8" ht="42.75" customHeight="1">
      <c r="A88" s="4" t="str">
        <f>Лист2!A231</f>
        <v>Закупка товаров, работ и услуг для обеспечения государственных (муниципальных) нужд</v>
      </c>
      <c r="B88" s="5" t="str">
        <f>Лист2!C231</f>
        <v>05</v>
      </c>
      <c r="C88" s="5" t="str">
        <f>Лист2!D231</f>
        <v>03</v>
      </c>
      <c r="D88" s="5" t="str">
        <f>Лист2!E231</f>
        <v>92 9 00 18070</v>
      </c>
      <c r="E88" s="5">
        <f>Лист2!F231</f>
        <v>200</v>
      </c>
      <c r="F88" s="42">
        <f>Лист2!G231</f>
        <v>300</v>
      </c>
      <c r="G88" s="41"/>
      <c r="H88" s="41"/>
    </row>
    <row r="89" spans="1:8" ht="21.75" customHeight="1">
      <c r="A89" s="4" t="str">
        <f>Лист2!A179</f>
        <v>Сбор и удаление твердых отходов</v>
      </c>
      <c r="B89" s="5" t="str">
        <f>Лист2!C179</f>
        <v>05</v>
      </c>
      <c r="C89" s="5" t="str">
        <f>Лист2!D179</f>
        <v>03</v>
      </c>
      <c r="D89" s="5" t="str">
        <f>Лист2!E179</f>
        <v>92 9 00 18090</v>
      </c>
      <c r="E89" s="5"/>
      <c r="F89" s="42">
        <f>Лист2!G179</f>
        <v>1800</v>
      </c>
      <c r="G89" s="41"/>
      <c r="H89" s="41"/>
    </row>
    <row r="90" spans="1:8" ht="42" customHeight="1">
      <c r="A90" s="4" t="str">
        <f>Лист2!A180</f>
        <v>Закупка товаров, работ и услуг для обеспечения государственных (муниципальных) нужд</v>
      </c>
      <c r="B90" s="5" t="str">
        <f>Лист2!C180</f>
        <v>05</v>
      </c>
      <c r="C90" s="5" t="str">
        <f>Лист2!D180</f>
        <v>03</v>
      </c>
      <c r="D90" s="5" t="str">
        <f>Лист2!E180</f>
        <v>92 9 00 18090</v>
      </c>
      <c r="E90" s="5">
        <f>Лист2!F180</f>
        <v>200</v>
      </c>
      <c r="F90" s="42">
        <f>Лист2!G180</f>
        <v>1800</v>
      </c>
      <c r="G90" s="41"/>
      <c r="H90" s="41"/>
    </row>
    <row r="91" spans="1:8" ht="60.75" customHeight="1">
      <c r="A91" s="4" t="str">
        <f>Лист2!A155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1" s="5" t="str">
        <f>Лист2!C155</f>
        <v>05</v>
      </c>
      <c r="C91" s="5" t="str">
        <f>Лист2!D155</f>
        <v>03</v>
      </c>
      <c r="D91" s="5" t="str">
        <f>Лист2!E155</f>
        <v>98 5 00 60510</v>
      </c>
      <c r="E91" s="5"/>
      <c r="F91" s="43">
        <f>Лист2!G155</f>
        <v>230</v>
      </c>
      <c r="G91" s="41"/>
      <c r="H91" s="41"/>
    </row>
    <row r="92" spans="1:8" ht="21.75" customHeight="1">
      <c r="A92" s="4" t="str">
        <f>Лист2!A156</f>
        <v>Иные межбюджетные трансферты</v>
      </c>
      <c r="B92" s="5" t="str">
        <f>Лист2!C156</f>
        <v>05</v>
      </c>
      <c r="C92" s="5" t="str">
        <f>Лист2!D156</f>
        <v>03</v>
      </c>
      <c r="D92" s="5" t="str">
        <f>Лист2!E156</f>
        <v>98 5 00 60510</v>
      </c>
      <c r="E92" s="5">
        <f>Лист2!F156</f>
        <v>540</v>
      </c>
      <c r="F92" s="43">
        <f>Лист2!G156</f>
        <v>230</v>
      </c>
      <c r="G92" s="41"/>
      <c r="H92" s="41"/>
    </row>
    <row r="93" spans="1:8" ht="18.75" customHeight="1">
      <c r="A93" s="4" t="s">
        <v>36</v>
      </c>
      <c r="B93" s="5" t="s">
        <v>23</v>
      </c>
      <c r="C93" s="5"/>
      <c r="D93" s="3"/>
      <c r="E93" s="5"/>
      <c r="F93" s="10">
        <f>F94+F104+F120+F127+F135</f>
        <v>262583.2</v>
      </c>
      <c r="G93" s="10">
        <f>Лист1!E30</f>
        <v>246750.2</v>
      </c>
      <c r="H93" s="10">
        <f>Лист1!F30</f>
        <v>247215.2</v>
      </c>
    </row>
    <row r="94" spans="1:8" ht="17.25" customHeight="1">
      <c r="A94" s="4" t="s">
        <v>6</v>
      </c>
      <c r="B94" s="5" t="s">
        <v>23</v>
      </c>
      <c r="C94" s="5" t="s">
        <v>15</v>
      </c>
      <c r="D94" s="3"/>
      <c r="E94" s="5"/>
      <c r="F94" s="10">
        <f>F95+F100</f>
        <v>53775</v>
      </c>
      <c r="G94" s="41"/>
      <c r="H94" s="41"/>
    </row>
    <row r="95" spans="1:8" ht="47.25">
      <c r="A95" s="9" t="s">
        <v>78</v>
      </c>
      <c r="B95" s="5" t="s">
        <v>23</v>
      </c>
      <c r="C95" s="5" t="s">
        <v>15</v>
      </c>
      <c r="D95" s="7" t="s">
        <v>106</v>
      </c>
      <c r="E95" s="5"/>
      <c r="F95" s="10">
        <f>F96</f>
        <v>20621</v>
      </c>
      <c r="G95" s="41"/>
      <c r="H95" s="41"/>
    </row>
    <row r="96" spans="1:8" ht="33.75" customHeight="1">
      <c r="A96" s="9" t="s">
        <v>93</v>
      </c>
      <c r="B96" s="5" t="s">
        <v>23</v>
      </c>
      <c r="C96" s="5" t="s">
        <v>15</v>
      </c>
      <c r="D96" s="7" t="s">
        <v>114</v>
      </c>
      <c r="E96" s="5"/>
      <c r="F96" s="10">
        <f>F97+F98+F99</f>
        <v>20621</v>
      </c>
      <c r="G96" s="41"/>
      <c r="H96" s="41"/>
    </row>
    <row r="97" spans="1:8" ht="81.75" customHeight="1">
      <c r="A97" s="30" t="s">
        <v>71</v>
      </c>
      <c r="B97" s="5" t="s">
        <v>23</v>
      </c>
      <c r="C97" s="5" t="s">
        <v>15</v>
      </c>
      <c r="D97" s="7" t="s">
        <v>114</v>
      </c>
      <c r="E97" s="5">
        <v>100</v>
      </c>
      <c r="F97" s="10">
        <f>Лист2!G67</f>
        <v>9556</v>
      </c>
      <c r="G97" s="41"/>
      <c r="H97" s="41"/>
    </row>
    <row r="98" spans="1:8" ht="34.5" customHeight="1">
      <c r="A98" s="31" t="s">
        <v>107</v>
      </c>
      <c r="B98" s="5" t="s">
        <v>23</v>
      </c>
      <c r="C98" s="5" t="s">
        <v>15</v>
      </c>
      <c r="D98" s="7" t="s">
        <v>114</v>
      </c>
      <c r="E98" s="5">
        <v>200</v>
      </c>
      <c r="F98" s="10">
        <f>Лист2!G68</f>
        <v>9845</v>
      </c>
      <c r="G98" s="41"/>
      <c r="H98" s="41"/>
    </row>
    <row r="99" spans="1:8" ht="21.75" customHeight="1">
      <c r="A99" s="32" t="s">
        <v>63</v>
      </c>
      <c r="B99" s="5" t="s">
        <v>23</v>
      </c>
      <c r="C99" s="5" t="s">
        <v>15</v>
      </c>
      <c r="D99" s="7" t="s">
        <v>114</v>
      </c>
      <c r="E99" s="5">
        <v>850</v>
      </c>
      <c r="F99" s="10">
        <f>Лист2!G69</f>
        <v>1220</v>
      </c>
      <c r="G99" s="41"/>
      <c r="H99" s="41"/>
    </row>
    <row r="100" spans="1:8" ht="67.5" customHeight="1">
      <c r="A100" s="9" t="s">
        <v>72</v>
      </c>
      <c r="B100" s="5" t="s">
        <v>23</v>
      </c>
      <c r="C100" s="5" t="s">
        <v>15</v>
      </c>
      <c r="D100" s="7" t="s">
        <v>115</v>
      </c>
      <c r="E100" s="5"/>
      <c r="F100" s="10">
        <f>F101+F102+F103</f>
        <v>33154</v>
      </c>
      <c r="G100" s="41"/>
      <c r="H100" s="41"/>
    </row>
    <row r="101" spans="1:8" ht="84.75" customHeight="1">
      <c r="A101" s="30" t="s">
        <v>71</v>
      </c>
      <c r="B101" s="5" t="s">
        <v>23</v>
      </c>
      <c r="C101" s="5" t="s">
        <v>15</v>
      </c>
      <c r="D101" s="7" t="s">
        <v>115</v>
      </c>
      <c r="E101" s="5">
        <v>100</v>
      </c>
      <c r="F101" s="10">
        <f>Лист2!G71</f>
        <v>32541</v>
      </c>
      <c r="G101" s="41"/>
      <c r="H101" s="41"/>
    </row>
    <row r="102" spans="1:8" ht="31.5" customHeight="1">
      <c r="A102" s="31" t="s">
        <v>107</v>
      </c>
      <c r="B102" s="5" t="s">
        <v>23</v>
      </c>
      <c r="C102" s="5" t="s">
        <v>15</v>
      </c>
      <c r="D102" s="7" t="s">
        <v>115</v>
      </c>
      <c r="E102" s="5">
        <v>200</v>
      </c>
      <c r="F102" s="10">
        <f>Лист2!G72</f>
        <v>520</v>
      </c>
      <c r="G102" s="41"/>
      <c r="H102" s="41"/>
    </row>
    <row r="103" spans="1:8" ht="31.5" customHeight="1">
      <c r="A103" s="9" t="s">
        <v>57</v>
      </c>
      <c r="B103" s="5" t="s">
        <v>23</v>
      </c>
      <c r="C103" s="5" t="s">
        <v>15</v>
      </c>
      <c r="D103" s="7" t="s">
        <v>115</v>
      </c>
      <c r="E103" s="5">
        <v>300</v>
      </c>
      <c r="F103" s="10">
        <f>Лист2!G73</f>
        <v>93</v>
      </c>
      <c r="G103" s="41"/>
      <c r="H103" s="41"/>
    </row>
    <row r="104" spans="1:8" ht="18" customHeight="1">
      <c r="A104" s="4" t="s">
        <v>7</v>
      </c>
      <c r="B104" s="5" t="s">
        <v>23</v>
      </c>
      <c r="C104" s="5" t="s">
        <v>16</v>
      </c>
      <c r="D104" s="3"/>
      <c r="E104" s="5"/>
      <c r="F104" s="10">
        <f>F105+F110+F114+F116+F118</f>
        <v>187957</v>
      </c>
      <c r="G104" s="41"/>
      <c r="H104" s="41"/>
    </row>
    <row r="105" spans="1:8" ht="48" customHeight="1">
      <c r="A105" s="9" t="s">
        <v>78</v>
      </c>
      <c r="B105" s="5" t="s">
        <v>23</v>
      </c>
      <c r="C105" s="5" t="s">
        <v>16</v>
      </c>
      <c r="D105" s="7" t="s">
        <v>106</v>
      </c>
      <c r="E105" s="5"/>
      <c r="F105" s="10">
        <f>F106</f>
        <v>20925</v>
      </c>
      <c r="G105" s="41"/>
      <c r="H105" s="41"/>
    </row>
    <row r="106" spans="1:8" ht="34.5" customHeight="1">
      <c r="A106" s="9" t="s">
        <v>94</v>
      </c>
      <c r="B106" s="5" t="s">
        <v>23</v>
      </c>
      <c r="C106" s="5" t="s">
        <v>16</v>
      </c>
      <c r="D106" s="7" t="s">
        <v>116</v>
      </c>
      <c r="E106" s="5"/>
      <c r="F106" s="10">
        <f>F107+F108+F109</f>
        <v>20925</v>
      </c>
      <c r="G106" s="41"/>
      <c r="H106" s="41"/>
    </row>
    <row r="107" spans="1:8" ht="78" customHeight="1">
      <c r="A107" s="30" t="s">
        <v>71</v>
      </c>
      <c r="B107" s="5" t="s">
        <v>23</v>
      </c>
      <c r="C107" s="5" t="s">
        <v>16</v>
      </c>
      <c r="D107" s="7" t="s">
        <v>116</v>
      </c>
      <c r="E107" s="5">
        <v>100</v>
      </c>
      <c r="F107" s="10">
        <f>Лист2!G77</f>
        <v>2815</v>
      </c>
      <c r="G107" s="41"/>
      <c r="H107" s="41"/>
    </row>
    <row r="108" spans="1:8" ht="33.75" customHeight="1">
      <c r="A108" s="31" t="s">
        <v>107</v>
      </c>
      <c r="B108" s="5" t="s">
        <v>23</v>
      </c>
      <c r="C108" s="5" t="s">
        <v>16</v>
      </c>
      <c r="D108" s="7" t="s">
        <v>116</v>
      </c>
      <c r="E108" s="5">
        <v>200</v>
      </c>
      <c r="F108" s="10">
        <f>Лист2!G78</f>
        <v>16310</v>
      </c>
      <c r="G108" s="41"/>
      <c r="H108" s="41"/>
    </row>
    <row r="109" spans="1:8" ht="20.25" customHeight="1">
      <c r="A109" s="32" t="s">
        <v>63</v>
      </c>
      <c r="B109" s="5" t="s">
        <v>23</v>
      </c>
      <c r="C109" s="5" t="s">
        <v>16</v>
      </c>
      <c r="D109" s="7" t="s">
        <v>116</v>
      </c>
      <c r="E109" s="5">
        <v>850</v>
      </c>
      <c r="F109" s="10">
        <f>Лист2!G79</f>
        <v>1800</v>
      </c>
      <c r="G109" s="41"/>
      <c r="H109" s="41"/>
    </row>
    <row r="110" spans="1:8" ht="113.25" customHeight="1">
      <c r="A110" s="9" t="s">
        <v>73</v>
      </c>
      <c r="B110" s="5" t="s">
        <v>23</v>
      </c>
      <c r="C110" s="5" t="s">
        <v>16</v>
      </c>
      <c r="D110" s="7" t="s">
        <v>117</v>
      </c>
      <c r="E110" s="3"/>
      <c r="F110" s="10">
        <f>Лист2!G80</f>
        <v>151790</v>
      </c>
      <c r="G110" s="41"/>
      <c r="H110" s="41"/>
    </row>
    <row r="111" spans="1:8" ht="80.25" customHeight="1">
      <c r="A111" s="30" t="s">
        <v>71</v>
      </c>
      <c r="B111" s="5" t="s">
        <v>23</v>
      </c>
      <c r="C111" s="5" t="s">
        <v>16</v>
      </c>
      <c r="D111" s="7" t="s">
        <v>117</v>
      </c>
      <c r="E111" s="3">
        <v>100</v>
      </c>
      <c r="F111" s="10">
        <f>Лист2!G81</f>
        <v>148666</v>
      </c>
      <c r="G111" s="41"/>
      <c r="H111" s="41"/>
    </row>
    <row r="112" spans="1:8" ht="33" customHeight="1">
      <c r="A112" s="31" t="s">
        <v>107</v>
      </c>
      <c r="B112" s="5" t="s">
        <v>23</v>
      </c>
      <c r="C112" s="5" t="s">
        <v>16</v>
      </c>
      <c r="D112" s="7" t="s">
        <v>117</v>
      </c>
      <c r="E112" s="5">
        <v>200</v>
      </c>
      <c r="F112" s="10">
        <f>Лист2!G82</f>
        <v>3045</v>
      </c>
      <c r="G112" s="41"/>
      <c r="H112" s="41"/>
    </row>
    <row r="113" spans="1:8" ht="33" customHeight="1">
      <c r="A113" s="31" t="str">
        <f>Лист2!A83</f>
        <v>Социальное обеспечение и иные выплаты населению</v>
      </c>
      <c r="B113" s="5" t="str">
        <f>Лист2!C83</f>
        <v>07</v>
      </c>
      <c r="C113" s="5" t="str">
        <f>Лист2!D83</f>
        <v>02</v>
      </c>
      <c r="D113" s="5" t="str">
        <f>Лист2!E83</f>
        <v>90 1 00 70910</v>
      </c>
      <c r="E113" s="5">
        <f>Лист2!F83</f>
        <v>300</v>
      </c>
      <c r="F113" s="10">
        <f>Лист2!G83</f>
        <v>79</v>
      </c>
      <c r="G113" s="41"/>
      <c r="H113" s="41"/>
    </row>
    <row r="114" spans="1:8" ht="75.75" customHeight="1">
      <c r="A114" s="31" t="str">
        <f>Лист2!A84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14" s="5" t="s">
        <v>23</v>
      </c>
      <c r="C114" s="5" t="s">
        <v>16</v>
      </c>
      <c r="D114" s="7" t="s">
        <v>140</v>
      </c>
      <c r="E114" s="5"/>
      <c r="F114" s="10">
        <f>Лист2!G84</f>
        <v>1199</v>
      </c>
      <c r="G114" s="41"/>
      <c r="H114" s="41"/>
    </row>
    <row r="115" spans="1:8" ht="31.5" customHeight="1">
      <c r="A115" s="31" t="s">
        <v>107</v>
      </c>
      <c r="B115" s="5" t="s">
        <v>23</v>
      </c>
      <c r="C115" s="5" t="s">
        <v>16</v>
      </c>
      <c r="D115" s="7" t="s">
        <v>140</v>
      </c>
      <c r="E115" s="5">
        <v>200</v>
      </c>
      <c r="F115" s="10">
        <f>Лист2!G85</f>
        <v>1199</v>
      </c>
      <c r="G115" s="41"/>
      <c r="H115" s="41"/>
    </row>
    <row r="116" spans="1:8" ht="66.75" customHeight="1">
      <c r="A116" s="31" t="str">
        <f>Лист2!A86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16" s="5" t="str">
        <f>Лист2!C86</f>
        <v>07</v>
      </c>
      <c r="C116" s="5" t="str">
        <f>Лист2!D86</f>
        <v>02</v>
      </c>
      <c r="D116" s="5" t="str">
        <f>Лист2!E86</f>
        <v>90 1 E2 50970</v>
      </c>
      <c r="E116" s="5"/>
      <c r="F116" s="42">
        <f>Лист2!G86</f>
        <v>4369</v>
      </c>
      <c r="G116" s="41"/>
      <c r="H116" s="41"/>
    </row>
    <row r="117" spans="1:8" ht="33.75" customHeight="1">
      <c r="A117" s="31" t="str">
        <f>Лист2!A87</f>
        <v>Закупка товаров, работ и услуг для обеспечения государственных (муниципальных) нужд</v>
      </c>
      <c r="B117" s="5" t="str">
        <f>Лист2!C87</f>
        <v>07</v>
      </c>
      <c r="C117" s="5" t="str">
        <f>Лист2!D87</f>
        <v>02</v>
      </c>
      <c r="D117" s="5" t="str">
        <f>Лист2!E87</f>
        <v>90 1 E2 50970</v>
      </c>
      <c r="E117" s="5">
        <f>Лист2!F87</f>
        <v>200</v>
      </c>
      <c r="F117" s="42">
        <f>Лист2!G87</f>
        <v>4369</v>
      </c>
      <c r="G117" s="41"/>
      <c r="H117" s="41"/>
    </row>
    <row r="118" spans="1:8" ht="46.5" customHeight="1">
      <c r="A118" s="31" t="str">
        <f>Лист2!A88</f>
        <v>Обеспечение расчетов за топливно-энергетические ресурсы, потребляемые муниципальными учреждениями</v>
      </c>
      <c r="B118" s="5" t="str">
        <f>Лист2!C88</f>
        <v>07</v>
      </c>
      <c r="C118" s="5" t="str">
        <f>Лист2!D88</f>
        <v>02</v>
      </c>
      <c r="D118" s="5" t="str">
        <f>Лист2!E88</f>
        <v>92 9 00 S1190</v>
      </c>
      <c r="E118" s="5"/>
      <c r="F118" s="42">
        <f>Лист2!G88</f>
        <v>9674</v>
      </c>
      <c r="G118" s="41"/>
      <c r="H118" s="41"/>
    </row>
    <row r="119" spans="1:8" ht="33.75" customHeight="1">
      <c r="A119" s="31" t="str">
        <f>Лист2!A89</f>
        <v>Закупка товаров, работ и услуг для обеспечения государственных (муниципальных) нужд</v>
      </c>
      <c r="B119" s="5" t="str">
        <f>Лист2!C89</f>
        <v>07</v>
      </c>
      <c r="C119" s="5" t="str">
        <f>Лист2!D89</f>
        <v>02</v>
      </c>
      <c r="D119" s="5" t="str">
        <f>Лист2!E89</f>
        <v>92 9 00 S1190</v>
      </c>
      <c r="E119" s="5">
        <f>Лист2!F89</f>
        <v>200</v>
      </c>
      <c r="F119" s="42">
        <f>Лист2!G89</f>
        <v>9674</v>
      </c>
      <c r="G119" s="41"/>
      <c r="H119" s="41"/>
    </row>
    <row r="120" spans="1:8" ht="27.75" customHeight="1">
      <c r="A120" s="31" t="str">
        <f>Лист2!A90</f>
        <v>Дополнительное образование детей</v>
      </c>
      <c r="B120" s="5" t="str">
        <f>Лист2!C90</f>
        <v>07</v>
      </c>
      <c r="C120" s="5" t="str">
        <f>Лист2!D90</f>
        <v>03</v>
      </c>
      <c r="D120" s="7"/>
      <c r="E120" s="5"/>
      <c r="F120" s="10">
        <f>F121+F125</f>
        <v>12585</v>
      </c>
      <c r="G120" s="41"/>
      <c r="H120" s="41"/>
    </row>
    <row r="121" spans="1:8" ht="37.5" customHeight="1">
      <c r="A121" s="31" t="str">
        <f>Лист2!A91</f>
        <v>Обеспечение деятельности организаций (учреждений) дополнительного образования детей</v>
      </c>
      <c r="B121" s="5" t="str">
        <f>Лист2!C91</f>
        <v>07</v>
      </c>
      <c r="C121" s="5" t="str">
        <f>Лист2!D91</f>
        <v>03</v>
      </c>
      <c r="D121" s="5" t="str">
        <f>Лист2!E91</f>
        <v>02 1 00 10420</v>
      </c>
      <c r="E121" s="5"/>
      <c r="F121" s="42">
        <f>F122+F123+F124</f>
        <v>11025</v>
      </c>
      <c r="G121" s="41"/>
      <c r="H121" s="41"/>
    </row>
    <row r="122" spans="1:8" ht="31.5" customHeight="1">
      <c r="A122" s="31" t="str">
        <f>Лист2!A92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Лист2!C92</f>
        <v>07</v>
      </c>
      <c r="C122" s="5" t="str">
        <f>Лист2!D92</f>
        <v>03</v>
      </c>
      <c r="D122" s="5" t="str">
        <f>Лист2!E92</f>
        <v>02 1 00 10420</v>
      </c>
      <c r="E122" s="5">
        <f>Лист2!F92</f>
        <v>100</v>
      </c>
      <c r="F122" s="42">
        <f>Лист2!G16+Лист2!G33+Лист2!G92</f>
        <v>8750</v>
      </c>
      <c r="G122" s="41"/>
      <c r="H122" s="41"/>
    </row>
    <row r="123" spans="1:8" ht="48" customHeight="1">
      <c r="A123" s="31" t="str">
        <f>Лист2!A93</f>
        <v>Закупка товаров, работ и услуг для обеспечения государственных (муниципальных) нужд</v>
      </c>
      <c r="B123" s="5" t="str">
        <f>Лист2!C93</f>
        <v>07</v>
      </c>
      <c r="C123" s="5" t="str">
        <f>Лист2!D93</f>
        <v>03</v>
      </c>
      <c r="D123" s="5" t="str">
        <f>Лист2!E93</f>
        <v>02 1 00 10420</v>
      </c>
      <c r="E123" s="5">
        <f>Лист2!F93</f>
        <v>200</v>
      </c>
      <c r="F123" s="42">
        <f>Лист2!G17+Лист2!G34+Лист2!G93</f>
        <v>2220</v>
      </c>
      <c r="G123" s="41"/>
      <c r="H123" s="41"/>
    </row>
    <row r="124" spans="1:8" ht="23.25" customHeight="1">
      <c r="A124" s="31" t="str">
        <f>Лист2!A94</f>
        <v>Уплата налогов, сборов и иных платежей</v>
      </c>
      <c r="B124" s="5" t="str">
        <f>Лист2!C94</f>
        <v>07</v>
      </c>
      <c r="C124" s="5" t="str">
        <f>Лист2!D94</f>
        <v>03</v>
      </c>
      <c r="D124" s="5" t="str">
        <f>Лист2!E94</f>
        <v>02 1 00 10420</v>
      </c>
      <c r="E124" s="5">
        <f>Лист2!F94</f>
        <v>850</v>
      </c>
      <c r="F124" s="42">
        <f>Лист2!G18+Лист2!G35+Лист2!G94</f>
        <v>55</v>
      </c>
      <c r="G124" s="41"/>
      <c r="H124" s="41"/>
    </row>
    <row r="125" spans="1:8" ht="46.5" customHeight="1">
      <c r="A125" s="31" t="str">
        <f>Лист2!A36</f>
        <v>Субсидия на софинансирование части расходов местных бюджетов по оплате труда работников муниципальных учреждений</v>
      </c>
      <c r="B125" s="5" t="str">
        <f>Лист2!C36</f>
        <v>07</v>
      </c>
      <c r="C125" s="5" t="str">
        <f>Лист2!D36</f>
        <v>03</v>
      </c>
      <c r="D125" s="5" t="str">
        <f>Лист2!E36</f>
        <v>02 1 00 S0430</v>
      </c>
      <c r="E125" s="5"/>
      <c r="F125" s="42">
        <f>Лист2!G36</f>
        <v>1560</v>
      </c>
      <c r="G125" s="41"/>
      <c r="H125" s="41"/>
    </row>
    <row r="126" spans="1:8" ht="84.75" customHeight="1">
      <c r="A126" s="31" t="str">
        <f>Лист2!A37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6" s="5" t="str">
        <f>Лист2!C37</f>
        <v>07</v>
      </c>
      <c r="C126" s="5" t="str">
        <f>Лист2!D37</f>
        <v>03</v>
      </c>
      <c r="D126" s="5" t="str">
        <f>Лист2!E37</f>
        <v>02 1 00 S0430</v>
      </c>
      <c r="E126" s="5">
        <f>Лист2!F37</f>
        <v>100</v>
      </c>
      <c r="F126" s="42">
        <f>Лист2!G37</f>
        <v>1560</v>
      </c>
      <c r="G126" s="41"/>
      <c r="H126" s="41"/>
    </row>
    <row r="127" spans="1:8" ht="19.5" customHeight="1">
      <c r="A127" s="9" t="s">
        <v>50</v>
      </c>
      <c r="B127" s="5" t="s">
        <v>23</v>
      </c>
      <c r="C127" s="5" t="s">
        <v>23</v>
      </c>
      <c r="D127" s="7"/>
      <c r="E127" s="3"/>
      <c r="F127" s="10">
        <f>F128+F133</f>
        <v>2598.1999999999998</v>
      </c>
      <c r="G127" s="41"/>
      <c r="H127" s="41"/>
    </row>
    <row r="128" spans="1:8" ht="47.25">
      <c r="A128" s="9" t="s">
        <v>78</v>
      </c>
      <c r="B128" s="7" t="s">
        <v>23</v>
      </c>
      <c r="C128" s="7" t="s">
        <v>23</v>
      </c>
      <c r="D128" s="7" t="s">
        <v>106</v>
      </c>
      <c r="E128" s="3"/>
      <c r="F128" s="10">
        <f>F129</f>
        <v>1744</v>
      </c>
      <c r="G128" s="41"/>
      <c r="H128" s="41"/>
    </row>
    <row r="129" spans="1:8" ht="36.75" customHeight="1">
      <c r="A129" s="9" t="s">
        <v>95</v>
      </c>
      <c r="B129" s="5" t="s">
        <v>23</v>
      </c>
      <c r="C129" s="5" t="s">
        <v>23</v>
      </c>
      <c r="D129" s="7" t="s">
        <v>118</v>
      </c>
      <c r="E129" s="3"/>
      <c r="F129" s="10">
        <f>F130+F131</f>
        <v>1744</v>
      </c>
      <c r="G129" s="41"/>
      <c r="H129" s="41"/>
    </row>
    <row r="130" spans="1:8" ht="82.5" customHeight="1">
      <c r="A130" s="30" t="s">
        <v>71</v>
      </c>
      <c r="B130" s="5" t="s">
        <v>23</v>
      </c>
      <c r="C130" s="5" t="s">
        <v>23</v>
      </c>
      <c r="D130" s="7" t="s">
        <v>118</v>
      </c>
      <c r="E130" s="3">
        <v>100</v>
      </c>
      <c r="F130" s="10">
        <f>Лист2!G98</f>
        <v>1200</v>
      </c>
      <c r="G130" s="41"/>
      <c r="H130" s="41"/>
    </row>
    <row r="131" spans="1:8" ht="32.25" customHeight="1">
      <c r="A131" s="31" t="s">
        <v>107</v>
      </c>
      <c r="B131" s="5" t="s">
        <v>23</v>
      </c>
      <c r="C131" s="5" t="s">
        <v>23</v>
      </c>
      <c r="D131" s="7" t="s">
        <v>118</v>
      </c>
      <c r="E131" s="3">
        <v>200</v>
      </c>
      <c r="F131" s="10">
        <f>Лист2!G99</f>
        <v>544</v>
      </c>
      <c r="G131" s="41"/>
      <c r="H131" s="41"/>
    </row>
    <row r="132" spans="1:8" ht="23.25" customHeight="1">
      <c r="A132" s="32" t="s">
        <v>63</v>
      </c>
      <c r="B132" s="5" t="s">
        <v>23</v>
      </c>
      <c r="C132" s="5" t="s">
        <v>23</v>
      </c>
      <c r="D132" s="7" t="s">
        <v>118</v>
      </c>
      <c r="E132" s="3">
        <v>850</v>
      </c>
      <c r="F132" s="10">
        <f>Лист2!G100</f>
        <v>0</v>
      </c>
      <c r="G132" s="41"/>
      <c r="H132" s="41"/>
    </row>
    <row r="133" spans="1:8" ht="34.5" customHeight="1">
      <c r="A133" s="32" t="str">
        <f>Лист2!A101</f>
        <v>Субсидии на проведение детской оздоровительной кампании</v>
      </c>
      <c r="B133" s="5" t="str">
        <f>Лист2!C101</f>
        <v>07</v>
      </c>
      <c r="C133" s="5" t="str">
        <f>Лист2!D101</f>
        <v>07</v>
      </c>
      <c r="D133" s="5" t="str">
        <f>Лист2!E101</f>
        <v>90 1 00 S3210</v>
      </c>
      <c r="E133" s="5"/>
      <c r="F133" s="5">
        <f>Лист2!G101</f>
        <v>854.2</v>
      </c>
      <c r="G133" s="41"/>
      <c r="H133" s="41"/>
    </row>
    <row r="134" spans="1:8" ht="37.5" customHeight="1">
      <c r="A134" s="32" t="str">
        <f>Лист2!A102</f>
        <v>Закупка товаров, работ и услуг для обеспечения государственных (муниципальных) нужд</v>
      </c>
      <c r="B134" s="5" t="str">
        <f>Лист2!C102</f>
        <v>07</v>
      </c>
      <c r="C134" s="5" t="str">
        <f>Лист2!D102</f>
        <v>07</v>
      </c>
      <c r="D134" s="5" t="str">
        <f>Лист2!E102</f>
        <v>90 1 00 S3210</v>
      </c>
      <c r="E134" s="5">
        <f>Лист2!F102</f>
        <v>200</v>
      </c>
      <c r="F134" s="5">
        <f>Лист2!G102</f>
        <v>854.2</v>
      </c>
      <c r="G134" s="41"/>
      <c r="H134" s="41"/>
    </row>
    <row r="135" spans="1:8" ht="26.25" customHeight="1">
      <c r="A135" s="34" t="s">
        <v>9</v>
      </c>
      <c r="B135" s="5" t="s">
        <v>23</v>
      </c>
      <c r="C135" s="5" t="s">
        <v>20</v>
      </c>
      <c r="D135" s="5"/>
      <c r="E135" s="3"/>
      <c r="F135" s="10">
        <f>F136+F141+F144</f>
        <v>5668</v>
      </c>
      <c r="G135" s="41"/>
      <c r="H135" s="41"/>
    </row>
    <row r="136" spans="1:8" ht="31.5">
      <c r="A136" s="9" t="s">
        <v>61</v>
      </c>
      <c r="B136" s="5" t="s">
        <v>23</v>
      </c>
      <c r="C136" s="5" t="s">
        <v>20</v>
      </c>
      <c r="D136" s="7" t="s">
        <v>108</v>
      </c>
      <c r="E136" s="5"/>
      <c r="F136" s="10">
        <f>F137</f>
        <v>2340</v>
      </c>
      <c r="G136" s="41"/>
      <c r="H136" s="41"/>
    </row>
    <row r="137" spans="1:8" ht="31.5">
      <c r="A137" s="9" t="s">
        <v>62</v>
      </c>
      <c r="B137" s="5" t="s">
        <v>23</v>
      </c>
      <c r="C137" s="5" t="s">
        <v>20</v>
      </c>
      <c r="D137" s="7" t="s">
        <v>109</v>
      </c>
      <c r="E137" s="5"/>
      <c r="F137" s="10">
        <f>F138+F139+F140</f>
        <v>2340</v>
      </c>
      <c r="G137" s="41"/>
      <c r="H137" s="41"/>
    </row>
    <row r="138" spans="1:8" ht="77.25" customHeight="1">
      <c r="A138" s="30" t="s">
        <v>71</v>
      </c>
      <c r="B138" s="5" t="s">
        <v>23</v>
      </c>
      <c r="C138" s="5" t="s">
        <v>20</v>
      </c>
      <c r="D138" s="7" t="s">
        <v>109</v>
      </c>
      <c r="E138" s="5">
        <v>100</v>
      </c>
      <c r="F138" s="10">
        <f>Лист2!G106</f>
        <v>1980</v>
      </c>
      <c r="G138" s="41"/>
      <c r="H138" s="41"/>
    </row>
    <row r="139" spans="1:8" ht="36" customHeight="1">
      <c r="A139" s="31" t="s">
        <v>107</v>
      </c>
      <c r="B139" s="5" t="s">
        <v>23</v>
      </c>
      <c r="C139" s="5" t="s">
        <v>20</v>
      </c>
      <c r="D139" s="7" t="s">
        <v>109</v>
      </c>
      <c r="E139" s="5">
        <v>200</v>
      </c>
      <c r="F139" s="10">
        <f>Лист2!G107</f>
        <v>360</v>
      </c>
      <c r="G139" s="41"/>
      <c r="H139" s="41"/>
    </row>
    <row r="140" spans="1:8" ht="20.25" customHeight="1">
      <c r="A140" s="32" t="s">
        <v>63</v>
      </c>
      <c r="B140" s="5" t="s">
        <v>23</v>
      </c>
      <c r="C140" s="5" t="s">
        <v>20</v>
      </c>
      <c r="D140" s="7" t="s">
        <v>109</v>
      </c>
      <c r="E140" s="5">
        <v>850</v>
      </c>
      <c r="F140" s="10">
        <f>Лист2!G108</f>
        <v>0</v>
      </c>
      <c r="G140" s="41"/>
      <c r="H140" s="41"/>
    </row>
    <row r="141" spans="1:8" ht="51" customHeight="1">
      <c r="A141" s="9" t="s">
        <v>90</v>
      </c>
      <c r="B141" s="5" t="s">
        <v>23</v>
      </c>
      <c r="C141" s="5" t="s">
        <v>20</v>
      </c>
      <c r="D141" s="7" t="s">
        <v>128</v>
      </c>
      <c r="E141" s="5"/>
      <c r="F141" s="10">
        <f>Лист2!G109</f>
        <v>875</v>
      </c>
      <c r="G141" s="41"/>
      <c r="H141" s="41"/>
    </row>
    <row r="142" spans="1:8" ht="85.5" customHeight="1">
      <c r="A142" s="30" t="s">
        <v>71</v>
      </c>
      <c r="B142" s="5" t="s">
        <v>23</v>
      </c>
      <c r="C142" s="5" t="s">
        <v>20</v>
      </c>
      <c r="D142" s="7" t="s">
        <v>128</v>
      </c>
      <c r="E142" s="5">
        <v>100</v>
      </c>
      <c r="F142" s="10">
        <f>Лист2!G110</f>
        <v>836</v>
      </c>
      <c r="G142" s="41"/>
      <c r="H142" s="41"/>
    </row>
    <row r="143" spans="1:8" ht="31.5" customHeight="1">
      <c r="A143" s="31" t="s">
        <v>107</v>
      </c>
      <c r="B143" s="5" t="s">
        <v>23</v>
      </c>
      <c r="C143" s="5" t="s">
        <v>20</v>
      </c>
      <c r="D143" s="7" t="s">
        <v>128</v>
      </c>
      <c r="E143" s="5">
        <v>200</v>
      </c>
      <c r="F143" s="10">
        <f>Лист2!G111</f>
        <v>39</v>
      </c>
      <c r="G143" s="41"/>
      <c r="H143" s="41"/>
    </row>
    <row r="144" spans="1:8" ht="34.5" customHeight="1">
      <c r="A144" s="32" t="s">
        <v>82</v>
      </c>
      <c r="B144" s="5" t="s">
        <v>23</v>
      </c>
      <c r="C144" s="5" t="s">
        <v>20</v>
      </c>
      <c r="D144" s="7" t="s">
        <v>112</v>
      </c>
      <c r="E144" s="5"/>
      <c r="F144" s="10">
        <f>Лист2!G112</f>
        <v>2453</v>
      </c>
      <c r="G144" s="41"/>
      <c r="H144" s="41"/>
    </row>
    <row r="145" spans="1:8" ht="93" customHeight="1">
      <c r="A145" s="33" t="s">
        <v>60</v>
      </c>
      <c r="B145" s="5" t="s">
        <v>23</v>
      </c>
      <c r="C145" s="5" t="s">
        <v>20</v>
      </c>
      <c r="D145" s="7" t="s">
        <v>113</v>
      </c>
      <c r="E145" s="5"/>
      <c r="F145" s="10">
        <f>Лист2!G113</f>
        <v>2453</v>
      </c>
      <c r="G145" s="41"/>
      <c r="H145" s="41"/>
    </row>
    <row r="146" spans="1:8" ht="77.25" customHeight="1">
      <c r="A146" s="30" t="s">
        <v>71</v>
      </c>
      <c r="B146" s="5" t="s">
        <v>23</v>
      </c>
      <c r="C146" s="5" t="s">
        <v>20</v>
      </c>
      <c r="D146" s="7" t="s">
        <v>113</v>
      </c>
      <c r="E146" s="5">
        <v>100</v>
      </c>
      <c r="F146" s="10">
        <f>Лист2!G114</f>
        <v>2223</v>
      </c>
      <c r="G146" s="41"/>
      <c r="H146" s="41"/>
    </row>
    <row r="147" spans="1:8" ht="32.25" customHeight="1">
      <c r="A147" s="31" t="s">
        <v>107</v>
      </c>
      <c r="B147" s="5" t="s">
        <v>23</v>
      </c>
      <c r="C147" s="5" t="s">
        <v>20</v>
      </c>
      <c r="D147" s="7" t="s">
        <v>113</v>
      </c>
      <c r="E147" s="5">
        <v>200</v>
      </c>
      <c r="F147" s="10">
        <f>Лист2!G115</f>
        <v>230</v>
      </c>
      <c r="G147" s="41"/>
      <c r="H147" s="41"/>
    </row>
    <row r="148" spans="1:8" ht="19.5" customHeight="1">
      <c r="A148" s="32" t="s">
        <v>63</v>
      </c>
      <c r="B148" s="5" t="s">
        <v>23</v>
      </c>
      <c r="C148" s="5" t="s">
        <v>20</v>
      </c>
      <c r="D148" s="7" t="s">
        <v>113</v>
      </c>
      <c r="E148" s="5">
        <v>850</v>
      </c>
      <c r="F148" s="10">
        <f>Лист2!G116</f>
        <v>0</v>
      </c>
      <c r="G148" s="41"/>
      <c r="H148" s="41"/>
    </row>
    <row r="149" spans="1:8" ht="23.25" customHeight="1">
      <c r="A149" s="4" t="s">
        <v>79</v>
      </c>
      <c r="B149" s="5" t="s">
        <v>22</v>
      </c>
      <c r="C149" s="5"/>
      <c r="D149" s="3"/>
      <c r="E149" s="5"/>
      <c r="F149" s="10">
        <f>F150+F161</f>
        <v>23536</v>
      </c>
      <c r="G149" s="10">
        <f>Лист1!E36</f>
        <v>21772</v>
      </c>
      <c r="H149" s="10">
        <f>Лист1!F36</f>
        <v>22080</v>
      </c>
    </row>
    <row r="150" spans="1:8" ht="17.25" customHeight="1">
      <c r="A150" s="4" t="s">
        <v>47</v>
      </c>
      <c r="B150" s="5" t="s">
        <v>22</v>
      </c>
      <c r="C150" s="5" t="s">
        <v>15</v>
      </c>
      <c r="D150" s="3"/>
      <c r="E150" s="5"/>
      <c r="F150" s="10">
        <f>F151+F158</f>
        <v>17045</v>
      </c>
      <c r="G150" s="41"/>
      <c r="H150" s="41"/>
    </row>
    <row r="151" spans="1:8" ht="47.25">
      <c r="A151" s="9" t="s">
        <v>80</v>
      </c>
      <c r="B151" s="5" t="s">
        <v>22</v>
      </c>
      <c r="C151" s="5" t="s">
        <v>15</v>
      </c>
      <c r="D151" s="7" t="s">
        <v>110</v>
      </c>
      <c r="E151" s="3"/>
      <c r="F151" s="10">
        <f>+F152+F156</f>
        <v>13503</v>
      </c>
      <c r="G151" s="41"/>
      <c r="H151" s="41"/>
    </row>
    <row r="152" spans="1:8" ht="21" customHeight="1">
      <c r="A152" s="9" t="s">
        <v>89</v>
      </c>
      <c r="B152" s="5" t="s">
        <v>22</v>
      </c>
      <c r="C152" s="5" t="s">
        <v>15</v>
      </c>
      <c r="D152" s="7" t="s">
        <v>111</v>
      </c>
      <c r="E152" s="3"/>
      <c r="F152" s="10">
        <f>F153+F154+F155</f>
        <v>11333</v>
      </c>
      <c r="G152" s="41"/>
      <c r="H152" s="41"/>
    </row>
    <row r="153" spans="1:8" ht="87.75" customHeight="1">
      <c r="A153" s="31" t="s">
        <v>71</v>
      </c>
      <c r="B153" s="5" t="s">
        <v>22</v>
      </c>
      <c r="C153" s="5" t="s">
        <v>15</v>
      </c>
      <c r="D153" s="7" t="s">
        <v>111</v>
      </c>
      <c r="E153" s="3">
        <v>100</v>
      </c>
      <c r="F153" s="29">
        <f>Лист2!G42</f>
        <v>9870</v>
      </c>
      <c r="G153" s="41"/>
      <c r="H153" s="41"/>
    </row>
    <row r="154" spans="1:8" ht="37.5" customHeight="1">
      <c r="A154" s="31" t="s">
        <v>107</v>
      </c>
      <c r="B154" s="5" t="s">
        <v>22</v>
      </c>
      <c r="C154" s="5" t="s">
        <v>15</v>
      </c>
      <c r="D154" s="7" t="s">
        <v>111</v>
      </c>
      <c r="E154" s="3">
        <v>200</v>
      </c>
      <c r="F154" s="29">
        <f>Лист2!G43</f>
        <v>1413</v>
      </c>
      <c r="G154" s="41"/>
      <c r="H154" s="41"/>
    </row>
    <row r="155" spans="1:8" ht="21" customHeight="1">
      <c r="A155" s="32" t="s">
        <v>63</v>
      </c>
      <c r="B155" s="5" t="s">
        <v>22</v>
      </c>
      <c r="C155" s="5" t="s">
        <v>15</v>
      </c>
      <c r="D155" s="7" t="s">
        <v>111</v>
      </c>
      <c r="E155" s="3">
        <v>850</v>
      </c>
      <c r="F155" s="29">
        <f>Лист2!G44</f>
        <v>50</v>
      </c>
      <c r="G155" s="41"/>
      <c r="H155" s="41"/>
    </row>
    <row r="156" spans="1:8" ht="54" customHeight="1">
      <c r="A156" s="32" t="str">
        <f>Лист2!A45</f>
        <v>Субсидия на софинансирование части расходов местных бюджетов по оплате труда работников муниципальных учреждений</v>
      </c>
      <c r="B156" s="5" t="str">
        <f>Лист2!C45</f>
        <v>08</v>
      </c>
      <c r="C156" s="5" t="str">
        <f>Лист2!D45</f>
        <v>01</v>
      </c>
      <c r="D156" s="5" t="str">
        <f>Лист2!E45</f>
        <v>02 2 00 S0430</v>
      </c>
      <c r="E156" s="5"/>
      <c r="F156" s="61">
        <f>Лист2!G45</f>
        <v>2170</v>
      </c>
      <c r="G156" s="41"/>
      <c r="H156" s="41"/>
    </row>
    <row r="157" spans="1:8" ht="91.5" customHeight="1">
      <c r="A157" s="32" t="str">
        <f>Лист2!A46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7" s="5" t="str">
        <f>Лист2!C46</f>
        <v>08</v>
      </c>
      <c r="C157" s="5" t="str">
        <f>Лист2!D46</f>
        <v>01</v>
      </c>
      <c r="D157" s="5" t="str">
        <f>Лист2!E46</f>
        <v>02 2 00 S0430</v>
      </c>
      <c r="E157" s="5">
        <f>Лист2!F46</f>
        <v>100</v>
      </c>
      <c r="F157" s="61">
        <f>Лист2!G46</f>
        <v>2170</v>
      </c>
      <c r="G157" s="41"/>
      <c r="H157" s="41"/>
    </row>
    <row r="158" spans="1:8" ht="18" customHeight="1">
      <c r="A158" s="4" t="s">
        <v>10</v>
      </c>
      <c r="B158" s="5" t="s">
        <v>22</v>
      </c>
      <c r="C158" s="5" t="s">
        <v>15</v>
      </c>
      <c r="D158" s="7"/>
      <c r="E158" s="3"/>
      <c r="F158" s="10">
        <f>F159</f>
        <v>3542</v>
      </c>
      <c r="G158" s="41"/>
      <c r="H158" s="41"/>
    </row>
    <row r="159" spans="1:8" ht="111.75" customHeight="1">
      <c r="A159" s="9" t="s">
        <v>91</v>
      </c>
      <c r="B159" s="5" t="s">
        <v>22</v>
      </c>
      <c r="C159" s="5" t="s">
        <v>15</v>
      </c>
      <c r="D159" s="7" t="s">
        <v>121</v>
      </c>
      <c r="E159" s="3"/>
      <c r="F159" s="10">
        <f>F160</f>
        <v>3542</v>
      </c>
      <c r="G159" s="41"/>
      <c r="H159" s="41"/>
    </row>
    <row r="160" spans="1:8" ht="18.75" customHeight="1">
      <c r="A160" s="9" t="s">
        <v>70</v>
      </c>
      <c r="B160" s="5" t="s">
        <v>22</v>
      </c>
      <c r="C160" s="5" t="s">
        <v>15</v>
      </c>
      <c r="D160" s="7" t="s">
        <v>121</v>
      </c>
      <c r="E160" s="3">
        <v>540</v>
      </c>
      <c r="F160" s="10">
        <f>Лист2!G160</f>
        <v>3542</v>
      </c>
      <c r="G160" s="41"/>
      <c r="H160" s="41"/>
    </row>
    <row r="161" spans="1:8" ht="31.5">
      <c r="A161" s="4" t="s">
        <v>81</v>
      </c>
      <c r="B161" s="5" t="s">
        <v>22</v>
      </c>
      <c r="C161" s="5" t="s">
        <v>18</v>
      </c>
      <c r="D161" s="5"/>
      <c r="E161" s="5"/>
      <c r="F161" s="10">
        <f>F162+F166+F174+F176</f>
        <v>6491</v>
      </c>
      <c r="G161" s="41"/>
      <c r="H161" s="41"/>
    </row>
    <row r="162" spans="1:8" ht="31.5">
      <c r="A162" s="9" t="s">
        <v>61</v>
      </c>
      <c r="B162" s="5" t="s">
        <v>22</v>
      </c>
      <c r="C162" s="5" t="s">
        <v>18</v>
      </c>
      <c r="D162" s="7" t="s">
        <v>108</v>
      </c>
      <c r="E162" s="3"/>
      <c r="F162" s="10">
        <f>F163</f>
        <v>625</v>
      </c>
      <c r="G162" s="41"/>
      <c r="H162" s="41"/>
    </row>
    <row r="163" spans="1:8" ht="31.5" customHeight="1">
      <c r="A163" s="9" t="s">
        <v>62</v>
      </c>
      <c r="B163" s="5" t="s">
        <v>22</v>
      </c>
      <c r="C163" s="5" t="s">
        <v>18</v>
      </c>
      <c r="D163" s="7" t="s">
        <v>109</v>
      </c>
      <c r="E163" s="3"/>
      <c r="F163" s="10">
        <f>F164</f>
        <v>625</v>
      </c>
      <c r="G163" s="41"/>
      <c r="H163" s="41"/>
    </row>
    <row r="164" spans="1:8" ht="84" customHeight="1">
      <c r="A164" s="31" t="s">
        <v>71</v>
      </c>
      <c r="B164" s="5" t="s">
        <v>22</v>
      </c>
      <c r="C164" s="5" t="s">
        <v>18</v>
      </c>
      <c r="D164" s="7" t="s">
        <v>109</v>
      </c>
      <c r="E164" s="3">
        <v>100</v>
      </c>
      <c r="F164" s="10">
        <f>Лист2!G50</f>
        <v>625</v>
      </c>
      <c r="G164" s="41"/>
      <c r="H164" s="41"/>
    </row>
    <row r="165" spans="1:8" ht="33.75" customHeight="1">
      <c r="A165" s="31" t="s">
        <v>107</v>
      </c>
      <c r="B165" s="5" t="s">
        <v>22</v>
      </c>
      <c r="C165" s="5" t="s">
        <v>18</v>
      </c>
      <c r="D165" s="7" t="s">
        <v>109</v>
      </c>
      <c r="E165" s="5">
        <v>200</v>
      </c>
      <c r="F165" s="10">
        <f>Лист2!G51</f>
        <v>0</v>
      </c>
      <c r="G165" s="41"/>
      <c r="H165" s="41"/>
    </row>
    <row r="166" spans="1:8" ht="45" customHeight="1">
      <c r="A166" s="32" t="s">
        <v>82</v>
      </c>
      <c r="B166" s="5" t="s">
        <v>22</v>
      </c>
      <c r="C166" s="5" t="s">
        <v>18</v>
      </c>
      <c r="D166" s="7" t="s">
        <v>112</v>
      </c>
      <c r="E166" s="5"/>
      <c r="F166" s="10">
        <f>Лист2!G52</f>
        <v>5736</v>
      </c>
      <c r="G166" s="41"/>
      <c r="H166" s="41"/>
    </row>
    <row r="167" spans="1:8" ht="36" customHeight="1">
      <c r="A167" s="32" t="str">
        <f>Лист2!A53</f>
        <v>Учреждения по обеспечению хозяйственного обслуживания</v>
      </c>
      <c r="B167" s="5" t="str">
        <f>Лист2!C53</f>
        <v>08</v>
      </c>
      <c r="C167" s="5" t="str">
        <f>Лист2!D53</f>
        <v>04</v>
      </c>
      <c r="D167" s="5" t="str">
        <f>Лист2!E53</f>
        <v>02 5 00 10810</v>
      </c>
      <c r="E167" s="5"/>
      <c r="F167" s="10">
        <f>Лист2!G53</f>
        <v>4076</v>
      </c>
      <c r="G167" s="41"/>
      <c r="H167" s="41"/>
    </row>
    <row r="168" spans="1:8" ht="90" customHeight="1">
      <c r="A168" s="32" t="str">
        <f>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Лист2!C54</f>
        <v>08</v>
      </c>
      <c r="C168" s="5" t="str">
        <f>Лист2!D54</f>
        <v>04</v>
      </c>
      <c r="D168" s="5" t="str">
        <f>Лист2!E54</f>
        <v>02 5 00 10810</v>
      </c>
      <c r="E168" s="5">
        <f>Лист2!F54</f>
        <v>100</v>
      </c>
      <c r="F168" s="10">
        <f>Лист2!G54</f>
        <v>3966</v>
      </c>
      <c r="G168" s="41"/>
      <c r="H168" s="41"/>
    </row>
    <row r="169" spans="1:8" ht="36" customHeight="1">
      <c r="A169" s="32" t="str">
        <f>Лист2!A55</f>
        <v>Закупка товаров, работ и услуг для обеспечения государственных (муниципальных) нужд</v>
      </c>
      <c r="B169" s="5" t="str">
        <f>Лист2!C55</f>
        <v>08</v>
      </c>
      <c r="C169" s="5" t="str">
        <f>Лист2!D55</f>
        <v>04</v>
      </c>
      <c r="D169" s="5" t="str">
        <f>Лист2!E55</f>
        <v>02 5 00 10810</v>
      </c>
      <c r="E169" s="5">
        <f>Лист2!F55</f>
        <v>200</v>
      </c>
      <c r="F169" s="10">
        <f>Лист2!G55</f>
        <v>110</v>
      </c>
      <c r="G169" s="41"/>
      <c r="H169" s="41"/>
    </row>
    <row r="170" spans="1:8" ht="97.5" customHeight="1">
      <c r="A170" s="33" t="s">
        <v>60</v>
      </c>
      <c r="B170" s="5" t="s">
        <v>22</v>
      </c>
      <c r="C170" s="5" t="s">
        <v>18</v>
      </c>
      <c r="D170" s="7" t="s">
        <v>113</v>
      </c>
      <c r="E170" s="5"/>
      <c r="F170" s="10">
        <f>Лист2!G56</f>
        <v>1660</v>
      </c>
      <c r="G170" s="41"/>
      <c r="H170" s="41"/>
    </row>
    <row r="171" spans="1:8" ht="78.75" customHeight="1">
      <c r="A171" s="30" t="s">
        <v>71</v>
      </c>
      <c r="B171" s="5" t="s">
        <v>22</v>
      </c>
      <c r="C171" s="5" t="s">
        <v>18</v>
      </c>
      <c r="D171" s="7" t="s">
        <v>113</v>
      </c>
      <c r="E171" s="5">
        <v>100</v>
      </c>
      <c r="F171" s="10">
        <f>Лист2!G57</f>
        <v>1328</v>
      </c>
      <c r="G171" s="41"/>
      <c r="H171" s="41"/>
    </row>
    <row r="172" spans="1:8" ht="33" customHeight="1">
      <c r="A172" s="31" t="s">
        <v>107</v>
      </c>
      <c r="B172" s="5" t="s">
        <v>22</v>
      </c>
      <c r="C172" s="5" t="s">
        <v>18</v>
      </c>
      <c r="D172" s="7" t="s">
        <v>113</v>
      </c>
      <c r="E172" s="5">
        <v>200</v>
      </c>
      <c r="F172" s="10">
        <f>Лист2!G58</f>
        <v>332</v>
      </c>
      <c r="G172" s="41"/>
      <c r="H172" s="41"/>
    </row>
    <row r="173" spans="1:8" ht="20.25" customHeight="1">
      <c r="A173" s="32" t="s">
        <v>63</v>
      </c>
      <c r="B173" s="5" t="s">
        <v>22</v>
      </c>
      <c r="C173" s="5" t="s">
        <v>18</v>
      </c>
      <c r="D173" s="7" t="s">
        <v>113</v>
      </c>
      <c r="E173" s="5">
        <v>850</v>
      </c>
      <c r="F173" s="10">
        <f>Лист2!G59</f>
        <v>0</v>
      </c>
      <c r="G173" s="41"/>
      <c r="H173" s="41"/>
    </row>
    <row r="174" spans="1:8" ht="35.25" customHeight="1">
      <c r="A174" s="32" t="str">
        <f>Лист2!A60</f>
        <v>РП "Развитие культуры Волчихинского района " на 2015-2021 годы</v>
      </c>
      <c r="B174" s="5" t="str">
        <f>Лист2!C60</f>
        <v>08</v>
      </c>
      <c r="C174" s="5" t="str">
        <f>Лист2!D60</f>
        <v>04</v>
      </c>
      <c r="D174" s="5" t="str">
        <f>Лист2!E60</f>
        <v>44 0 00 60990</v>
      </c>
      <c r="E174" s="5"/>
      <c r="F174" s="43">
        <f>Лист2!G60</f>
        <v>100</v>
      </c>
      <c r="G174" s="41"/>
      <c r="H174" s="41"/>
    </row>
    <row r="175" spans="1:8" ht="36.75" customHeight="1">
      <c r="A175" s="32" t="str">
        <f>Лист2!A61</f>
        <v>Закупка товаров, работ и услуг для обеспечения государственных (муниципальных) нужд</v>
      </c>
      <c r="B175" s="5" t="str">
        <f>Лист2!C61</f>
        <v>08</v>
      </c>
      <c r="C175" s="5" t="str">
        <f>Лист2!D61</f>
        <v>04</v>
      </c>
      <c r="D175" s="5" t="str">
        <f>Лист2!E61</f>
        <v>44 0 00 60990</v>
      </c>
      <c r="E175" s="5">
        <f>Лист2!F61</f>
        <v>200</v>
      </c>
      <c r="F175" s="43">
        <f>Лист2!G61</f>
        <v>100</v>
      </c>
      <c r="G175" s="41"/>
      <c r="H175" s="41"/>
    </row>
    <row r="176" spans="1:8" ht="109.5" customHeight="1">
      <c r="A176" s="32" t="str">
        <f>Лист2!A162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76" s="5" t="str">
        <f>Лист2!C162</f>
        <v>08</v>
      </c>
      <c r="C176" s="5" t="str">
        <f>Лист2!D162</f>
        <v>04</v>
      </c>
      <c r="D176" s="5" t="str">
        <f>Лист2!E162</f>
        <v>98 5 00 60510</v>
      </c>
      <c r="E176" s="5"/>
      <c r="F176" s="43">
        <f>Лист2!G162</f>
        <v>30</v>
      </c>
      <c r="G176" s="41"/>
      <c r="H176" s="41"/>
    </row>
    <row r="177" spans="1:8" ht="21" customHeight="1">
      <c r="A177" s="32" t="str">
        <f>Лист2!A163</f>
        <v>Иные межбюджетные трансферты</v>
      </c>
      <c r="B177" s="5" t="str">
        <f>Лист2!C163</f>
        <v>08</v>
      </c>
      <c r="C177" s="5" t="str">
        <f>Лист2!D163</f>
        <v>04</v>
      </c>
      <c r="D177" s="5" t="str">
        <f>Лист2!E163</f>
        <v>98 5 00 60510</v>
      </c>
      <c r="E177" s="5">
        <f>Лист2!F163</f>
        <v>540</v>
      </c>
      <c r="F177" s="43">
        <f>Лист2!G163</f>
        <v>30</v>
      </c>
      <c r="G177" s="41"/>
      <c r="H177" s="41"/>
    </row>
    <row r="178" spans="1:8">
      <c r="A178" s="4" t="s">
        <v>37</v>
      </c>
      <c r="B178" s="5">
        <v>10</v>
      </c>
      <c r="C178" s="5"/>
      <c r="D178" s="3"/>
      <c r="E178" s="5"/>
      <c r="F178" s="10">
        <f>F179+F185+F182</f>
        <v>14491</v>
      </c>
      <c r="G178" s="10">
        <f>Лист1!E39</f>
        <v>15181.4</v>
      </c>
      <c r="H178" s="10">
        <f>Лист1!F39</f>
        <v>14489</v>
      </c>
    </row>
    <row r="179" spans="1:8">
      <c r="A179" s="4" t="s">
        <v>12</v>
      </c>
      <c r="B179" s="5">
        <v>10</v>
      </c>
      <c r="C179" s="5" t="s">
        <v>15</v>
      </c>
      <c r="D179" s="3"/>
      <c r="E179" s="5"/>
      <c r="F179" s="10">
        <f>F180</f>
        <v>700</v>
      </c>
      <c r="G179" s="41"/>
      <c r="H179" s="41"/>
    </row>
    <row r="180" spans="1:8">
      <c r="A180" s="9" t="s">
        <v>76</v>
      </c>
      <c r="B180" s="5">
        <v>10</v>
      </c>
      <c r="C180" s="5" t="s">
        <v>15</v>
      </c>
      <c r="D180" s="7" t="s">
        <v>129</v>
      </c>
      <c r="E180" s="3"/>
      <c r="F180" s="10">
        <f>F181</f>
        <v>700</v>
      </c>
      <c r="G180" s="41"/>
      <c r="H180" s="41"/>
    </row>
    <row r="181" spans="1:8" ht="31.5">
      <c r="A181" s="4" t="s">
        <v>57</v>
      </c>
      <c r="B181" s="5">
        <v>10</v>
      </c>
      <c r="C181" s="5" t="s">
        <v>15</v>
      </c>
      <c r="D181" s="7" t="s">
        <v>129</v>
      </c>
      <c r="E181" s="3">
        <v>300</v>
      </c>
      <c r="F181" s="10">
        <f>Лист2!G235</f>
        <v>700</v>
      </c>
      <c r="G181" s="41"/>
      <c r="H181" s="41"/>
    </row>
    <row r="182" spans="1:8" ht="21.75" customHeight="1">
      <c r="A182" s="4" t="str">
        <f>Лист2!A236</f>
        <v>Социальное обеспечение населения</v>
      </c>
      <c r="B182" s="5">
        <f>Лист2!C236</f>
        <v>10</v>
      </c>
      <c r="C182" s="5" t="str">
        <f>Лист2!D236</f>
        <v>03</v>
      </c>
      <c r="D182" s="5"/>
      <c r="E182" s="5"/>
      <c r="F182" s="42">
        <f>Лист2!G236</f>
        <v>2</v>
      </c>
      <c r="G182" s="41"/>
      <c r="H182" s="41"/>
    </row>
    <row r="183" spans="1:8" ht="66" customHeight="1">
      <c r="A183" s="4" t="str">
        <f>Лист2!A237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183" s="5">
        <f>Лист2!C237</f>
        <v>10</v>
      </c>
      <c r="C183" s="5" t="str">
        <f>Лист2!D237</f>
        <v>03</v>
      </c>
      <c r="D183" s="5" t="str">
        <f>Лист2!E237</f>
        <v>71 1 00 51350</v>
      </c>
      <c r="E183" s="5"/>
      <c r="F183" s="42">
        <f>Лист2!G237</f>
        <v>2</v>
      </c>
      <c r="G183" s="41"/>
      <c r="H183" s="41"/>
    </row>
    <row r="184" spans="1:8" ht="33" customHeight="1">
      <c r="A184" s="4" t="str">
        <f>Лист2!A238</f>
        <v>Социальное обеспечение и иные выплаты населению</v>
      </c>
      <c r="B184" s="5" t="str">
        <f>Лист2!C238</f>
        <v>10</v>
      </c>
      <c r="C184" s="5" t="str">
        <f>Лист2!D238</f>
        <v>03</v>
      </c>
      <c r="D184" s="5" t="str">
        <f>Лист2!E238</f>
        <v>71 1 00 51350</v>
      </c>
      <c r="E184" s="5">
        <f>Лист2!F238</f>
        <v>300</v>
      </c>
      <c r="F184" s="42">
        <f>Лист2!G238</f>
        <v>2</v>
      </c>
      <c r="G184" s="41"/>
      <c r="H184" s="41"/>
    </row>
    <row r="185" spans="1:8">
      <c r="A185" s="4" t="s">
        <v>13</v>
      </c>
      <c r="B185" s="5">
        <v>10</v>
      </c>
      <c r="C185" s="5" t="s">
        <v>18</v>
      </c>
      <c r="D185" s="5"/>
      <c r="E185" s="5"/>
      <c r="F185" s="10">
        <f>F186+F188</f>
        <v>13789</v>
      </c>
      <c r="G185" s="41"/>
      <c r="H185" s="41"/>
    </row>
    <row r="186" spans="1:8" ht="78.75" customHeight="1">
      <c r="A186" s="9" t="s">
        <v>74</v>
      </c>
      <c r="B186" s="5">
        <v>10</v>
      </c>
      <c r="C186" s="5" t="s">
        <v>18</v>
      </c>
      <c r="D186" s="7" t="s">
        <v>119</v>
      </c>
      <c r="E186" s="5"/>
      <c r="F186" s="10">
        <f>F187</f>
        <v>1850</v>
      </c>
      <c r="G186" s="41"/>
      <c r="H186" s="41"/>
    </row>
    <row r="187" spans="1:8" ht="31.5">
      <c r="A187" s="4" t="s">
        <v>57</v>
      </c>
      <c r="B187" s="5">
        <v>10</v>
      </c>
      <c r="C187" s="5" t="s">
        <v>18</v>
      </c>
      <c r="D187" s="7" t="s">
        <v>119</v>
      </c>
      <c r="E187" s="3">
        <v>300</v>
      </c>
      <c r="F187" s="10">
        <f>Лист2!G120</f>
        <v>1850</v>
      </c>
      <c r="G187" s="41"/>
      <c r="H187" s="41"/>
    </row>
    <row r="188" spans="1:8" ht="48.75" customHeight="1">
      <c r="A188" s="16" t="s">
        <v>77</v>
      </c>
      <c r="B188" s="17" t="s">
        <v>54</v>
      </c>
      <c r="C188" s="17" t="s">
        <v>18</v>
      </c>
      <c r="D188" s="27" t="s">
        <v>130</v>
      </c>
      <c r="E188" s="17"/>
      <c r="F188" s="10">
        <f>Лист2!G121</f>
        <v>11939</v>
      </c>
      <c r="G188" s="41"/>
      <c r="H188" s="41"/>
    </row>
    <row r="189" spans="1:8" ht="31.5">
      <c r="A189" s="4" t="s">
        <v>57</v>
      </c>
      <c r="B189" s="17" t="s">
        <v>54</v>
      </c>
      <c r="C189" s="17" t="s">
        <v>18</v>
      </c>
      <c r="D189" s="27" t="s">
        <v>130</v>
      </c>
      <c r="E189" s="17">
        <v>300</v>
      </c>
      <c r="F189" s="10">
        <f>Лист2!G122</f>
        <v>11939</v>
      </c>
      <c r="G189" s="41"/>
      <c r="H189" s="41"/>
    </row>
    <row r="190" spans="1:8">
      <c r="A190" s="4" t="s">
        <v>11</v>
      </c>
      <c r="B190" s="5">
        <v>11</v>
      </c>
      <c r="C190" s="5"/>
      <c r="D190" s="5"/>
      <c r="E190" s="5"/>
      <c r="F190" s="10">
        <f>F191</f>
        <v>1923</v>
      </c>
      <c r="G190" s="10">
        <f>Лист1!E43</f>
        <v>1923</v>
      </c>
      <c r="H190" s="10">
        <f>Лист1!F43</f>
        <v>1923</v>
      </c>
    </row>
    <row r="191" spans="1:8" ht="33.75" customHeight="1">
      <c r="A191" s="4" t="s">
        <v>28</v>
      </c>
      <c r="B191" s="3">
        <v>11</v>
      </c>
      <c r="C191" s="5" t="s">
        <v>21</v>
      </c>
      <c r="D191" s="7"/>
      <c r="E191" s="5"/>
      <c r="F191" s="10">
        <f>F192+F196</f>
        <v>1923</v>
      </c>
      <c r="G191" s="41"/>
      <c r="H191" s="41"/>
    </row>
    <row r="192" spans="1:8" ht="31.5">
      <c r="A192" s="9" t="s">
        <v>61</v>
      </c>
      <c r="B192" s="5">
        <v>11</v>
      </c>
      <c r="C192" s="5" t="s">
        <v>21</v>
      </c>
      <c r="D192" s="7" t="s">
        <v>108</v>
      </c>
      <c r="E192" s="3"/>
      <c r="F192" s="10">
        <f>F193</f>
        <v>686</v>
      </c>
      <c r="G192" s="41"/>
      <c r="H192" s="41"/>
    </row>
    <row r="193" spans="1:8" ht="31.5">
      <c r="A193" s="9" t="s">
        <v>62</v>
      </c>
      <c r="B193" s="5">
        <v>11</v>
      </c>
      <c r="C193" s="5" t="s">
        <v>21</v>
      </c>
      <c r="D193" s="7" t="s">
        <v>109</v>
      </c>
      <c r="E193" s="5"/>
      <c r="F193" s="10">
        <f>F194+F195</f>
        <v>686</v>
      </c>
      <c r="G193" s="41"/>
      <c r="H193" s="41"/>
    </row>
    <row r="194" spans="1:8" ht="81.75" customHeight="1">
      <c r="A194" s="31" t="s">
        <v>71</v>
      </c>
      <c r="B194" s="5">
        <v>11</v>
      </c>
      <c r="C194" s="5" t="s">
        <v>21</v>
      </c>
      <c r="D194" s="7" t="s">
        <v>109</v>
      </c>
      <c r="E194" s="5">
        <v>100</v>
      </c>
      <c r="F194" s="10">
        <f>Лист2!G22</f>
        <v>686</v>
      </c>
      <c r="G194" s="41"/>
      <c r="H194" s="41"/>
    </row>
    <row r="195" spans="1:8" ht="33.75" customHeight="1">
      <c r="A195" s="31" t="s">
        <v>107</v>
      </c>
      <c r="B195" s="5">
        <v>11</v>
      </c>
      <c r="C195" s="5" t="s">
        <v>21</v>
      </c>
      <c r="D195" s="7" t="s">
        <v>109</v>
      </c>
      <c r="E195" s="5">
        <v>200</v>
      </c>
      <c r="F195" s="10">
        <v>0</v>
      </c>
      <c r="G195" s="41"/>
      <c r="H195" s="41"/>
    </row>
    <row r="196" spans="1:8" ht="33.75" customHeight="1">
      <c r="A196" s="31" t="str">
        <f>Лист2!A24</f>
        <v>Учреждения по обеспечению хозяйственного обслуживания</v>
      </c>
      <c r="B196" s="5">
        <f>Лист2!C24</f>
        <v>11</v>
      </c>
      <c r="C196" s="5" t="str">
        <f>Лист2!D24</f>
        <v>05</v>
      </c>
      <c r="D196" s="5" t="str">
        <f>Лист2!E24</f>
        <v>02 5 00 10810</v>
      </c>
      <c r="E196" s="5"/>
      <c r="F196" s="42">
        <f>Лист2!G24</f>
        <v>1237</v>
      </c>
      <c r="G196" s="41"/>
      <c r="H196" s="41"/>
    </row>
    <row r="197" spans="1:8" ht="103.5" customHeight="1">
      <c r="A197" s="31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5">
        <f>Лист2!C25</f>
        <v>11</v>
      </c>
      <c r="C197" s="5" t="str">
        <f>Лист2!D25</f>
        <v>05</v>
      </c>
      <c r="D197" s="5" t="str">
        <f>Лист2!E25</f>
        <v>02 5 00 10810</v>
      </c>
      <c r="E197" s="5">
        <f>Лист2!F25</f>
        <v>100</v>
      </c>
      <c r="F197" s="42">
        <f>Лист2!G25</f>
        <v>912</v>
      </c>
      <c r="G197" s="41"/>
      <c r="H197" s="41"/>
    </row>
    <row r="198" spans="1:8" ht="33.75" customHeight="1">
      <c r="A198" s="31" t="str">
        <f>Лист2!A26</f>
        <v>Закупка товаров, работ и услуг для обеспечения государственных (муниципальных) нужд</v>
      </c>
      <c r="B198" s="5">
        <f>Лист2!C26</f>
        <v>11</v>
      </c>
      <c r="C198" s="5" t="str">
        <f>Лист2!D26</f>
        <v>05</v>
      </c>
      <c r="D198" s="5" t="str">
        <f>Лист2!E26</f>
        <v>02 5 00 10810</v>
      </c>
      <c r="E198" s="5">
        <f>Лист2!F26</f>
        <v>200</v>
      </c>
      <c r="F198" s="42">
        <f>Лист2!G26</f>
        <v>195</v>
      </c>
      <c r="G198" s="41"/>
      <c r="H198" s="41"/>
    </row>
    <row r="199" spans="1:8" ht="33.75" customHeight="1">
      <c r="A199" s="31" t="str">
        <f>Лист2!A27</f>
        <v>Уплата налогов, сборов и иных платежей</v>
      </c>
      <c r="B199" s="5">
        <f>Лист2!C27</f>
        <v>11</v>
      </c>
      <c r="C199" s="5" t="str">
        <f>Лист2!D27</f>
        <v>05</v>
      </c>
      <c r="D199" s="5" t="str">
        <f>Лист2!E27</f>
        <v>02 5 00 10810</v>
      </c>
      <c r="E199" s="5">
        <f>Лист2!F27</f>
        <v>850</v>
      </c>
      <c r="F199" s="42">
        <f>Лист2!G27</f>
        <v>130</v>
      </c>
      <c r="G199" s="41"/>
      <c r="H199" s="41"/>
    </row>
    <row r="200" spans="1:8" ht="31.5">
      <c r="A200" s="4" t="s">
        <v>59</v>
      </c>
      <c r="B200" s="5">
        <v>13</v>
      </c>
      <c r="C200" s="5"/>
      <c r="D200" s="5"/>
      <c r="E200" s="5"/>
      <c r="F200" s="10">
        <f>F201</f>
        <v>850</v>
      </c>
      <c r="G200" s="10">
        <f>Лист1!E45</f>
        <v>850</v>
      </c>
      <c r="H200" s="10">
        <f>Лист1!F45</f>
        <v>850</v>
      </c>
    </row>
    <row r="201" spans="1:8" ht="31.5">
      <c r="A201" s="35" t="s">
        <v>83</v>
      </c>
      <c r="B201" s="5">
        <v>13</v>
      </c>
      <c r="C201" s="5" t="s">
        <v>15</v>
      </c>
      <c r="D201" s="5"/>
      <c r="E201" s="5"/>
      <c r="F201" s="10">
        <f>F203</f>
        <v>850</v>
      </c>
      <c r="G201" s="41"/>
      <c r="H201" s="41"/>
    </row>
    <row r="202" spans="1:8" ht="21" customHeight="1">
      <c r="A202" s="20" t="s">
        <v>67</v>
      </c>
      <c r="B202" s="5">
        <v>13</v>
      </c>
      <c r="C202" s="5" t="s">
        <v>15</v>
      </c>
      <c r="D202" s="3" t="s">
        <v>122</v>
      </c>
      <c r="E202" s="22"/>
      <c r="F202" s="10">
        <f>F203</f>
        <v>850</v>
      </c>
      <c r="G202" s="41"/>
      <c r="H202" s="41"/>
    </row>
    <row r="203" spans="1:8">
      <c r="A203" s="20" t="s">
        <v>75</v>
      </c>
      <c r="B203" s="5">
        <v>13</v>
      </c>
      <c r="C203" s="5" t="s">
        <v>15</v>
      </c>
      <c r="D203" s="3" t="s">
        <v>122</v>
      </c>
      <c r="E203" s="5">
        <v>730</v>
      </c>
      <c r="F203" s="10">
        <f>Лист2!G167</f>
        <v>850</v>
      </c>
      <c r="G203" s="41"/>
      <c r="H203" s="41"/>
    </row>
    <row r="204" spans="1:8" ht="31.5">
      <c r="A204" s="38" t="s">
        <v>87</v>
      </c>
      <c r="B204" s="5">
        <v>14</v>
      </c>
      <c r="C204" s="5"/>
      <c r="D204" s="5"/>
      <c r="E204" s="5"/>
      <c r="F204" s="10">
        <f>F205</f>
        <v>2295</v>
      </c>
      <c r="G204" s="10">
        <f>Лист1!E47</f>
        <v>2071.5</v>
      </c>
      <c r="H204" s="10">
        <f>Лист1!F47</f>
        <v>2065.6999999999998</v>
      </c>
    </row>
    <row r="205" spans="1:8" ht="35.25" customHeight="1">
      <c r="A205" s="4" t="s">
        <v>84</v>
      </c>
      <c r="B205" s="5">
        <v>14</v>
      </c>
      <c r="C205" s="5" t="s">
        <v>15</v>
      </c>
      <c r="D205" s="5"/>
      <c r="E205" s="5"/>
      <c r="F205" s="10">
        <f>F208+F206</f>
        <v>2295</v>
      </c>
      <c r="G205" s="41"/>
      <c r="H205" s="41"/>
    </row>
    <row r="206" spans="1:8" ht="50.25" customHeight="1">
      <c r="A206" s="9" t="s">
        <v>55</v>
      </c>
      <c r="B206" s="7" t="s">
        <v>56</v>
      </c>
      <c r="C206" s="7" t="s">
        <v>15</v>
      </c>
      <c r="D206" s="7" t="s">
        <v>124</v>
      </c>
      <c r="E206" s="7"/>
      <c r="F206" s="10">
        <f>F207</f>
        <v>1156</v>
      </c>
      <c r="G206" s="41"/>
      <c r="H206" s="41"/>
    </row>
    <row r="207" spans="1:8" ht="19.5" customHeight="1">
      <c r="A207" s="9" t="s">
        <v>14</v>
      </c>
      <c r="B207" s="7" t="s">
        <v>56</v>
      </c>
      <c r="C207" s="7" t="s">
        <v>15</v>
      </c>
      <c r="D207" s="7" t="s">
        <v>124</v>
      </c>
      <c r="E207" s="7" t="s">
        <v>65</v>
      </c>
      <c r="F207" s="10">
        <f>Лист2!G171</f>
        <v>1156</v>
      </c>
      <c r="G207" s="41"/>
      <c r="H207" s="41"/>
    </row>
    <row r="208" spans="1:8" ht="47.25" customHeight="1">
      <c r="A208" s="9" t="s">
        <v>29</v>
      </c>
      <c r="B208" s="5">
        <v>14</v>
      </c>
      <c r="C208" s="5" t="s">
        <v>15</v>
      </c>
      <c r="D208" s="7" t="s">
        <v>124</v>
      </c>
      <c r="E208" s="5"/>
      <c r="F208" s="10">
        <f>Лист2!G172</f>
        <v>1139</v>
      </c>
      <c r="G208" s="41"/>
      <c r="H208" s="41"/>
    </row>
    <row r="209" spans="1:8">
      <c r="A209" s="9" t="s">
        <v>14</v>
      </c>
      <c r="B209" s="5">
        <v>14</v>
      </c>
      <c r="C209" s="5" t="s">
        <v>15</v>
      </c>
      <c r="D209" s="7" t="s">
        <v>124</v>
      </c>
      <c r="E209" s="5">
        <v>510</v>
      </c>
      <c r="F209" s="10">
        <f>Лист2!G173</f>
        <v>1139</v>
      </c>
      <c r="G209" s="41"/>
      <c r="H209" s="41"/>
    </row>
    <row r="210" spans="1:8">
      <c r="A210" s="4" t="s">
        <v>51</v>
      </c>
      <c r="B210" s="5"/>
      <c r="C210" s="5"/>
      <c r="D210" s="5"/>
      <c r="E210" s="5"/>
      <c r="F210" s="10">
        <f>F11+F50+F54+F69+F82+F93+F149+F178+F190+F200+F204</f>
        <v>350159.7</v>
      </c>
      <c r="G210" s="10">
        <f t="shared" ref="G210:H210" si="0">G11+G50+G54+G69+G82+G93+G149+G178+G190+G200+G204</f>
        <v>333306.60000000003</v>
      </c>
      <c r="H210" s="10">
        <f t="shared" si="0"/>
        <v>333713.2</v>
      </c>
    </row>
    <row r="211" spans="1:8">
      <c r="A211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2020-11-13T09:09:46Z</cp:lastPrinted>
  <dcterms:created xsi:type="dcterms:W3CDTF">2008-11-25T08:06:35Z</dcterms:created>
  <dcterms:modified xsi:type="dcterms:W3CDTF">2020-11-13T09:10:23Z</dcterms:modified>
</cp:coreProperties>
</file>