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65" windowWidth="15135" windowHeight="7110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24519"/>
</workbook>
</file>

<file path=xl/calcChain.xml><?xml version="1.0" encoding="utf-8"?>
<calcChain xmlns="http://schemas.openxmlformats.org/spreadsheetml/2006/main">
  <c r="F73" i="3"/>
  <c r="B75"/>
  <c r="C75"/>
  <c r="D75"/>
  <c r="F75"/>
  <c r="B76"/>
  <c r="C76"/>
  <c r="D76"/>
  <c r="E76"/>
  <c r="F76"/>
  <c r="C74"/>
  <c r="F74"/>
  <c r="B74"/>
  <c r="A75"/>
  <c r="A76"/>
  <c r="A74"/>
  <c r="C138"/>
  <c r="D138"/>
  <c r="E138"/>
  <c r="F138"/>
  <c r="C139"/>
  <c r="D139"/>
  <c r="F139"/>
  <c r="C140"/>
  <c r="D140"/>
  <c r="E140"/>
  <c r="F140"/>
  <c r="B139"/>
  <c r="B140"/>
  <c r="A139"/>
  <c r="A140"/>
  <c r="B136"/>
  <c r="C136"/>
  <c r="D136"/>
  <c r="E136"/>
  <c r="F136"/>
  <c r="B137"/>
  <c r="C137"/>
  <c r="D137"/>
  <c r="F137"/>
  <c r="B138"/>
  <c r="C135"/>
  <c r="D135"/>
  <c r="F135"/>
  <c r="B135"/>
  <c r="A136"/>
  <c r="A137"/>
  <c r="A138"/>
  <c r="A135"/>
  <c r="B112"/>
  <c r="C112"/>
  <c r="D112"/>
  <c r="F112"/>
  <c r="B113"/>
  <c r="C113"/>
  <c r="D113"/>
  <c r="E113"/>
  <c r="F113"/>
  <c r="C111"/>
  <c r="F111"/>
  <c r="B111"/>
  <c r="A112"/>
  <c r="A113"/>
  <c r="A111"/>
  <c r="B93"/>
  <c r="C93"/>
  <c r="D93"/>
  <c r="E93"/>
  <c r="F93"/>
  <c r="B94"/>
  <c r="C94"/>
  <c r="D94"/>
  <c r="F94"/>
  <c r="B95"/>
  <c r="C95"/>
  <c r="D95"/>
  <c r="E95"/>
  <c r="F95"/>
  <c r="B96"/>
  <c r="C96"/>
  <c r="D96"/>
  <c r="F96"/>
  <c r="B97"/>
  <c r="C97"/>
  <c r="D97"/>
  <c r="E97"/>
  <c r="F97"/>
  <c r="C92"/>
  <c r="D92"/>
  <c r="F92"/>
  <c r="B92"/>
  <c r="A93"/>
  <c r="A94"/>
  <c r="A95"/>
  <c r="A96"/>
  <c r="A97"/>
  <c r="A92"/>
  <c r="G340" i="2"/>
  <c r="G299" s="1"/>
  <c r="G348"/>
  <c r="G349"/>
  <c r="G341"/>
  <c r="G346"/>
  <c r="G344"/>
  <c r="G342"/>
  <c r="G100"/>
  <c r="G98" l="1"/>
  <c r="G92" s="1"/>
  <c r="G102"/>
  <c r="D28" i="1"/>
  <c r="D23"/>
  <c r="F31" i="3" l="1"/>
  <c r="F30"/>
  <c r="G364" i="2"/>
  <c r="G363"/>
  <c r="G362"/>
  <c r="G361" s="1"/>
  <c r="G360" s="1"/>
  <c r="F82" i="3" l="1"/>
  <c r="B199"/>
  <c r="C199"/>
  <c r="D199"/>
  <c r="F199"/>
  <c r="B200"/>
  <c r="C200"/>
  <c r="D200"/>
  <c r="E200"/>
  <c r="F200"/>
  <c r="B198"/>
  <c r="A199"/>
  <c r="A200"/>
  <c r="C100"/>
  <c r="C101"/>
  <c r="C102"/>
  <c r="C103"/>
  <c r="F64"/>
  <c r="F63" s="1"/>
  <c r="F237"/>
  <c r="F236" s="1"/>
  <c r="F235"/>
  <c r="F234" s="1"/>
  <c r="A221"/>
  <c r="B221"/>
  <c r="C221"/>
  <c r="D221"/>
  <c r="A222"/>
  <c r="B222"/>
  <c r="C222"/>
  <c r="D222"/>
  <c r="E222"/>
  <c r="F222"/>
  <c r="A223"/>
  <c r="B223"/>
  <c r="C223"/>
  <c r="D223"/>
  <c r="F223"/>
  <c r="A224"/>
  <c r="B224"/>
  <c r="C224"/>
  <c r="D224"/>
  <c r="E224"/>
  <c r="F224"/>
  <c r="D100"/>
  <c r="F100"/>
  <c r="D101"/>
  <c r="E101"/>
  <c r="F101"/>
  <c r="D102"/>
  <c r="F102"/>
  <c r="D103"/>
  <c r="E103"/>
  <c r="F103"/>
  <c r="A100"/>
  <c r="A101"/>
  <c r="A102"/>
  <c r="A103"/>
  <c r="F84"/>
  <c r="F83" s="1"/>
  <c r="F68"/>
  <c r="F67" s="1"/>
  <c r="G335" i="2"/>
  <c r="G334" s="1"/>
  <c r="G338"/>
  <c r="G355"/>
  <c r="G351" s="1"/>
  <c r="G358"/>
  <c r="G356"/>
  <c r="G336"/>
  <c r="G332"/>
  <c r="G330"/>
  <c r="G326" s="1"/>
  <c r="G210"/>
  <c r="G208"/>
  <c r="F221" i="3" s="1"/>
  <c r="G196" i="2"/>
  <c r="G194"/>
  <c r="G191" s="1"/>
  <c r="G190" s="1"/>
  <c r="G55"/>
  <c r="G205" l="1"/>
  <c r="B245" i="3"/>
  <c r="C245"/>
  <c r="D245"/>
  <c r="F245"/>
  <c r="B246"/>
  <c r="C246"/>
  <c r="D246"/>
  <c r="F246"/>
  <c r="B247"/>
  <c r="C247"/>
  <c r="D247"/>
  <c r="E247"/>
  <c r="F247"/>
  <c r="C244"/>
  <c r="B244"/>
  <c r="A245"/>
  <c r="A246"/>
  <c r="A247"/>
  <c r="A244"/>
  <c r="F228"/>
  <c r="A232" l="1"/>
  <c r="B232"/>
  <c r="C232"/>
  <c r="D232"/>
  <c r="F232"/>
  <c r="A233"/>
  <c r="B233"/>
  <c r="C233"/>
  <c r="D233"/>
  <c r="E233"/>
  <c r="F233"/>
  <c r="A123"/>
  <c r="B123"/>
  <c r="C123"/>
  <c r="D123"/>
  <c r="A124"/>
  <c r="B124"/>
  <c r="C124"/>
  <c r="D124"/>
  <c r="E124"/>
  <c r="F124"/>
  <c r="F61"/>
  <c r="F51"/>
  <c r="F47"/>
  <c r="F46" s="1"/>
  <c r="F42"/>
  <c r="F41" s="1"/>
  <c r="F39"/>
  <c r="F23"/>
  <c r="F21"/>
  <c r="F14"/>
  <c r="G86" i="2"/>
  <c r="F123" i="3" s="1"/>
  <c r="G155" i="2"/>
  <c r="G309" l="1"/>
  <c r="G323"/>
  <c r="G313" s="1"/>
  <c r="G300" s="1"/>
  <c r="G328" l="1"/>
  <c r="G327" s="1"/>
  <c r="G353"/>
  <c r="G352" s="1"/>
  <c r="G321"/>
  <c r="G317"/>
  <c r="G314"/>
  <c r="G305"/>
  <c r="G304" s="1"/>
  <c r="G302"/>
  <c r="G301" s="1"/>
  <c r="G22"/>
  <c r="F244" i="3" s="1"/>
  <c r="D45" i="1" l="1"/>
  <c r="F22" i="3" l="1"/>
  <c r="G308" i="2"/>
  <c r="G307" s="1"/>
  <c r="B185" i="3" l="1"/>
  <c r="C185"/>
  <c r="D185"/>
  <c r="E185"/>
  <c r="F185"/>
  <c r="C184"/>
  <c r="D184"/>
  <c r="B184"/>
  <c r="A185"/>
  <c r="A184"/>
  <c r="B53"/>
  <c r="C53"/>
  <c r="D53"/>
  <c r="E53"/>
  <c r="F53"/>
  <c r="C52"/>
  <c r="D52"/>
  <c r="B52"/>
  <c r="A53"/>
  <c r="A52"/>
  <c r="F50"/>
  <c r="G295" i="2"/>
  <c r="G255"/>
  <c r="F52" i="3" s="1"/>
  <c r="G253" i="2"/>
  <c r="G147" l="1"/>
  <c r="F184" i="3" s="1"/>
  <c r="G73" l="1"/>
  <c r="G90"/>
  <c r="G114"/>
  <c r="G225"/>
  <c r="B235" l="1"/>
  <c r="C235"/>
  <c r="D235"/>
  <c r="E235"/>
  <c r="C234"/>
  <c r="D234"/>
  <c r="B234"/>
  <c r="A235"/>
  <c r="A234"/>
  <c r="G293" i="2"/>
  <c r="B49" i="3"/>
  <c r="C49"/>
  <c r="D49"/>
  <c r="E49"/>
  <c r="F49"/>
  <c r="C48"/>
  <c r="D48"/>
  <c r="B48"/>
  <c r="A49"/>
  <c r="A48"/>
  <c r="G251" i="2"/>
  <c r="F48" i="3" s="1"/>
  <c r="B84"/>
  <c r="C84"/>
  <c r="D84"/>
  <c r="E84"/>
  <c r="C83"/>
  <c r="D83"/>
  <c r="B83"/>
  <c r="A84"/>
  <c r="A83"/>
  <c r="G277" i="2"/>
  <c r="B231" i="3"/>
  <c r="C231"/>
  <c r="D231"/>
  <c r="E231"/>
  <c r="F231"/>
  <c r="C230"/>
  <c r="D230"/>
  <c r="B230"/>
  <c r="A231"/>
  <c r="A230"/>
  <c r="G153" i="2"/>
  <c r="B183" i="3"/>
  <c r="C183"/>
  <c r="D183"/>
  <c r="E183"/>
  <c r="F183"/>
  <c r="C182"/>
  <c r="D182"/>
  <c r="B182"/>
  <c r="A183"/>
  <c r="A182"/>
  <c r="G145" i="2"/>
  <c r="F182" i="3" s="1"/>
  <c r="C198"/>
  <c r="D198"/>
  <c r="E198"/>
  <c r="F198"/>
  <c r="C197"/>
  <c r="D197"/>
  <c r="B197"/>
  <c r="A198"/>
  <c r="A197"/>
  <c r="G53" i="2"/>
  <c r="F197" i="3" s="1"/>
  <c r="F230" l="1"/>
  <c r="F229" s="1"/>
  <c r="G152" i="2"/>
  <c r="A78" i="3"/>
  <c r="B236" l="1"/>
  <c r="C236"/>
  <c r="D236"/>
  <c r="B237"/>
  <c r="C237"/>
  <c r="D237"/>
  <c r="E237"/>
  <c r="C229"/>
  <c r="B229"/>
  <c r="A236"/>
  <c r="A237"/>
  <c r="A229"/>
  <c r="B216"/>
  <c r="C216"/>
  <c r="D216"/>
  <c r="E216"/>
  <c r="F216"/>
  <c r="C215"/>
  <c r="D215"/>
  <c r="B215"/>
  <c r="A216"/>
  <c r="A215"/>
  <c r="B196"/>
  <c r="C196"/>
  <c r="D196"/>
  <c r="E196"/>
  <c r="F196"/>
  <c r="C195"/>
  <c r="D195"/>
  <c r="B195"/>
  <c r="A196"/>
  <c r="A195"/>
  <c r="B187"/>
  <c r="C187"/>
  <c r="D187"/>
  <c r="E187"/>
  <c r="F187"/>
  <c r="C186"/>
  <c r="D186"/>
  <c r="B186"/>
  <c r="A187"/>
  <c r="A186"/>
  <c r="B165"/>
  <c r="C165"/>
  <c r="D165"/>
  <c r="E165"/>
  <c r="F165"/>
  <c r="B166"/>
  <c r="C166"/>
  <c r="D166"/>
  <c r="B167"/>
  <c r="C167"/>
  <c r="D167"/>
  <c r="E167"/>
  <c r="F167"/>
  <c r="C164"/>
  <c r="D164"/>
  <c r="B164"/>
  <c r="A165"/>
  <c r="A166"/>
  <c r="A167"/>
  <c r="A164"/>
  <c r="F157"/>
  <c r="F156" s="1"/>
  <c r="B157"/>
  <c r="C157"/>
  <c r="D157"/>
  <c r="E157"/>
  <c r="C156"/>
  <c r="D156"/>
  <c r="B156"/>
  <c r="A157"/>
  <c r="A156"/>
  <c r="B148"/>
  <c r="C148"/>
  <c r="D148"/>
  <c r="E148"/>
  <c r="F148"/>
  <c r="B149"/>
  <c r="C149"/>
  <c r="D149"/>
  <c r="B150"/>
  <c r="C150"/>
  <c r="D150"/>
  <c r="E150"/>
  <c r="F150"/>
  <c r="C147"/>
  <c r="D147"/>
  <c r="B147"/>
  <c r="A148"/>
  <c r="A149"/>
  <c r="A150"/>
  <c r="A147"/>
  <c r="B122"/>
  <c r="C122"/>
  <c r="D122"/>
  <c r="E122"/>
  <c r="F122"/>
  <c r="C121"/>
  <c r="D121"/>
  <c r="B121"/>
  <c r="A122"/>
  <c r="A121"/>
  <c r="C107"/>
  <c r="D107"/>
  <c r="C108"/>
  <c r="D108"/>
  <c r="E108"/>
  <c r="F108"/>
  <c r="B107"/>
  <c r="B108"/>
  <c r="A107"/>
  <c r="A108"/>
  <c r="B98"/>
  <c r="B47"/>
  <c r="C47"/>
  <c r="D47"/>
  <c r="E47"/>
  <c r="C46"/>
  <c r="D46"/>
  <c r="B46"/>
  <c r="A47"/>
  <c r="A46"/>
  <c r="F35"/>
  <c r="G297" i="2"/>
  <c r="G286"/>
  <c r="F107" i="3" s="1"/>
  <c r="G249" i="2"/>
  <c r="G112"/>
  <c r="F149" i="3" s="1"/>
  <c r="G110" i="2"/>
  <c r="F147" i="3" s="1"/>
  <c r="G149" i="2"/>
  <c r="G129"/>
  <c r="F166" i="3" s="1"/>
  <c r="G127" i="2"/>
  <c r="F164" i="3" s="1"/>
  <c r="G119" i="2"/>
  <c r="G84"/>
  <c r="F121" i="3" s="1"/>
  <c r="G68" i="2"/>
  <c r="F215" i="3" s="1"/>
  <c r="G51" i="2"/>
  <c r="F195" i="3" s="1"/>
  <c r="G42" i="2"/>
  <c r="G19"/>
  <c r="G292" l="1"/>
  <c r="F186" i="3"/>
  <c r="H90"/>
  <c r="B220" l="1"/>
  <c r="C220"/>
  <c r="D220"/>
  <c r="E220"/>
  <c r="F220"/>
  <c r="C219"/>
  <c r="D219"/>
  <c r="B219"/>
  <c r="A220"/>
  <c r="A219"/>
  <c r="B110"/>
  <c r="C110"/>
  <c r="D110"/>
  <c r="E110"/>
  <c r="F110"/>
  <c r="C109"/>
  <c r="D109"/>
  <c r="B109"/>
  <c r="A110"/>
  <c r="A109"/>
  <c r="C99"/>
  <c r="D99"/>
  <c r="E99"/>
  <c r="F99"/>
  <c r="D98"/>
  <c r="C98"/>
  <c r="B99"/>
  <c r="A99"/>
  <c r="A98"/>
  <c r="A91"/>
  <c r="B72"/>
  <c r="C72"/>
  <c r="D72"/>
  <c r="E72"/>
  <c r="F72"/>
  <c r="C71"/>
  <c r="D71"/>
  <c r="B71"/>
  <c r="A72"/>
  <c r="A71"/>
  <c r="B51"/>
  <c r="C51"/>
  <c r="D51"/>
  <c r="E51"/>
  <c r="C50"/>
  <c r="D50"/>
  <c r="B50"/>
  <c r="A51"/>
  <c r="A50"/>
  <c r="F45"/>
  <c r="A45"/>
  <c r="A44"/>
  <c r="I367" i="2"/>
  <c r="H367"/>
  <c r="G206"/>
  <c r="G192"/>
  <c r="G199"/>
  <c r="G198" s="1"/>
  <c r="G184"/>
  <c r="G183" s="1"/>
  <c r="G182" s="1"/>
  <c r="G176"/>
  <c r="F71" i="3" l="1"/>
  <c r="F109"/>
  <c r="F219"/>
  <c r="F98"/>
  <c r="F91" s="1"/>
  <c r="B104" l="1"/>
  <c r="C104"/>
  <c r="B105"/>
  <c r="C105"/>
  <c r="D105"/>
  <c r="B106"/>
  <c r="C106"/>
  <c r="D106"/>
  <c r="E106"/>
  <c r="F106"/>
  <c r="B90"/>
  <c r="A104"/>
  <c r="A105"/>
  <c r="A106"/>
  <c r="A90"/>
  <c r="B66"/>
  <c r="C66"/>
  <c r="D66"/>
  <c r="E66"/>
  <c r="F66"/>
  <c r="B67"/>
  <c r="C67"/>
  <c r="D67"/>
  <c r="B68"/>
  <c r="C68"/>
  <c r="D68"/>
  <c r="E68"/>
  <c r="B69"/>
  <c r="C69"/>
  <c r="D69"/>
  <c r="B70"/>
  <c r="C70"/>
  <c r="D70"/>
  <c r="E70"/>
  <c r="F70"/>
  <c r="C65"/>
  <c r="D65"/>
  <c r="B65"/>
  <c r="A66"/>
  <c r="A67"/>
  <c r="A68"/>
  <c r="A69"/>
  <c r="A70"/>
  <c r="A65"/>
  <c r="G284" i="2"/>
  <c r="F105" i="3" l="1"/>
  <c r="G283" i="2"/>
  <c r="G282"/>
  <c r="G268"/>
  <c r="F69" i="3" s="1"/>
  <c r="G264" i="2"/>
  <c r="F65" i="3" s="1"/>
  <c r="F104" l="1"/>
  <c r="F90" s="1"/>
  <c r="B218"/>
  <c r="C218"/>
  <c r="D218"/>
  <c r="E218"/>
  <c r="F218"/>
  <c r="C217"/>
  <c r="D217"/>
  <c r="B217"/>
  <c r="A218"/>
  <c r="A217"/>
  <c r="G70" i="2"/>
  <c r="F217" i="3" s="1"/>
  <c r="B64" l="1"/>
  <c r="C64"/>
  <c r="D64"/>
  <c r="E64"/>
  <c r="C63"/>
  <c r="D63"/>
  <c r="B63"/>
  <c r="A64"/>
  <c r="A63"/>
  <c r="G262" i="2"/>
  <c r="B254" i="3" l="1"/>
  <c r="C254"/>
  <c r="D254"/>
  <c r="E254"/>
  <c r="F254"/>
  <c r="B255"/>
  <c r="C255"/>
  <c r="D255"/>
  <c r="E255"/>
  <c r="F255"/>
  <c r="B256"/>
  <c r="C256"/>
  <c r="D256"/>
  <c r="E256"/>
  <c r="F256"/>
  <c r="C253"/>
  <c r="D253"/>
  <c r="B253"/>
  <c r="A254"/>
  <c r="A255"/>
  <c r="A256"/>
  <c r="A253"/>
  <c r="F242"/>
  <c r="C144"/>
  <c r="D144"/>
  <c r="E144"/>
  <c r="F144"/>
  <c r="B144"/>
  <c r="A144"/>
  <c r="F181"/>
  <c r="F176"/>
  <c r="F175"/>
  <c r="B88"/>
  <c r="C88"/>
  <c r="D88"/>
  <c r="B89"/>
  <c r="C89"/>
  <c r="D89"/>
  <c r="E89"/>
  <c r="F89"/>
  <c r="C87"/>
  <c r="B87"/>
  <c r="A88"/>
  <c r="A89"/>
  <c r="A87"/>
  <c r="F40"/>
  <c r="B25"/>
  <c r="C25"/>
  <c r="B26"/>
  <c r="C26"/>
  <c r="D25"/>
  <c r="D26"/>
  <c r="E26"/>
  <c r="F26"/>
  <c r="C24"/>
  <c r="B24"/>
  <c r="A25"/>
  <c r="A26"/>
  <c r="A24"/>
  <c r="B13"/>
  <c r="C13"/>
  <c r="D13"/>
  <c r="B14"/>
  <c r="C14"/>
  <c r="D14"/>
  <c r="E14"/>
  <c r="C12"/>
  <c r="B12"/>
  <c r="A13"/>
  <c r="A14"/>
  <c r="A12"/>
  <c r="G242" i="2" l="1"/>
  <c r="G280"/>
  <c r="G239"/>
  <c r="G227"/>
  <c r="F13" i="3" s="1"/>
  <c r="G160" i="2"/>
  <c r="G137"/>
  <c r="G238" l="1"/>
  <c r="F24" i="3" s="1"/>
  <c r="F25"/>
  <c r="G279" i="2"/>
  <c r="F87" i="3" s="1"/>
  <c r="F88"/>
  <c r="G226" i="2"/>
  <c r="F12" i="3" s="1"/>
  <c r="G123" i="2"/>
  <c r="G122" s="1"/>
  <c r="G121" s="1"/>
  <c r="G104"/>
  <c r="G30" l="1"/>
  <c r="F253" i="3" s="1"/>
  <c r="D11" i="1" l="1"/>
  <c r="F62" i="3" l="1"/>
  <c r="B86"/>
  <c r="C86"/>
  <c r="D86"/>
  <c r="E86"/>
  <c r="F86"/>
  <c r="C85"/>
  <c r="D85"/>
  <c r="B85"/>
  <c r="A86"/>
  <c r="A85"/>
  <c r="G188" i="2"/>
  <c r="G187" s="1"/>
  <c r="G186" s="1"/>
  <c r="F85" i="3" l="1"/>
  <c r="H261" l="1"/>
  <c r="G261"/>
  <c r="H257"/>
  <c r="G257"/>
  <c r="H243"/>
  <c r="G243"/>
  <c r="H225"/>
  <c r="H188"/>
  <c r="G188"/>
  <c r="H114"/>
  <c r="H73"/>
  <c r="H58"/>
  <c r="G58"/>
  <c r="H54"/>
  <c r="G54"/>
  <c r="B54"/>
  <c r="A54"/>
  <c r="H11"/>
  <c r="G11"/>
  <c r="F260"/>
  <c r="F154"/>
  <c r="F155"/>
  <c r="F153"/>
  <c r="E154"/>
  <c r="E155"/>
  <c r="E153"/>
  <c r="B152"/>
  <c r="C152"/>
  <c r="B153"/>
  <c r="C153"/>
  <c r="B154"/>
  <c r="C154"/>
  <c r="B155"/>
  <c r="C155"/>
  <c r="A155"/>
  <c r="A153"/>
  <c r="A154"/>
  <c r="A152"/>
  <c r="C151"/>
  <c r="B151"/>
  <c r="F133"/>
  <c r="F134"/>
  <c r="F132"/>
  <c r="F127"/>
  <c r="F128"/>
  <c r="F126"/>
  <c r="F119"/>
  <c r="F120"/>
  <c r="F118"/>
  <c r="F79"/>
  <c r="F57"/>
  <c r="B42"/>
  <c r="C42"/>
  <c r="D42"/>
  <c r="E42"/>
  <c r="B43"/>
  <c r="C43"/>
  <c r="D43"/>
  <c r="E43"/>
  <c r="F43"/>
  <c r="C41"/>
  <c r="D41"/>
  <c r="B41"/>
  <c r="A42"/>
  <c r="A43"/>
  <c r="A41"/>
  <c r="F32"/>
  <c r="F117" l="1"/>
  <c r="F152"/>
  <c r="F151" s="1"/>
  <c r="A13" i="2"/>
  <c r="A36"/>
  <c r="G115"/>
  <c r="G114" s="1"/>
  <c r="A114"/>
  <c r="A151" i="3" s="1"/>
  <c r="D32" i="1" l="1"/>
  <c r="D50"/>
  <c r="G266" i="2" l="1"/>
  <c r="F268" i="3" l="1"/>
  <c r="F266"/>
  <c r="F264"/>
  <c r="F263" s="1"/>
  <c r="F259"/>
  <c r="F258"/>
  <c r="F257" s="1"/>
  <c r="F251"/>
  <c r="F250" s="1"/>
  <c r="F249" s="1"/>
  <c r="F248" s="1"/>
  <c r="F243" s="1"/>
  <c r="F241" l="1"/>
  <c r="F240"/>
  <c r="F239" s="1"/>
  <c r="F238" l="1"/>
  <c r="F227"/>
  <c r="F226" s="1"/>
  <c r="F214"/>
  <c r="F213"/>
  <c r="F212"/>
  <c r="F207"/>
  <c r="F206" s="1"/>
  <c r="F205" s="1"/>
  <c r="F203"/>
  <c r="F225" l="1"/>
  <c r="F211"/>
  <c r="F202"/>
  <c r="F201" s="1"/>
  <c r="F194"/>
  <c r="F193"/>
  <c r="F192"/>
  <c r="F180"/>
  <c r="F179"/>
  <c r="F174"/>
  <c r="F173"/>
  <c r="F172"/>
  <c r="F171"/>
  <c r="F163"/>
  <c r="F162"/>
  <c r="F161"/>
  <c r="F146"/>
  <c r="F143"/>
  <c r="F142"/>
  <c r="F131"/>
  <c r="F130" s="1"/>
  <c r="F125"/>
  <c r="F116"/>
  <c r="F115" l="1"/>
  <c r="F210"/>
  <c r="F204" s="1"/>
  <c r="F141"/>
  <c r="F191"/>
  <c r="F190" s="1"/>
  <c r="F189" s="1"/>
  <c r="F160"/>
  <c r="F159" s="1"/>
  <c r="F158" s="1"/>
  <c r="F170"/>
  <c r="F169" s="1"/>
  <c r="F178"/>
  <c r="F177" s="1"/>
  <c r="F81"/>
  <c r="F80" s="1"/>
  <c r="F78"/>
  <c r="F77" s="1"/>
  <c r="F60"/>
  <c r="F56"/>
  <c r="F55" s="1"/>
  <c r="F54" s="1"/>
  <c r="F44"/>
  <c r="F38"/>
  <c r="F37" s="1"/>
  <c r="F34"/>
  <c r="F33" s="1"/>
  <c r="F29"/>
  <c r="F28" s="1"/>
  <c r="F27" s="1"/>
  <c r="F20"/>
  <c r="F19" s="1"/>
  <c r="F16"/>
  <c r="F15" s="1"/>
  <c r="F36" l="1"/>
  <c r="F168"/>
  <c r="F59"/>
  <c r="F58" s="1"/>
  <c r="F18"/>
  <c r="F188"/>
  <c r="G290" i="2"/>
  <c r="G289" s="1"/>
  <c r="G288" s="1"/>
  <c r="G275"/>
  <c r="G274" s="1"/>
  <c r="G272"/>
  <c r="G271" s="1"/>
  <c r="G259"/>
  <c r="G258" s="1"/>
  <c r="G257" s="1"/>
  <c r="G245"/>
  <c r="G241" s="1"/>
  <c r="G234"/>
  <c r="G233" s="1"/>
  <c r="G230"/>
  <c r="G229" s="1"/>
  <c r="G222"/>
  <c r="F267" i="3" s="1"/>
  <c r="G220" i="2"/>
  <c r="F265" i="3" s="1"/>
  <c r="F262" s="1"/>
  <c r="G218" i="2"/>
  <c r="G214"/>
  <c r="G213" s="1"/>
  <c r="G212" s="1"/>
  <c r="G203"/>
  <c r="G202" s="1"/>
  <c r="G201" s="1"/>
  <c r="G180"/>
  <c r="G179" s="1"/>
  <c r="G178" s="1"/>
  <c r="G174"/>
  <c r="G173" s="1"/>
  <c r="G171"/>
  <c r="G170" s="1"/>
  <c r="G166"/>
  <c r="G165" s="1"/>
  <c r="G164" s="1"/>
  <c r="G158"/>
  <c r="G157" s="1"/>
  <c r="G151" s="1"/>
  <c r="G141"/>
  <c r="G140" s="1"/>
  <c r="G270" l="1"/>
  <c r="F261" i="3"/>
  <c r="G217" i="2"/>
  <c r="G216" s="1"/>
  <c r="G232"/>
  <c r="G225" s="1"/>
  <c r="G224" s="1"/>
  <c r="G163"/>
  <c r="G133"/>
  <c r="G132" s="1"/>
  <c r="G131" s="1"/>
  <c r="G108"/>
  <c r="F145" i="3" s="1"/>
  <c r="F129" s="1"/>
  <c r="G94" i="2"/>
  <c r="G93" s="1"/>
  <c r="G88"/>
  <c r="G80"/>
  <c r="G79" s="1"/>
  <c r="G64"/>
  <c r="G63" s="1"/>
  <c r="G59"/>
  <c r="G58" s="1"/>
  <c r="G47"/>
  <c r="G46" s="1"/>
  <c r="G45" s="1"/>
  <c r="G38"/>
  <c r="G27"/>
  <c r="G26" s="1"/>
  <c r="G21" s="1"/>
  <c r="G15"/>
  <c r="G37" l="1"/>
  <c r="G36" s="1"/>
  <c r="G35" s="1"/>
  <c r="G14"/>
  <c r="G13" s="1"/>
  <c r="G12" s="1"/>
  <c r="G11" s="1"/>
  <c r="G162"/>
  <c r="F11" i="3"/>
  <c r="G57" i="2"/>
  <c r="F114" i="3"/>
  <c r="G78" i="2"/>
  <c r="D48" i="1"/>
  <c r="D41"/>
  <c r="D38"/>
  <c r="D21"/>
  <c r="D19"/>
  <c r="D53" l="1"/>
  <c r="F269" i="3"/>
  <c r="G77" i="2"/>
  <c r="G72" s="1"/>
  <c r="G44"/>
  <c r="G34" s="1"/>
  <c r="G367" l="1"/>
</calcChain>
</file>

<file path=xl/sharedStrings.xml><?xml version="1.0" encoding="utf-8"?>
<sst xmlns="http://schemas.openxmlformats.org/spreadsheetml/2006/main" count="2055" uniqueCount="247">
  <si>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</si>
  <si>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</si>
  <si>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</si>
  <si>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</si>
  <si>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</si>
  <si>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</si>
  <si>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</si>
  <si>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</si>
  <si>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</si>
  <si>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</si>
  <si>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</si>
  <si>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</si>
  <si>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</si>
  <si>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</si>
  <si>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</si>
  <si>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</si>
  <si>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</si>
  <si>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</si>
  <si>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</si>
  <si>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</si>
  <si>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</si>
  <si>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</si>
  <si>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</si>
  <si>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</si>
  <si>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</si>
  <si>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</si>
  <si>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</si>
  <si>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</si>
  <si>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</si>
  <si>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</si>
  <si>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</si>
  <si>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</si>
  <si>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</si>
  <si>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</si>
  <si>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</si>
  <si>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</si>
  <si>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</si>
  <si>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</si>
  <si>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</si>
  <si>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</si>
  <si>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</si>
  <si>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</si>
  <si>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</si>
  <si>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</si>
  <si>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</si>
  <si>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</si>
  <si>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</si>
  <si>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</si>
  <si>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Культура</t>
  </si>
  <si>
    <t>Функционирование представительных органов муниципального образования</t>
  </si>
  <si>
    <t>Функционирование административных комиссий</t>
  </si>
  <si>
    <t>Субвенции</t>
  </si>
  <si>
    <t>Компенсационные выплаты на питание обучающимся в муниципальных общеобразовательных учреждениях, нуждающимся в социальной поддержке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</si>
  <si>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</si>
  <si>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</si>
  <si>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</si>
  <si>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</si>
  <si>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</si>
  <si>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</si>
  <si>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</si>
  <si>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</si>
  <si>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</si>
  <si>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</si>
  <si>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</si>
  <si>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</si>
  <si>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</si>
  <si>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</si>
  <si>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</si>
  <si>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</si>
  <si>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Председатель представительного органа муниципального образования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</si>
  <si>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</si>
  <si>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</si>
  <si>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</si>
  <si>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</si>
  <si>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</si>
  <si>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</si>
  <si>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</si>
  <si>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</si>
  <si>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</si>
  <si>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</si>
  <si>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</si>
  <si>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</si>
  <si>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</si>
  <si>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</si>
  <si>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</si>
  <si>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</si>
  <si>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</si>
  <si>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</si>
  <si>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</si>
  <si>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</si>
  <si>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</si>
  <si>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</si>
  <si>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</si>
  <si>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</si>
  <si>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</si>
  <si>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</si>
  <si>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Иные дотации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</si>
  <si>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</si>
  <si>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Дотация на обеспечеие сбалансированности бюджетов</t>
  </si>
  <si>
    <t>Комитет экономики и муниципального имущества Администрации Волчихинского района Алтайского края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</si>
  <si>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</si>
  <si>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</si>
  <si>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</si>
  <si>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</si>
  <si>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ПРИЛОЖЕНИЕ 5</t>
  </si>
  <si>
    <t>к решению Волчихинского</t>
  </si>
  <si>
    <t>районного Совета народных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</si>
  <si>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</si>
  <si>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</si>
  <si>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</si>
  <si>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</si>
  <si>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</si>
  <si>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</si>
  <si>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</si>
  <si>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</si>
  <si>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</si>
  <si>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</si>
  <si>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</si>
  <si>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</si>
  <si>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</si>
  <si>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</si>
  <si>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</si>
  <si>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</si>
  <si>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</si>
  <si>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</si>
  <si>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</si>
  <si>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</si>
  <si>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</si>
  <si>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</si>
  <si>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</si>
  <si>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</si>
  <si>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Обеспечение сбалансированности бюджетов</t>
  </si>
  <si>
    <t>98 2 00 60230</t>
  </si>
  <si>
    <t>01 2 00 10140</t>
  </si>
  <si>
    <t>01 4 00 70060</t>
  </si>
  <si>
    <t>02 5 00 10860</t>
  </si>
  <si>
    <t>91 2 00 67270</t>
  </si>
  <si>
    <t>01 4 00 70090</t>
  </si>
  <si>
    <t>90 4 00 16270</t>
  </si>
  <si>
    <t>90 4 00 70800</t>
  </si>
  <si>
    <t>ПРИЛОЖЕНИЕ 7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</si>
  <si>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</si>
  <si>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</si>
  <si>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</si>
  <si>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</si>
  <si>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</si>
  <si>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</si>
  <si>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</si>
  <si>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90 1 00 70930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</si>
  <si>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</si>
  <si>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</si>
  <si>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</si>
  <si>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Прочие выплаты по обязательствам государства</t>
  </si>
  <si>
    <t>99 9 00 14710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</si>
  <si>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</si>
  <si>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</si>
  <si>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Сумма 2020 год, тыс. рублей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</si>
  <si>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</si>
  <si>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</si>
  <si>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</si>
  <si>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</si>
  <si>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</si>
  <si>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</si>
  <si>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</si>
  <si>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</si>
  <si>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</si>
  <si>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</si>
  <si>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</si>
  <si>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</si>
  <si>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РП "Развитие культуры Волчихинского района " на 2015-2020 годы</t>
  </si>
  <si>
    <t>44 0 00 60990</t>
  </si>
  <si>
    <t>МП "Профилактика преступлений и иных правонарушений в Волчихинском районе Алтайского ркая на 2017-2020 годы"</t>
  </si>
  <si>
    <t>МП "Профилактика терроризма и экстремизма на территории муниципального образования Волчихинский район на 2018-2020 годы"</t>
  </si>
  <si>
    <t>10 0 00 60990</t>
  </si>
  <si>
    <t>40 0 00 60990</t>
  </si>
  <si>
    <t>67 0 00 60990</t>
  </si>
  <si>
    <t>Благоустройство</t>
  </si>
  <si>
    <t>Организация и содержание мест захоронения</t>
  </si>
  <si>
    <t>Жилищно-коммунальное хозяйство</t>
  </si>
  <si>
    <t>92 9 00 18070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</si>
  <si>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t>
  </si>
  <si>
    <t>Коммунальное хозяйство</t>
  </si>
  <si>
    <t>Сумма 2021 год, тыс. рублей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</si>
  <si>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2020 год и плановый период 2021 и 2022 годов</t>
  </si>
  <si>
    <t>Сумма 2022 год, тыс. рублей</t>
  </si>
  <si>
    <t xml:space="preserve">Ведомственная структура расходов бюджета муниципального образования Волчихинский район на 2020 год и плановый период 2021 и 2022 годов </t>
  </si>
  <si>
    <t>Субсидия на софинансирование части расходов местных бюджетов по оплате труда работников муниципальных учреждений</t>
  </si>
  <si>
    <t>02 1 00 S0430</t>
  </si>
  <si>
    <t>02 2 00 S0430</t>
  </si>
  <si>
    <t>02 5 00 S0430</t>
  </si>
  <si>
    <t>Субсидии на проведение детской оздоровительной кампании</t>
  </si>
  <si>
    <t>90 1 00 S3210</t>
  </si>
  <si>
    <t>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</si>
  <si>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 1 E2 50970</t>
  </si>
  <si>
    <t>92 9 00 S1190</t>
  </si>
  <si>
    <t>Обеспечение расчетов за топливно-энергетические ресурсы, потребляемые муниципальными учреждениями</t>
  </si>
  <si>
    <t>Сбор и удаление твердых отходов</t>
  </si>
  <si>
    <t>92 9 00 18090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</si>
  <si>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</si>
  <si>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</si>
  <si>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2020 год и плановый период 2021 и 2022 годов</t>
  </si>
  <si>
    <t>Субвенция на исполнение государственных полномочий по обращению с животными без владельцев</t>
  </si>
  <si>
    <t>Субсидии на текущий и капитальный ремонт, благоустройство территорий объектов культурного наследия - памятников Великой Отечественной войны</t>
  </si>
  <si>
    <t>44 1 00 S0180</t>
  </si>
  <si>
    <t>Субвенция на организацию питания отдельных категорий обучающихся муниципальных общеобразовательных организациях</t>
  </si>
  <si>
    <t>90 1 01 S0990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</si>
  <si>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</si>
  <si>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Субсидии на реализацию мероприятий по обеспечению жильем молодых семей</t>
  </si>
  <si>
    <t>14 2 00 L4970</t>
  </si>
  <si>
    <t>91 2 00 S1030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</si>
  <si>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</si>
  <si>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Субвенция на проведение Всероссийской переписи населения 2020 года</t>
  </si>
  <si>
    <t>20 5 00 54690</t>
  </si>
  <si>
    <t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</si>
  <si>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Информационные услуги в части размещения печатных материалов в газете "Наши вести"</t>
  </si>
  <si>
    <t>99 9 00 98710</t>
  </si>
  <si>
    <t>52 0 00 L5765</t>
  </si>
  <si>
    <t>Субсидии, за исключением субсидий на софинансирование капитальных вложений в объекты государственной (муниципальной) собственности (улучшение жилищных условий граждан, проживающих в сельской местности, в том числе молодых семей и молодых специалистов, при рождении (усыновлении) у них детей)</t>
  </si>
  <si>
    <t>52 0 00 S0992</t>
  </si>
  <si>
    <t>Администрация Волчихинского района Алтайского края</t>
  </si>
  <si>
    <t>Исполнение судебных актов</t>
  </si>
  <si>
    <t>Массовый спорт</t>
  </si>
  <si>
    <t>МП "Обеспечение жильем молодых семей в Волчихинском районе" на 2015-2020 годы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</si>
  <si>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</si>
  <si>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Субсидии на государственную поддержку отрасли культры (государственная поддержка лучших работников сельских учреждений культуры)</t>
  </si>
  <si>
    <t xml:space="preserve"> 44 4 00 R5192</t>
  </si>
  <si>
    <t>Премии и гранты</t>
  </si>
  <si>
    <t>Субсидия муниципальным образованиям на реализацию проектов развития общественной инфраструктуры, основанных на инициативах граждан</t>
  </si>
  <si>
    <t>92 9 00 S0260</t>
  </si>
  <si>
    <t>Субсидия муниципальным образованиям на реализацию проектов развития общественной инфраструктуры, основанных на инициативах граждан (местный бюджет)</t>
  </si>
  <si>
    <t>Контрольно-счетная палата Волчихинского района Алтайского края</t>
  </si>
  <si>
    <t>Общеэкономические вопросы</t>
  </si>
  <si>
    <t>Другие вопросы в области жилищно-коммунального хозяйства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</si>
  <si>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</si>
  <si>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</si>
  <si>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t>
  </si>
  <si>
    <t>43 2 00 S0460</t>
  </si>
  <si>
    <t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 (местный бюджет)</t>
  </si>
  <si>
    <t>Содействие занятости населения</t>
  </si>
  <si>
    <t>90 4 00 16820</t>
  </si>
  <si>
    <t>Закупка товаров, работ и услуг для государственных (муниципальных) нужд</t>
  </si>
  <si>
    <t>Субсидии на реализацию мероприятий, направленных на обеспечение стабильного водоснабжения населения Алтайского края</t>
  </si>
  <si>
    <t>43 1 00 S3020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</si>
  <si>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
в соответствии с условиями и (или) целями предоставления</t>
  </si>
  <si>
    <t>от ______ № ____</t>
  </si>
  <si>
    <t>от __________ № ____</t>
  </si>
  <si>
    <t>от ___________ № _____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</si>
</sst>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\ _₽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s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/>
    <xf numFmtId="165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left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0" borderId="1" xfId="0" applyFont="1" applyFill="1" applyBorder="1"/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166" fontId="1" fillId="0" borderId="1" xfId="0" quotePrefix="1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 shrinkToFi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>
      <selection activeCell="G8" sqref="G8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42" t="s">
        <v>104</v>
      </c>
    </row>
    <row r="2" spans="1:6">
      <c r="E2" s="13" t="s">
        <v>105</v>
      </c>
    </row>
    <row r="3" spans="1:6">
      <c r="E3" s="13" t="s">
        <v>106</v>
      </c>
    </row>
    <row r="4" spans="1:6">
      <c r="E4" s="13" t="s">
        <v>107</v>
      </c>
    </row>
    <row r="5" spans="1:6">
      <c r="E5" s="13" t="s">
        <v>245</v>
      </c>
    </row>
    <row r="6" spans="1:6">
      <c r="A6" s="2"/>
      <c r="B6" s="2"/>
      <c r="C6" s="2"/>
      <c r="D6" s="2"/>
    </row>
    <row r="7" spans="1:6" ht="49.5" customHeight="1">
      <c r="A7" s="67" t="s">
        <v>183</v>
      </c>
      <c r="B7" s="68"/>
      <c r="C7" s="68"/>
      <c r="D7" s="68"/>
      <c r="E7" s="68"/>
      <c r="F7" s="68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156</v>
      </c>
      <c r="E9" s="3" t="s">
        <v>182</v>
      </c>
      <c r="F9" s="3" t="s">
        <v>184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38" t="s">
        <v>33</v>
      </c>
      <c r="B11" s="5" t="s">
        <v>15</v>
      </c>
      <c r="C11" s="3"/>
      <c r="D11" s="10">
        <f>SUM(D12:D18)</f>
        <v>43774.2</v>
      </c>
      <c r="E11" s="10">
        <v>20454.2</v>
      </c>
      <c r="F11" s="10">
        <v>20454.2</v>
      </c>
    </row>
    <row r="12" spans="1:6" ht="51" customHeight="1">
      <c r="A12" s="38" t="s">
        <v>157</v>
      </c>
      <c r="B12" s="5" t="s">
        <v>15</v>
      </c>
      <c r="C12" s="8" t="s">
        <v>16</v>
      </c>
      <c r="D12" s="10">
        <v>1395.6</v>
      </c>
      <c r="E12" s="10"/>
      <c r="F12" s="10"/>
    </row>
    <row r="13" spans="1:6" ht="63">
      <c r="A13" s="4" t="s">
        <v>89</v>
      </c>
      <c r="B13" s="5" t="s">
        <v>15</v>
      </c>
      <c r="C13" s="5" t="s">
        <v>17</v>
      </c>
      <c r="D13" s="10">
        <v>125</v>
      </c>
      <c r="E13" s="10"/>
      <c r="F13" s="10"/>
    </row>
    <row r="14" spans="1:6" ht="69.75" customHeight="1">
      <c r="A14" s="37" t="s">
        <v>90</v>
      </c>
      <c r="B14" s="5" t="s">
        <v>15</v>
      </c>
      <c r="C14" s="5" t="s">
        <v>18</v>
      </c>
      <c r="D14" s="10">
        <v>15027.1</v>
      </c>
      <c r="E14" s="10"/>
      <c r="F14" s="10"/>
    </row>
    <row r="15" spans="1:6" ht="19.5" customHeight="1">
      <c r="A15" s="37" t="s">
        <v>158</v>
      </c>
      <c r="B15" s="5" t="s">
        <v>15</v>
      </c>
      <c r="C15" s="5" t="s">
        <v>21</v>
      </c>
      <c r="D15" s="10">
        <v>5.7</v>
      </c>
      <c r="E15" s="10"/>
      <c r="F15" s="10"/>
    </row>
    <row r="16" spans="1:6" ht="48.75" customHeight="1">
      <c r="A16" s="37" t="s">
        <v>91</v>
      </c>
      <c r="B16" s="5" t="s">
        <v>15</v>
      </c>
      <c r="C16" s="5" t="s">
        <v>19</v>
      </c>
      <c r="D16" s="10">
        <v>6349.8</v>
      </c>
      <c r="E16" s="10"/>
      <c r="F16" s="10"/>
    </row>
    <row r="17" spans="1:6" ht="22.5" customHeight="1">
      <c r="A17" s="37" t="s">
        <v>143</v>
      </c>
      <c r="B17" s="5" t="s">
        <v>15</v>
      </c>
      <c r="C17" s="5">
        <v>11</v>
      </c>
      <c r="D17" s="10">
        <v>3200</v>
      </c>
      <c r="E17" s="10"/>
      <c r="F17" s="10"/>
    </row>
    <row r="18" spans="1:6">
      <c r="A18" s="4" t="s">
        <v>5</v>
      </c>
      <c r="B18" s="5" t="s">
        <v>15</v>
      </c>
      <c r="C18" s="3">
        <v>13</v>
      </c>
      <c r="D18" s="10">
        <v>17671</v>
      </c>
      <c r="E18" s="10"/>
      <c r="F18" s="10"/>
    </row>
    <row r="19" spans="1:6">
      <c r="A19" s="4" t="s">
        <v>46</v>
      </c>
      <c r="B19" s="5" t="s">
        <v>16</v>
      </c>
      <c r="C19" s="3"/>
      <c r="D19" s="10">
        <f>D20</f>
        <v>784.3</v>
      </c>
      <c r="E19" s="10">
        <v>786.1</v>
      </c>
      <c r="F19" s="10">
        <v>802.3</v>
      </c>
    </row>
    <row r="20" spans="1:6" ht="15" customHeight="1">
      <c r="A20" s="4" t="s">
        <v>42</v>
      </c>
      <c r="B20" s="5" t="s">
        <v>16</v>
      </c>
      <c r="C20" s="5" t="s">
        <v>17</v>
      </c>
      <c r="D20" s="10">
        <v>784.3</v>
      </c>
      <c r="E20" s="10"/>
      <c r="F20" s="10"/>
    </row>
    <row r="21" spans="1:6" ht="33" customHeight="1">
      <c r="A21" s="4" t="s">
        <v>34</v>
      </c>
      <c r="B21" s="5" t="s">
        <v>17</v>
      </c>
      <c r="C21" s="3"/>
      <c r="D21" s="10">
        <f>SUM(D22:D22)</f>
        <v>3117.6</v>
      </c>
      <c r="E21" s="10">
        <v>1486.6</v>
      </c>
      <c r="F21" s="10">
        <v>1486.6</v>
      </c>
    </row>
    <row r="22" spans="1:6" ht="48.75" customHeight="1">
      <c r="A22" s="4" t="s">
        <v>43</v>
      </c>
      <c r="B22" s="5" t="s">
        <v>17</v>
      </c>
      <c r="C22" s="5" t="s">
        <v>20</v>
      </c>
      <c r="D22" s="10">
        <v>3117.6</v>
      </c>
      <c r="E22" s="10"/>
      <c r="F22" s="10"/>
    </row>
    <row r="23" spans="1:6" ht="19.5" customHeight="1">
      <c r="A23" s="4" t="s">
        <v>35</v>
      </c>
      <c r="B23" s="5" t="s">
        <v>18</v>
      </c>
      <c r="C23" s="5"/>
      <c r="D23" s="10">
        <f>SUM(D24:D27)</f>
        <v>10831.7</v>
      </c>
      <c r="E23" s="10">
        <v>7688</v>
      </c>
      <c r="F23" s="10">
        <v>7955</v>
      </c>
    </row>
    <row r="24" spans="1:6" ht="19.5" customHeight="1">
      <c r="A24" s="4" t="s">
        <v>231</v>
      </c>
      <c r="B24" s="5" t="s">
        <v>18</v>
      </c>
      <c r="C24" s="5" t="s">
        <v>15</v>
      </c>
      <c r="D24" s="10">
        <v>75</v>
      </c>
      <c r="E24" s="10"/>
      <c r="F24" s="10"/>
    </row>
    <row r="25" spans="1:6" ht="19.5" customHeight="1">
      <c r="A25" s="4" t="s">
        <v>108</v>
      </c>
      <c r="B25" s="5" t="s">
        <v>18</v>
      </c>
      <c r="C25" s="5" t="s">
        <v>21</v>
      </c>
      <c r="D25" s="10">
        <v>177</v>
      </c>
      <c r="E25" s="10"/>
      <c r="F25" s="10"/>
    </row>
    <row r="26" spans="1:6" ht="21" customHeight="1">
      <c r="A26" s="4" t="s">
        <v>72</v>
      </c>
      <c r="B26" s="5" t="s">
        <v>18</v>
      </c>
      <c r="C26" s="5" t="s">
        <v>20</v>
      </c>
      <c r="D26" s="10">
        <v>9779.7000000000007</v>
      </c>
      <c r="E26" s="10"/>
      <c r="F26" s="10"/>
    </row>
    <row r="27" spans="1:6" ht="21" customHeight="1">
      <c r="A27" s="55" t="s">
        <v>159</v>
      </c>
      <c r="B27" s="5" t="s">
        <v>18</v>
      </c>
      <c r="C27" s="5">
        <v>12</v>
      </c>
      <c r="D27" s="10">
        <v>800</v>
      </c>
      <c r="E27" s="10"/>
      <c r="F27" s="10"/>
    </row>
    <row r="28" spans="1:6" ht="21" customHeight="1">
      <c r="A28" s="4" t="s">
        <v>178</v>
      </c>
      <c r="B28" s="5" t="s">
        <v>21</v>
      </c>
      <c r="C28" s="5"/>
      <c r="D28" s="10">
        <f>D30+D29+D31</f>
        <v>12652.3</v>
      </c>
      <c r="E28" s="10">
        <v>4980</v>
      </c>
      <c r="F28" s="10">
        <v>4980</v>
      </c>
    </row>
    <row r="29" spans="1:6" ht="21" customHeight="1">
      <c r="A29" s="4" t="s">
        <v>181</v>
      </c>
      <c r="B29" s="5" t="s">
        <v>21</v>
      </c>
      <c r="C29" s="5" t="s">
        <v>16</v>
      </c>
      <c r="D29" s="10">
        <v>9394.2999999999993</v>
      </c>
      <c r="E29" s="10"/>
      <c r="F29" s="10"/>
    </row>
    <row r="30" spans="1:6" ht="21" customHeight="1">
      <c r="A30" s="4" t="s">
        <v>176</v>
      </c>
      <c r="B30" s="5" t="s">
        <v>21</v>
      </c>
      <c r="C30" s="5" t="s">
        <v>17</v>
      </c>
      <c r="D30" s="10">
        <v>2958</v>
      </c>
      <c r="E30" s="10"/>
      <c r="F30" s="10"/>
    </row>
    <row r="31" spans="1:6" ht="35.25" customHeight="1">
      <c r="A31" s="4" t="s">
        <v>232</v>
      </c>
      <c r="B31" s="5" t="s">
        <v>21</v>
      </c>
      <c r="C31" s="5" t="s">
        <v>21</v>
      </c>
      <c r="D31" s="10">
        <v>300</v>
      </c>
      <c r="E31" s="10"/>
      <c r="F31" s="10"/>
    </row>
    <row r="32" spans="1:6">
      <c r="A32" s="4" t="s">
        <v>36</v>
      </c>
      <c r="B32" s="5" t="s">
        <v>23</v>
      </c>
      <c r="C32" s="3"/>
      <c r="D32" s="10">
        <f>SUM(D33:D37)</f>
        <v>265318</v>
      </c>
      <c r="E32" s="10">
        <v>236366.2</v>
      </c>
      <c r="F32" s="10">
        <v>232883.4</v>
      </c>
    </row>
    <row r="33" spans="1:6">
      <c r="A33" s="4" t="s">
        <v>6</v>
      </c>
      <c r="B33" s="5" t="s">
        <v>23</v>
      </c>
      <c r="C33" s="5" t="s">
        <v>15</v>
      </c>
      <c r="D33" s="10">
        <v>53198</v>
      </c>
      <c r="E33" s="10"/>
      <c r="F33" s="10"/>
    </row>
    <row r="34" spans="1:6">
      <c r="A34" s="4" t="s">
        <v>7</v>
      </c>
      <c r="B34" s="5" t="s">
        <v>23</v>
      </c>
      <c r="C34" s="5" t="s">
        <v>16</v>
      </c>
      <c r="D34" s="10">
        <v>188388.6</v>
      </c>
      <c r="E34" s="10"/>
      <c r="F34" s="10"/>
    </row>
    <row r="35" spans="1:6">
      <c r="A35" s="46" t="s">
        <v>149</v>
      </c>
      <c r="B35" s="5" t="s">
        <v>23</v>
      </c>
      <c r="C35" s="5" t="s">
        <v>17</v>
      </c>
      <c r="D35" s="10">
        <v>14130.4</v>
      </c>
      <c r="E35" s="10"/>
      <c r="F35" s="10"/>
    </row>
    <row r="36" spans="1:6" ht="15" customHeight="1">
      <c r="A36" s="4" t="s">
        <v>8</v>
      </c>
      <c r="B36" s="5" t="s">
        <v>23</v>
      </c>
      <c r="C36" s="5" t="s">
        <v>23</v>
      </c>
      <c r="D36" s="10">
        <v>2604.3000000000002</v>
      </c>
      <c r="E36" s="10"/>
      <c r="F36" s="10"/>
    </row>
    <row r="37" spans="1:6">
      <c r="A37" s="4" t="s">
        <v>9</v>
      </c>
      <c r="B37" s="5" t="s">
        <v>23</v>
      </c>
      <c r="C37" s="5" t="s">
        <v>20</v>
      </c>
      <c r="D37" s="10">
        <v>6996.7</v>
      </c>
      <c r="E37" s="10"/>
      <c r="F37" s="10"/>
    </row>
    <row r="38" spans="1:6">
      <c r="A38" s="4" t="s">
        <v>83</v>
      </c>
      <c r="B38" s="5" t="s">
        <v>22</v>
      </c>
      <c r="C38" s="3"/>
      <c r="D38" s="10">
        <f>SUM(D39:D40)</f>
        <v>24348.9</v>
      </c>
      <c r="E38" s="10">
        <v>18665.7</v>
      </c>
      <c r="F38" s="10">
        <v>18669.2</v>
      </c>
    </row>
    <row r="39" spans="1:6">
      <c r="A39" s="4" t="s">
        <v>10</v>
      </c>
      <c r="B39" s="5" t="s">
        <v>22</v>
      </c>
      <c r="C39" s="5" t="s">
        <v>15</v>
      </c>
      <c r="D39" s="10">
        <v>17808</v>
      </c>
      <c r="E39" s="10"/>
      <c r="F39" s="10"/>
    </row>
    <row r="40" spans="1:6" ht="17.25" customHeight="1">
      <c r="A40" s="4" t="s">
        <v>85</v>
      </c>
      <c r="B40" s="5" t="s">
        <v>22</v>
      </c>
      <c r="C40" s="5" t="s">
        <v>18</v>
      </c>
      <c r="D40" s="10">
        <v>6540.9</v>
      </c>
      <c r="E40" s="10"/>
      <c r="F40" s="10"/>
    </row>
    <row r="41" spans="1:6">
      <c r="A41" s="4" t="s">
        <v>37</v>
      </c>
      <c r="B41" s="3">
        <v>10</v>
      </c>
      <c r="C41" s="3"/>
      <c r="D41" s="10">
        <f>SUM(D42:D44)</f>
        <v>17123.599999999999</v>
      </c>
      <c r="E41" s="10">
        <v>15986.2</v>
      </c>
      <c r="F41" s="10">
        <v>16004.3</v>
      </c>
    </row>
    <row r="42" spans="1:6">
      <c r="A42" s="4" t="s">
        <v>12</v>
      </c>
      <c r="B42" s="3">
        <v>10</v>
      </c>
      <c r="C42" s="5" t="s">
        <v>15</v>
      </c>
      <c r="D42" s="10">
        <v>700</v>
      </c>
      <c r="E42" s="10"/>
      <c r="F42" s="10"/>
    </row>
    <row r="43" spans="1:6">
      <c r="A43" s="4" t="s">
        <v>41</v>
      </c>
      <c r="B43" s="3">
        <v>10</v>
      </c>
      <c r="C43" s="5" t="s">
        <v>17</v>
      </c>
      <c r="D43" s="10">
        <v>2416.6</v>
      </c>
      <c r="E43" s="10"/>
      <c r="F43" s="10"/>
    </row>
    <row r="44" spans="1:6">
      <c r="A44" s="4" t="s">
        <v>13</v>
      </c>
      <c r="B44" s="3">
        <v>10</v>
      </c>
      <c r="C44" s="5" t="s">
        <v>18</v>
      </c>
      <c r="D44" s="10">
        <v>14007</v>
      </c>
      <c r="E44" s="10"/>
      <c r="F44" s="10"/>
    </row>
    <row r="45" spans="1:6">
      <c r="A45" s="4" t="s">
        <v>11</v>
      </c>
      <c r="B45" s="3">
        <v>11</v>
      </c>
      <c r="C45" s="5"/>
      <c r="D45" s="10">
        <f>SUM(D46:D47)</f>
        <v>2078.1</v>
      </c>
      <c r="E45" s="10">
        <v>1638.2</v>
      </c>
      <c r="F45" s="10">
        <v>1638.2</v>
      </c>
    </row>
    <row r="46" spans="1:6">
      <c r="A46" s="4" t="s">
        <v>221</v>
      </c>
      <c r="B46" s="3">
        <v>11</v>
      </c>
      <c r="C46" s="5" t="s">
        <v>16</v>
      </c>
      <c r="D46" s="10">
        <v>130</v>
      </c>
      <c r="E46" s="10"/>
      <c r="F46" s="10"/>
    </row>
    <row r="47" spans="1:6" ht="31.5">
      <c r="A47" s="4" t="s">
        <v>28</v>
      </c>
      <c r="B47" s="3">
        <v>11</v>
      </c>
      <c r="C47" s="5" t="s">
        <v>21</v>
      </c>
      <c r="D47" s="10">
        <v>1948.1</v>
      </c>
      <c r="E47" s="10"/>
      <c r="F47" s="10"/>
    </row>
    <row r="48" spans="1:6" ht="31.5">
      <c r="A48" s="39" t="s">
        <v>62</v>
      </c>
      <c r="B48" s="14">
        <v>13</v>
      </c>
      <c r="C48" s="15"/>
      <c r="D48" s="16">
        <f>D49</f>
        <v>358</v>
      </c>
      <c r="E48" s="16">
        <v>100</v>
      </c>
      <c r="F48" s="16">
        <v>100</v>
      </c>
    </row>
    <row r="49" spans="1:6" ht="31.5" customHeight="1">
      <c r="A49" s="37" t="s">
        <v>87</v>
      </c>
      <c r="B49" s="15">
        <v>13</v>
      </c>
      <c r="C49" s="15" t="s">
        <v>15</v>
      </c>
      <c r="D49" s="16">
        <v>358</v>
      </c>
      <c r="E49" s="16"/>
      <c r="F49" s="16"/>
    </row>
    <row r="50" spans="1:6" ht="47.25">
      <c r="A50" s="40" t="s">
        <v>109</v>
      </c>
      <c r="B50" s="3">
        <v>14</v>
      </c>
      <c r="C50" s="3"/>
      <c r="D50" s="10">
        <f>SUM(D51:D52)</f>
        <v>4032.7</v>
      </c>
      <c r="E50" s="10">
        <v>2800.3</v>
      </c>
      <c r="F50" s="10">
        <v>2800.3</v>
      </c>
    </row>
    <row r="51" spans="1:6" ht="47.25">
      <c r="A51" s="37" t="s">
        <v>93</v>
      </c>
      <c r="B51" s="3">
        <v>14</v>
      </c>
      <c r="C51" s="5" t="s">
        <v>15</v>
      </c>
      <c r="D51" s="10">
        <v>1913.7</v>
      </c>
      <c r="E51" s="10"/>
      <c r="F51" s="10"/>
    </row>
    <row r="52" spans="1:6">
      <c r="A52" s="37" t="s">
        <v>96</v>
      </c>
      <c r="B52" s="3">
        <v>14</v>
      </c>
      <c r="C52" s="5" t="s">
        <v>16</v>
      </c>
      <c r="D52" s="10">
        <v>2119</v>
      </c>
      <c r="E52" s="10"/>
      <c r="F52" s="10"/>
    </row>
    <row r="53" spans="1:6">
      <c r="A53" s="4" t="s">
        <v>61</v>
      </c>
      <c r="B53" s="3"/>
      <c r="C53" s="3"/>
      <c r="D53" s="10">
        <f>D11+D19+D21+D32+D38+D41+D45+D48+D50+D23+D28</f>
        <v>384419.39999999997</v>
      </c>
      <c r="E53" s="10">
        <v>311451.5</v>
      </c>
      <c r="F53" s="10">
        <v>308273.5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0"/>
  <sheetViews>
    <sheetView workbookViewId="0">
      <selection activeCell="M11" sqref="M11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1"/>
      <c r="C1" s="11"/>
      <c r="D1" s="11"/>
      <c r="E1" s="11"/>
      <c r="H1" s="13" t="s">
        <v>111</v>
      </c>
    </row>
    <row r="2" spans="1:9">
      <c r="B2" s="11"/>
      <c r="C2" s="11"/>
      <c r="D2" s="11"/>
      <c r="E2" s="11"/>
      <c r="H2" s="13" t="s">
        <v>105</v>
      </c>
    </row>
    <row r="3" spans="1:9">
      <c r="B3" s="11"/>
      <c r="C3" s="11"/>
      <c r="D3" s="11"/>
      <c r="E3" s="11"/>
      <c r="H3" s="13" t="s">
        <v>106</v>
      </c>
    </row>
    <row r="4" spans="1:9">
      <c r="B4" s="11"/>
      <c r="C4" s="11"/>
      <c r="D4" s="11"/>
      <c r="E4" s="11"/>
      <c r="H4" s="13" t="s">
        <v>107</v>
      </c>
    </row>
    <row r="5" spans="1:9">
      <c r="B5" s="11"/>
      <c r="C5" s="11"/>
      <c r="D5" s="11"/>
      <c r="E5" s="11"/>
      <c r="H5" s="13" t="s">
        <v>246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7" t="s">
        <v>185</v>
      </c>
      <c r="B7" s="68"/>
      <c r="C7" s="68"/>
      <c r="D7" s="68"/>
      <c r="E7" s="68"/>
      <c r="F7" s="68"/>
      <c r="G7" s="68"/>
      <c r="H7" s="68"/>
      <c r="I7" s="68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24</v>
      </c>
      <c r="C9" s="3" t="s">
        <v>1</v>
      </c>
      <c r="D9" s="3" t="s">
        <v>2</v>
      </c>
      <c r="E9" s="3" t="s">
        <v>25</v>
      </c>
      <c r="F9" s="3" t="s">
        <v>26</v>
      </c>
      <c r="G9" s="3" t="s">
        <v>156</v>
      </c>
      <c r="H9" s="3" t="s">
        <v>182</v>
      </c>
      <c r="I9" s="3" t="s">
        <v>184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9" t="s">
        <v>27</v>
      </c>
      <c r="B11" s="5" t="s">
        <v>40</v>
      </c>
      <c r="C11" s="3"/>
      <c r="D11" s="3"/>
      <c r="E11" s="7"/>
      <c r="F11" s="3"/>
      <c r="G11" s="10">
        <f>SUM(G12+G21)</f>
        <v>5970.5</v>
      </c>
      <c r="H11" s="10">
        <v>4226.6000000000004</v>
      </c>
      <c r="I11" s="10">
        <v>4226.6000000000004</v>
      </c>
    </row>
    <row r="12" spans="1:9" ht="16.5" customHeight="1">
      <c r="A12" s="9" t="s">
        <v>36</v>
      </c>
      <c r="B12" s="5" t="s">
        <v>40</v>
      </c>
      <c r="C12" s="5" t="s">
        <v>23</v>
      </c>
      <c r="D12" s="5"/>
      <c r="E12" s="7"/>
      <c r="F12" s="5"/>
      <c r="G12" s="10">
        <f>G13</f>
        <v>3892.4</v>
      </c>
      <c r="H12" s="43"/>
      <c r="I12" s="43"/>
    </row>
    <row r="13" spans="1:9" ht="17.25" customHeight="1">
      <c r="A13" s="9" t="str">
        <f>Лист1!A35</f>
        <v>Дополнительное образование детей</v>
      </c>
      <c r="B13" s="5" t="s">
        <v>40</v>
      </c>
      <c r="C13" s="5" t="s">
        <v>23</v>
      </c>
      <c r="D13" s="5" t="s">
        <v>17</v>
      </c>
      <c r="E13" s="7"/>
      <c r="F13" s="5"/>
      <c r="G13" s="10">
        <f>G14</f>
        <v>3892.4</v>
      </c>
      <c r="H13" s="43"/>
      <c r="I13" s="43"/>
    </row>
    <row r="14" spans="1:9" ht="49.5" customHeight="1">
      <c r="A14" s="9" t="s">
        <v>82</v>
      </c>
      <c r="B14" s="5" t="s">
        <v>40</v>
      </c>
      <c r="C14" s="5" t="s">
        <v>23</v>
      </c>
      <c r="D14" s="5" t="s">
        <v>17</v>
      </c>
      <c r="E14" s="7" t="s">
        <v>112</v>
      </c>
      <c r="F14" s="5"/>
      <c r="G14" s="10">
        <f>G15+G19</f>
        <v>3892.4</v>
      </c>
      <c r="H14" s="43"/>
      <c r="I14" s="43"/>
    </row>
    <row r="15" spans="1:9" ht="32.25" customHeight="1">
      <c r="A15" s="9" t="s">
        <v>100</v>
      </c>
      <c r="B15" s="5" t="s">
        <v>40</v>
      </c>
      <c r="C15" s="5" t="s">
        <v>23</v>
      </c>
      <c r="D15" s="5" t="s">
        <v>17</v>
      </c>
      <c r="E15" s="7" t="s">
        <v>110</v>
      </c>
      <c r="F15" s="5"/>
      <c r="G15" s="10">
        <f>SUM(G16:G18)</f>
        <v>3192.4</v>
      </c>
      <c r="H15" s="43"/>
      <c r="I15" s="43"/>
    </row>
    <row r="16" spans="1:9" ht="78" customHeight="1">
      <c r="A16" s="31" t="s">
        <v>75</v>
      </c>
      <c r="B16" s="5" t="s">
        <v>40</v>
      </c>
      <c r="C16" s="5" t="s">
        <v>23</v>
      </c>
      <c r="D16" s="5" t="s">
        <v>17</v>
      </c>
      <c r="E16" s="7" t="s">
        <v>110</v>
      </c>
      <c r="F16" s="5">
        <v>100</v>
      </c>
      <c r="G16" s="10">
        <v>2259</v>
      </c>
      <c r="H16" s="43"/>
      <c r="I16" s="43"/>
    </row>
    <row r="17" spans="1:9" ht="33" customHeight="1">
      <c r="A17" s="32" t="s">
        <v>113</v>
      </c>
      <c r="B17" s="5" t="s">
        <v>40</v>
      </c>
      <c r="C17" s="5" t="s">
        <v>23</v>
      </c>
      <c r="D17" s="5" t="s">
        <v>17</v>
      </c>
      <c r="E17" s="7" t="s">
        <v>110</v>
      </c>
      <c r="F17" s="5">
        <v>200</v>
      </c>
      <c r="G17" s="10">
        <v>907.4</v>
      </c>
      <c r="H17" s="43"/>
      <c r="I17" s="43"/>
    </row>
    <row r="18" spans="1:9" ht="19.5" customHeight="1">
      <c r="A18" s="33" t="s">
        <v>66</v>
      </c>
      <c r="B18" s="5" t="s">
        <v>40</v>
      </c>
      <c r="C18" s="5" t="s">
        <v>23</v>
      </c>
      <c r="D18" s="5" t="s">
        <v>17</v>
      </c>
      <c r="E18" s="7" t="s">
        <v>110</v>
      </c>
      <c r="F18" s="5">
        <v>850</v>
      </c>
      <c r="G18" s="10">
        <v>26</v>
      </c>
      <c r="H18" s="43"/>
      <c r="I18" s="43"/>
    </row>
    <row r="19" spans="1:9" ht="45.75" customHeight="1">
      <c r="A19" s="33" t="s">
        <v>186</v>
      </c>
      <c r="B19" s="5" t="s">
        <v>40</v>
      </c>
      <c r="C19" s="5" t="s">
        <v>23</v>
      </c>
      <c r="D19" s="5" t="s">
        <v>17</v>
      </c>
      <c r="E19" s="7" t="s">
        <v>187</v>
      </c>
      <c r="F19" s="5"/>
      <c r="G19" s="10">
        <f>G20</f>
        <v>700</v>
      </c>
      <c r="H19" s="43"/>
      <c r="I19" s="43"/>
    </row>
    <row r="20" spans="1:9" ht="88.5" customHeight="1">
      <c r="A20" s="31" t="s">
        <v>75</v>
      </c>
      <c r="B20" s="5" t="s">
        <v>40</v>
      </c>
      <c r="C20" s="5" t="s">
        <v>23</v>
      </c>
      <c r="D20" s="5" t="s">
        <v>17</v>
      </c>
      <c r="E20" s="7" t="s">
        <v>187</v>
      </c>
      <c r="F20" s="5">
        <v>100</v>
      </c>
      <c r="G20" s="10">
        <v>700</v>
      </c>
      <c r="H20" s="43"/>
      <c r="I20" s="43"/>
    </row>
    <row r="21" spans="1:9" ht="18" customHeight="1">
      <c r="A21" s="9" t="s">
        <v>11</v>
      </c>
      <c r="B21" s="5" t="s">
        <v>40</v>
      </c>
      <c r="C21" s="5">
        <v>11</v>
      </c>
      <c r="D21" s="5"/>
      <c r="E21" s="8"/>
      <c r="F21" s="5"/>
      <c r="G21" s="10">
        <f>G26+G30+G22</f>
        <v>2078.1000000000004</v>
      </c>
      <c r="H21" s="43"/>
      <c r="I21" s="43"/>
    </row>
    <row r="22" spans="1:9" ht="18" customHeight="1">
      <c r="A22" s="4" t="s">
        <v>221</v>
      </c>
      <c r="B22" s="5" t="s">
        <v>40</v>
      </c>
      <c r="C22" s="5">
        <v>11</v>
      </c>
      <c r="D22" s="8" t="s">
        <v>16</v>
      </c>
      <c r="E22" s="8"/>
      <c r="F22" s="5"/>
      <c r="G22" s="10">
        <f>G23</f>
        <v>130</v>
      </c>
      <c r="H22" s="43"/>
      <c r="I22" s="43"/>
    </row>
    <row r="23" spans="1:9" ht="44.25" customHeight="1">
      <c r="A23" s="9" t="s">
        <v>82</v>
      </c>
      <c r="B23" s="5" t="s">
        <v>40</v>
      </c>
      <c r="C23" s="5">
        <v>11</v>
      </c>
      <c r="D23" s="8" t="s">
        <v>16</v>
      </c>
      <c r="E23" s="7" t="s">
        <v>112</v>
      </c>
      <c r="F23" s="5"/>
      <c r="G23" s="10">
        <v>130</v>
      </c>
      <c r="H23" s="43"/>
      <c r="I23" s="43"/>
    </row>
    <row r="24" spans="1:9" ht="46.5" customHeight="1">
      <c r="A24" s="9" t="s">
        <v>100</v>
      </c>
      <c r="B24" s="5" t="s">
        <v>40</v>
      </c>
      <c r="C24" s="5">
        <v>11</v>
      </c>
      <c r="D24" s="8" t="s">
        <v>16</v>
      </c>
      <c r="E24" s="7" t="s">
        <v>110</v>
      </c>
      <c r="F24" s="5"/>
      <c r="G24" s="10">
        <v>130</v>
      </c>
      <c r="H24" s="43"/>
      <c r="I24" s="43"/>
    </row>
    <row r="25" spans="1:9" ht="88.5" customHeight="1">
      <c r="A25" s="31" t="s">
        <v>75</v>
      </c>
      <c r="B25" s="5" t="s">
        <v>40</v>
      </c>
      <c r="C25" s="5">
        <v>11</v>
      </c>
      <c r="D25" s="8" t="s">
        <v>16</v>
      </c>
      <c r="E25" s="7" t="s">
        <v>110</v>
      </c>
      <c r="F25" s="5">
        <v>100</v>
      </c>
      <c r="G25" s="10">
        <v>130</v>
      </c>
      <c r="H25" s="43"/>
      <c r="I25" s="43"/>
    </row>
    <row r="26" spans="1:9" ht="33.75" customHeight="1">
      <c r="A26" s="9" t="s">
        <v>64</v>
      </c>
      <c r="B26" s="5" t="s">
        <v>40</v>
      </c>
      <c r="C26" s="5">
        <v>11</v>
      </c>
      <c r="D26" s="5" t="s">
        <v>21</v>
      </c>
      <c r="E26" s="7" t="s">
        <v>114</v>
      </c>
      <c r="F26" s="3"/>
      <c r="G26" s="10">
        <f>G27</f>
        <v>720.3</v>
      </c>
      <c r="H26" s="43"/>
      <c r="I26" s="43"/>
    </row>
    <row r="27" spans="1:9" ht="31.5" customHeight="1">
      <c r="A27" s="9" t="s">
        <v>65</v>
      </c>
      <c r="B27" s="5" t="s">
        <v>40</v>
      </c>
      <c r="C27" s="5">
        <v>11</v>
      </c>
      <c r="D27" s="5" t="s">
        <v>21</v>
      </c>
      <c r="E27" s="7" t="s">
        <v>115</v>
      </c>
      <c r="F27" s="5"/>
      <c r="G27" s="10">
        <f>G28+G29</f>
        <v>720.3</v>
      </c>
      <c r="H27" s="43"/>
      <c r="I27" s="43"/>
    </row>
    <row r="28" spans="1:9" ht="78.75" customHeight="1">
      <c r="A28" s="32" t="s">
        <v>75</v>
      </c>
      <c r="B28" s="5" t="s">
        <v>40</v>
      </c>
      <c r="C28" s="5">
        <v>11</v>
      </c>
      <c r="D28" s="5" t="s">
        <v>21</v>
      </c>
      <c r="E28" s="7" t="s">
        <v>115</v>
      </c>
      <c r="F28" s="5">
        <v>100</v>
      </c>
      <c r="G28" s="10">
        <v>720.3</v>
      </c>
      <c r="H28" s="43"/>
      <c r="I28" s="43"/>
    </row>
    <row r="29" spans="1:9" ht="30.75" customHeight="1">
      <c r="A29" s="32" t="s">
        <v>113</v>
      </c>
      <c r="B29" s="5" t="s">
        <v>40</v>
      </c>
      <c r="C29" s="5">
        <v>11</v>
      </c>
      <c r="D29" s="5" t="s">
        <v>21</v>
      </c>
      <c r="E29" s="7" t="s">
        <v>115</v>
      </c>
      <c r="F29" s="5">
        <v>200</v>
      </c>
      <c r="G29" s="10">
        <v>0</v>
      </c>
      <c r="H29" s="43"/>
      <c r="I29" s="43"/>
    </row>
    <row r="30" spans="1:9" ht="30.75" customHeight="1">
      <c r="A30" s="32" t="s">
        <v>151</v>
      </c>
      <c r="B30" s="5" t="s">
        <v>40</v>
      </c>
      <c r="C30" s="5">
        <v>11</v>
      </c>
      <c r="D30" s="5" t="s">
        <v>21</v>
      </c>
      <c r="E30" s="7" t="s">
        <v>150</v>
      </c>
      <c r="F30" s="5"/>
      <c r="G30" s="10">
        <f>G31+G32+G33</f>
        <v>1227.8000000000002</v>
      </c>
      <c r="H30" s="43"/>
      <c r="I30" s="43"/>
    </row>
    <row r="31" spans="1:9" ht="93" customHeight="1">
      <c r="A31" s="32" t="s">
        <v>75</v>
      </c>
      <c r="B31" s="5" t="s">
        <v>40</v>
      </c>
      <c r="C31" s="5">
        <v>11</v>
      </c>
      <c r="D31" s="5" t="s">
        <v>21</v>
      </c>
      <c r="E31" s="7" t="s">
        <v>150</v>
      </c>
      <c r="F31" s="5">
        <v>100</v>
      </c>
      <c r="G31" s="10">
        <v>831</v>
      </c>
      <c r="H31" s="43"/>
      <c r="I31" s="43"/>
    </row>
    <row r="32" spans="1:9" ht="30.75" customHeight="1">
      <c r="A32" s="32" t="s">
        <v>113</v>
      </c>
      <c r="B32" s="5" t="s">
        <v>40</v>
      </c>
      <c r="C32" s="5">
        <v>11</v>
      </c>
      <c r="D32" s="5" t="s">
        <v>21</v>
      </c>
      <c r="E32" s="7" t="s">
        <v>150</v>
      </c>
      <c r="F32" s="5">
        <v>200</v>
      </c>
      <c r="G32" s="10">
        <v>274.89999999999998</v>
      </c>
      <c r="H32" s="43"/>
      <c r="I32" s="43"/>
    </row>
    <row r="33" spans="1:9" ht="30.75" customHeight="1">
      <c r="A33" s="33" t="s">
        <v>66</v>
      </c>
      <c r="B33" s="5" t="s">
        <v>40</v>
      </c>
      <c r="C33" s="5">
        <v>11</v>
      </c>
      <c r="D33" s="5" t="s">
        <v>21</v>
      </c>
      <c r="E33" s="7" t="s">
        <v>150</v>
      </c>
      <c r="F33" s="5">
        <v>850</v>
      </c>
      <c r="G33" s="10">
        <v>121.9</v>
      </c>
      <c r="H33" s="43"/>
      <c r="I33" s="43"/>
    </row>
    <row r="34" spans="1:9" ht="31.5" customHeight="1">
      <c r="A34" s="9" t="s">
        <v>44</v>
      </c>
      <c r="B34" s="5" t="s">
        <v>30</v>
      </c>
      <c r="C34" s="5"/>
      <c r="D34" s="5"/>
      <c r="E34" s="8"/>
      <c r="F34" s="5"/>
      <c r="G34" s="10">
        <f>G35+G44</f>
        <v>30161.7</v>
      </c>
      <c r="H34" s="10">
        <v>22727.7</v>
      </c>
      <c r="I34" s="10">
        <v>22736.2</v>
      </c>
    </row>
    <row r="35" spans="1:9" ht="20.25" customHeight="1">
      <c r="A35" s="9" t="s">
        <v>36</v>
      </c>
      <c r="B35" s="5" t="s">
        <v>30</v>
      </c>
      <c r="C35" s="5" t="s">
        <v>23</v>
      </c>
      <c r="D35" s="5"/>
      <c r="E35" s="8"/>
      <c r="F35" s="5"/>
      <c r="G35" s="10">
        <f>G36</f>
        <v>8756</v>
      </c>
      <c r="H35" s="43"/>
      <c r="I35" s="43"/>
    </row>
    <row r="36" spans="1:9" ht="18" customHeight="1">
      <c r="A36" s="9" t="str">
        <f>Лист1!A35</f>
        <v>Дополнительное образование детей</v>
      </c>
      <c r="B36" s="5" t="s">
        <v>30</v>
      </c>
      <c r="C36" s="5" t="s">
        <v>23</v>
      </c>
      <c r="D36" s="5" t="s">
        <v>17</v>
      </c>
      <c r="E36" s="8"/>
      <c r="F36" s="5"/>
      <c r="G36" s="10">
        <f>G37</f>
        <v>8756</v>
      </c>
      <c r="H36" s="43"/>
      <c r="I36" s="43"/>
    </row>
    <row r="37" spans="1:9" ht="49.5" customHeight="1">
      <c r="A37" s="9" t="s">
        <v>82</v>
      </c>
      <c r="B37" s="5" t="s">
        <v>30</v>
      </c>
      <c r="C37" s="5" t="s">
        <v>23</v>
      </c>
      <c r="D37" s="5" t="s">
        <v>17</v>
      </c>
      <c r="E37" s="7" t="s">
        <v>112</v>
      </c>
      <c r="F37" s="5"/>
      <c r="G37" s="10">
        <f>G38+G42</f>
        <v>8756</v>
      </c>
      <c r="H37" s="43"/>
      <c r="I37" s="43"/>
    </row>
    <row r="38" spans="1:9" ht="36" customHeight="1">
      <c r="A38" s="9" t="s">
        <v>100</v>
      </c>
      <c r="B38" s="5" t="s">
        <v>30</v>
      </c>
      <c r="C38" s="5" t="s">
        <v>23</v>
      </c>
      <c r="D38" s="5" t="s">
        <v>17</v>
      </c>
      <c r="E38" s="7" t="s">
        <v>110</v>
      </c>
      <c r="F38" s="5"/>
      <c r="G38" s="10">
        <f>G39+G40+G41</f>
        <v>6480</v>
      </c>
      <c r="H38" s="43"/>
      <c r="I38" s="43"/>
    </row>
    <row r="39" spans="1:9" ht="84.75" customHeight="1">
      <c r="A39" s="32" t="s">
        <v>75</v>
      </c>
      <c r="B39" s="5" t="s">
        <v>30</v>
      </c>
      <c r="C39" s="5" t="s">
        <v>23</v>
      </c>
      <c r="D39" s="5" t="s">
        <v>17</v>
      </c>
      <c r="E39" s="7" t="s">
        <v>110</v>
      </c>
      <c r="F39" s="5">
        <v>100</v>
      </c>
      <c r="G39" s="10">
        <v>5377</v>
      </c>
      <c r="H39" s="43"/>
      <c r="I39" s="43"/>
    </row>
    <row r="40" spans="1:9" ht="32.25" customHeight="1">
      <c r="A40" s="32" t="s">
        <v>113</v>
      </c>
      <c r="B40" s="5" t="s">
        <v>30</v>
      </c>
      <c r="C40" s="5" t="s">
        <v>23</v>
      </c>
      <c r="D40" s="5" t="s">
        <v>17</v>
      </c>
      <c r="E40" s="7" t="s">
        <v>110</v>
      </c>
      <c r="F40" s="5">
        <v>200</v>
      </c>
      <c r="G40" s="10">
        <v>1048</v>
      </c>
      <c r="H40" s="43"/>
      <c r="I40" s="43"/>
    </row>
    <row r="41" spans="1:9" ht="17.25" customHeight="1">
      <c r="A41" s="33" t="s">
        <v>66</v>
      </c>
      <c r="B41" s="5" t="s">
        <v>30</v>
      </c>
      <c r="C41" s="5" t="s">
        <v>23</v>
      </c>
      <c r="D41" s="5" t="s">
        <v>17</v>
      </c>
      <c r="E41" s="7" t="s">
        <v>110</v>
      </c>
      <c r="F41" s="5">
        <v>850</v>
      </c>
      <c r="G41" s="10">
        <v>55</v>
      </c>
      <c r="H41" s="43"/>
      <c r="I41" s="43"/>
    </row>
    <row r="42" spans="1:9" ht="56.25" customHeight="1">
      <c r="A42" s="33" t="s">
        <v>186</v>
      </c>
      <c r="B42" s="5" t="s">
        <v>30</v>
      </c>
      <c r="C42" s="5" t="s">
        <v>23</v>
      </c>
      <c r="D42" s="5" t="s">
        <v>17</v>
      </c>
      <c r="E42" s="7" t="s">
        <v>187</v>
      </c>
      <c r="F42" s="5"/>
      <c r="G42" s="10">
        <f>G43</f>
        <v>2276</v>
      </c>
      <c r="H42" s="43"/>
      <c r="I42" s="43"/>
    </row>
    <row r="43" spans="1:9" ht="90.75" customHeight="1">
      <c r="A43" s="31" t="s">
        <v>75</v>
      </c>
      <c r="B43" s="5" t="s">
        <v>30</v>
      </c>
      <c r="C43" s="5" t="s">
        <v>23</v>
      </c>
      <c r="D43" s="5" t="s">
        <v>17</v>
      </c>
      <c r="E43" s="7" t="s">
        <v>187</v>
      </c>
      <c r="F43" s="5">
        <v>100</v>
      </c>
      <c r="G43" s="10">
        <v>2276</v>
      </c>
      <c r="H43" s="43"/>
      <c r="I43" s="43"/>
    </row>
    <row r="44" spans="1:9" ht="18.75" customHeight="1">
      <c r="A44" s="9" t="s">
        <v>83</v>
      </c>
      <c r="B44" s="5" t="s">
        <v>30</v>
      </c>
      <c r="C44" s="5" t="s">
        <v>22</v>
      </c>
      <c r="D44" s="5"/>
      <c r="E44" s="8"/>
      <c r="F44" s="5"/>
      <c r="G44" s="10">
        <f>G45+G57</f>
        <v>21405.7</v>
      </c>
      <c r="H44" s="43"/>
      <c r="I44" s="43"/>
    </row>
    <row r="45" spans="1:9" ht="17.25" customHeight="1">
      <c r="A45" s="9" t="s">
        <v>48</v>
      </c>
      <c r="B45" s="5" t="s">
        <v>30</v>
      </c>
      <c r="C45" s="5" t="s">
        <v>22</v>
      </c>
      <c r="D45" s="5" t="s">
        <v>15</v>
      </c>
      <c r="E45" s="8"/>
      <c r="F45" s="5"/>
      <c r="G45" s="10">
        <f>G46+G53+G55</f>
        <v>15406</v>
      </c>
      <c r="H45" s="43"/>
      <c r="I45" s="43"/>
    </row>
    <row r="46" spans="1:9" ht="50.25" customHeight="1">
      <c r="A46" s="9" t="s">
        <v>84</v>
      </c>
      <c r="B46" s="5" t="s">
        <v>30</v>
      </c>
      <c r="C46" s="5" t="s">
        <v>22</v>
      </c>
      <c r="D46" s="5" t="s">
        <v>15</v>
      </c>
      <c r="E46" s="7" t="s">
        <v>116</v>
      </c>
      <c r="F46" s="3"/>
      <c r="G46" s="10">
        <f>G47+G51</f>
        <v>14437</v>
      </c>
      <c r="H46" s="43"/>
      <c r="I46" s="43"/>
    </row>
    <row r="47" spans="1:9" ht="20.25" customHeight="1">
      <c r="A47" s="9" t="s">
        <v>94</v>
      </c>
      <c r="B47" s="5" t="s">
        <v>30</v>
      </c>
      <c r="C47" s="5" t="s">
        <v>22</v>
      </c>
      <c r="D47" s="5" t="s">
        <v>15</v>
      </c>
      <c r="E47" s="7" t="s">
        <v>117</v>
      </c>
      <c r="F47" s="3"/>
      <c r="G47" s="10">
        <f>G48+G49+G50</f>
        <v>12427</v>
      </c>
      <c r="H47" s="43"/>
      <c r="I47" s="43"/>
    </row>
    <row r="48" spans="1:9" ht="83.25" customHeight="1">
      <c r="A48" s="32" t="s">
        <v>75</v>
      </c>
      <c r="B48" s="5" t="s">
        <v>30</v>
      </c>
      <c r="C48" s="5" t="s">
        <v>22</v>
      </c>
      <c r="D48" s="5" t="s">
        <v>15</v>
      </c>
      <c r="E48" s="7" t="s">
        <v>117</v>
      </c>
      <c r="F48" s="3">
        <v>100</v>
      </c>
      <c r="G48" s="30">
        <v>10721</v>
      </c>
      <c r="H48" s="43"/>
      <c r="I48" s="43"/>
    </row>
    <row r="49" spans="1:9" ht="34.5" customHeight="1">
      <c r="A49" s="32" t="s">
        <v>113</v>
      </c>
      <c r="B49" s="5" t="s">
        <v>30</v>
      </c>
      <c r="C49" s="5" t="s">
        <v>22</v>
      </c>
      <c r="D49" s="5" t="s">
        <v>15</v>
      </c>
      <c r="E49" s="7" t="s">
        <v>117</v>
      </c>
      <c r="F49" s="3">
        <v>200</v>
      </c>
      <c r="G49" s="30">
        <v>1640</v>
      </c>
      <c r="H49" s="43"/>
      <c r="I49" s="43"/>
    </row>
    <row r="50" spans="1:9" ht="18.75" customHeight="1">
      <c r="A50" s="33" t="s">
        <v>66</v>
      </c>
      <c r="B50" s="5" t="s">
        <v>30</v>
      </c>
      <c r="C50" s="5" t="s">
        <v>22</v>
      </c>
      <c r="D50" s="5" t="s">
        <v>15</v>
      </c>
      <c r="E50" s="7" t="s">
        <v>117</v>
      </c>
      <c r="F50" s="3">
        <v>850</v>
      </c>
      <c r="G50" s="30">
        <v>66</v>
      </c>
      <c r="H50" s="43"/>
      <c r="I50" s="43"/>
    </row>
    <row r="51" spans="1:9" ht="57" customHeight="1">
      <c r="A51" s="33" t="s">
        <v>186</v>
      </c>
      <c r="B51" s="5" t="s">
        <v>30</v>
      </c>
      <c r="C51" s="5" t="s">
        <v>22</v>
      </c>
      <c r="D51" s="5" t="s">
        <v>15</v>
      </c>
      <c r="E51" s="7" t="s">
        <v>188</v>
      </c>
      <c r="F51" s="5"/>
      <c r="G51" s="10">
        <f>G52</f>
        <v>2010</v>
      </c>
      <c r="H51" s="43"/>
      <c r="I51" s="43"/>
    </row>
    <row r="52" spans="1:9" ht="90.75" customHeight="1">
      <c r="A52" s="31" t="s">
        <v>75</v>
      </c>
      <c r="B52" s="5" t="s">
        <v>30</v>
      </c>
      <c r="C52" s="5" t="s">
        <v>22</v>
      </c>
      <c r="D52" s="5" t="s">
        <v>15</v>
      </c>
      <c r="E52" s="7" t="s">
        <v>188</v>
      </c>
      <c r="F52" s="5">
        <v>100</v>
      </c>
      <c r="G52" s="10">
        <v>2010</v>
      </c>
      <c r="H52" s="43"/>
      <c r="I52" s="43"/>
    </row>
    <row r="53" spans="1:9" ht="66" customHeight="1">
      <c r="A53" s="31" t="s">
        <v>202</v>
      </c>
      <c r="B53" s="5" t="s">
        <v>30</v>
      </c>
      <c r="C53" s="5" t="s">
        <v>22</v>
      </c>
      <c r="D53" s="5" t="s">
        <v>15</v>
      </c>
      <c r="E53" s="7" t="s">
        <v>203</v>
      </c>
      <c r="F53" s="5"/>
      <c r="G53" s="10">
        <f>G54</f>
        <v>919</v>
      </c>
      <c r="H53" s="43"/>
      <c r="I53" s="43"/>
    </row>
    <row r="54" spans="1:9" ht="39" customHeight="1">
      <c r="A54" s="32" t="s">
        <v>113</v>
      </c>
      <c r="B54" s="5" t="s">
        <v>30</v>
      </c>
      <c r="C54" s="5" t="s">
        <v>22</v>
      </c>
      <c r="D54" s="5" t="s">
        <v>15</v>
      </c>
      <c r="E54" s="7" t="s">
        <v>203</v>
      </c>
      <c r="F54" s="5">
        <v>200</v>
      </c>
      <c r="G54" s="10">
        <v>919</v>
      </c>
      <c r="H54" s="43"/>
      <c r="I54" s="43"/>
    </row>
    <row r="55" spans="1:9" ht="54.75" customHeight="1">
      <c r="A55" s="32" t="s">
        <v>224</v>
      </c>
      <c r="B55" s="5" t="s">
        <v>30</v>
      </c>
      <c r="C55" s="5" t="s">
        <v>22</v>
      </c>
      <c r="D55" s="5" t="s">
        <v>15</v>
      </c>
      <c r="E55" s="7" t="s">
        <v>225</v>
      </c>
      <c r="F55" s="5"/>
      <c r="G55" s="10">
        <f>G56</f>
        <v>50</v>
      </c>
      <c r="H55" s="43"/>
      <c r="I55" s="43"/>
    </row>
    <row r="56" spans="1:9" ht="22.5" customHeight="1">
      <c r="A56" s="32" t="s">
        <v>226</v>
      </c>
      <c r="B56" s="5" t="s">
        <v>30</v>
      </c>
      <c r="C56" s="5" t="s">
        <v>22</v>
      </c>
      <c r="D56" s="5" t="s">
        <v>15</v>
      </c>
      <c r="E56" s="7" t="s">
        <v>225</v>
      </c>
      <c r="F56" s="5">
        <v>350</v>
      </c>
      <c r="G56" s="10">
        <v>50</v>
      </c>
      <c r="H56" s="43"/>
      <c r="I56" s="43"/>
    </row>
    <row r="57" spans="1:9" ht="31.5">
      <c r="A57" s="9" t="s">
        <v>85</v>
      </c>
      <c r="B57" s="5" t="s">
        <v>30</v>
      </c>
      <c r="C57" s="5" t="s">
        <v>22</v>
      </c>
      <c r="D57" s="5" t="s">
        <v>18</v>
      </c>
      <c r="E57" s="7"/>
      <c r="F57" s="5"/>
      <c r="G57" s="10">
        <f>G58+G63+G70</f>
        <v>5999.7</v>
      </c>
      <c r="H57" s="43"/>
      <c r="I57" s="43"/>
    </row>
    <row r="58" spans="1:9" ht="30.75" customHeight="1">
      <c r="A58" s="9" t="s">
        <v>64</v>
      </c>
      <c r="B58" s="5" t="s">
        <v>30</v>
      </c>
      <c r="C58" s="5" t="s">
        <v>22</v>
      </c>
      <c r="D58" s="5" t="s">
        <v>18</v>
      </c>
      <c r="E58" s="7" t="s">
        <v>114</v>
      </c>
      <c r="F58" s="3"/>
      <c r="G58" s="10">
        <f>G59</f>
        <v>625</v>
      </c>
      <c r="H58" s="43"/>
      <c r="I58" s="43"/>
    </row>
    <row r="59" spans="1:9" ht="31.5" customHeight="1">
      <c r="A59" s="9" t="s">
        <v>65</v>
      </c>
      <c r="B59" s="5" t="s">
        <v>30</v>
      </c>
      <c r="C59" s="5" t="s">
        <v>22</v>
      </c>
      <c r="D59" s="5" t="s">
        <v>18</v>
      </c>
      <c r="E59" s="7" t="s">
        <v>115</v>
      </c>
      <c r="F59" s="3"/>
      <c r="G59" s="10">
        <f>G60+G61+G62</f>
        <v>625</v>
      </c>
      <c r="H59" s="43"/>
      <c r="I59" s="43"/>
    </row>
    <row r="60" spans="1:9" ht="82.5" customHeight="1">
      <c r="A60" s="32" t="s">
        <v>75</v>
      </c>
      <c r="B60" s="5" t="s">
        <v>30</v>
      </c>
      <c r="C60" s="5" t="s">
        <v>22</v>
      </c>
      <c r="D60" s="5" t="s">
        <v>18</v>
      </c>
      <c r="E60" s="7" t="s">
        <v>115</v>
      </c>
      <c r="F60" s="3">
        <v>100</v>
      </c>
      <c r="G60" s="10">
        <v>625</v>
      </c>
      <c r="H60" s="43"/>
      <c r="I60" s="43"/>
    </row>
    <row r="61" spans="1:9" ht="30.75" customHeight="1">
      <c r="A61" s="32" t="s">
        <v>113</v>
      </c>
      <c r="B61" s="5" t="s">
        <v>30</v>
      </c>
      <c r="C61" s="5" t="s">
        <v>22</v>
      </c>
      <c r="D61" s="5" t="s">
        <v>18</v>
      </c>
      <c r="E61" s="7" t="s">
        <v>115</v>
      </c>
      <c r="F61" s="5">
        <v>200</v>
      </c>
      <c r="G61" s="10">
        <v>0</v>
      </c>
      <c r="H61" s="43"/>
      <c r="I61" s="43"/>
    </row>
    <row r="62" spans="1:9" ht="21.75" customHeight="1">
      <c r="A62" s="33" t="s">
        <v>66</v>
      </c>
      <c r="B62" s="5" t="s">
        <v>30</v>
      </c>
      <c r="C62" s="5" t="s">
        <v>22</v>
      </c>
      <c r="D62" s="5" t="s">
        <v>18</v>
      </c>
      <c r="E62" s="7" t="s">
        <v>115</v>
      </c>
      <c r="F62" s="5">
        <v>850</v>
      </c>
      <c r="G62" s="10">
        <v>0</v>
      </c>
      <c r="H62" s="43"/>
      <c r="I62" s="43"/>
    </row>
    <row r="63" spans="1:9" ht="38.25" customHeight="1">
      <c r="A63" s="33" t="s">
        <v>86</v>
      </c>
      <c r="B63" s="5" t="s">
        <v>30</v>
      </c>
      <c r="C63" s="5" t="s">
        <v>22</v>
      </c>
      <c r="D63" s="5" t="s">
        <v>18</v>
      </c>
      <c r="E63" s="7" t="s">
        <v>118</v>
      </c>
      <c r="F63" s="5"/>
      <c r="G63" s="10">
        <f>G64+G68</f>
        <v>5274.7</v>
      </c>
      <c r="H63" s="43"/>
      <c r="I63" s="43"/>
    </row>
    <row r="64" spans="1:9" ht="95.25" customHeight="1">
      <c r="A64" s="34" t="s">
        <v>63</v>
      </c>
      <c r="B64" s="5" t="s">
        <v>30</v>
      </c>
      <c r="C64" s="5" t="s">
        <v>22</v>
      </c>
      <c r="D64" s="5" t="s">
        <v>18</v>
      </c>
      <c r="E64" s="7" t="s">
        <v>119</v>
      </c>
      <c r="F64" s="5"/>
      <c r="G64" s="10">
        <f>G65+G66+G67</f>
        <v>4774.7</v>
      </c>
      <c r="H64" s="43"/>
      <c r="I64" s="43"/>
    </row>
    <row r="65" spans="1:9" ht="87.75" customHeight="1">
      <c r="A65" s="32" t="s">
        <v>75</v>
      </c>
      <c r="B65" s="5" t="s">
        <v>30</v>
      </c>
      <c r="C65" s="5" t="s">
        <v>22</v>
      </c>
      <c r="D65" s="5" t="s">
        <v>18</v>
      </c>
      <c r="E65" s="7" t="s">
        <v>119</v>
      </c>
      <c r="F65" s="5">
        <v>100</v>
      </c>
      <c r="G65" s="10">
        <v>4654.7</v>
      </c>
      <c r="H65" s="43"/>
      <c r="I65" s="43"/>
    </row>
    <row r="66" spans="1:9" ht="33" customHeight="1">
      <c r="A66" s="32" t="s">
        <v>113</v>
      </c>
      <c r="B66" s="5" t="s">
        <v>30</v>
      </c>
      <c r="C66" s="5" t="s">
        <v>22</v>
      </c>
      <c r="D66" s="5" t="s">
        <v>18</v>
      </c>
      <c r="E66" s="7" t="s">
        <v>119</v>
      </c>
      <c r="F66" s="5">
        <v>200</v>
      </c>
      <c r="G66" s="10">
        <v>120</v>
      </c>
      <c r="H66" s="43"/>
      <c r="I66" s="43"/>
    </row>
    <row r="67" spans="1:9" ht="20.25" customHeight="1">
      <c r="A67" s="33" t="s">
        <v>66</v>
      </c>
      <c r="B67" s="5" t="s">
        <v>30</v>
      </c>
      <c r="C67" s="5" t="s">
        <v>22</v>
      </c>
      <c r="D67" s="5" t="s">
        <v>18</v>
      </c>
      <c r="E67" s="7" t="s">
        <v>119</v>
      </c>
      <c r="F67" s="5">
        <v>850</v>
      </c>
      <c r="G67" s="10">
        <v>0</v>
      </c>
      <c r="H67" s="43"/>
      <c r="I67" s="43"/>
    </row>
    <row r="68" spans="1:9" ht="48" customHeight="1">
      <c r="A68" s="33" t="s">
        <v>186</v>
      </c>
      <c r="B68" s="5" t="s">
        <v>30</v>
      </c>
      <c r="C68" s="5" t="s">
        <v>22</v>
      </c>
      <c r="D68" s="5" t="s">
        <v>18</v>
      </c>
      <c r="E68" s="7" t="s">
        <v>189</v>
      </c>
      <c r="F68" s="5"/>
      <c r="G68" s="10">
        <f>G69</f>
        <v>500</v>
      </c>
      <c r="H68" s="43"/>
      <c r="I68" s="43"/>
    </row>
    <row r="69" spans="1:9" ht="79.5" customHeight="1">
      <c r="A69" s="31" t="s">
        <v>75</v>
      </c>
      <c r="B69" s="5" t="s">
        <v>30</v>
      </c>
      <c r="C69" s="5" t="s">
        <v>22</v>
      </c>
      <c r="D69" s="5" t="s">
        <v>18</v>
      </c>
      <c r="E69" s="7" t="s">
        <v>189</v>
      </c>
      <c r="F69" s="5">
        <v>100</v>
      </c>
      <c r="G69" s="10">
        <v>500</v>
      </c>
      <c r="H69" s="43"/>
      <c r="I69" s="43"/>
    </row>
    <row r="70" spans="1:9" ht="42" customHeight="1">
      <c r="A70" s="33" t="s">
        <v>169</v>
      </c>
      <c r="B70" s="5" t="s">
        <v>30</v>
      </c>
      <c r="C70" s="5" t="s">
        <v>22</v>
      </c>
      <c r="D70" s="5" t="s">
        <v>18</v>
      </c>
      <c r="E70" s="7" t="s">
        <v>170</v>
      </c>
      <c r="F70" s="5"/>
      <c r="G70" s="10">
        <f>G71</f>
        <v>100</v>
      </c>
      <c r="H70" s="43"/>
      <c r="I70" s="43"/>
    </row>
    <row r="71" spans="1:9" ht="43.5" customHeight="1">
      <c r="A71" s="32" t="s">
        <v>113</v>
      </c>
      <c r="B71" s="5" t="s">
        <v>30</v>
      </c>
      <c r="C71" s="5" t="s">
        <v>22</v>
      </c>
      <c r="D71" s="5" t="s">
        <v>18</v>
      </c>
      <c r="E71" s="7" t="s">
        <v>170</v>
      </c>
      <c r="F71" s="5">
        <v>200</v>
      </c>
      <c r="G71" s="10">
        <v>100</v>
      </c>
      <c r="H71" s="43"/>
      <c r="I71" s="43"/>
    </row>
    <row r="72" spans="1:9" ht="46.5" customHeight="1">
      <c r="A72" s="9" t="s">
        <v>55</v>
      </c>
      <c r="B72" s="5" t="s">
        <v>31</v>
      </c>
      <c r="C72" s="5"/>
      <c r="D72" s="5"/>
      <c r="E72" s="8"/>
      <c r="F72" s="5"/>
      <c r="G72" s="10">
        <f>G77+G151+G73</f>
        <v>267119</v>
      </c>
      <c r="H72" s="10">
        <v>241820</v>
      </c>
      <c r="I72" s="10">
        <v>238350.3</v>
      </c>
    </row>
    <row r="73" spans="1:9" ht="24" customHeight="1">
      <c r="A73" s="9" t="s">
        <v>35</v>
      </c>
      <c r="B73" s="5" t="s">
        <v>31</v>
      </c>
      <c r="C73" s="5" t="s">
        <v>18</v>
      </c>
      <c r="D73" s="5"/>
      <c r="E73" s="8"/>
      <c r="F73" s="5"/>
      <c r="G73" s="10">
        <v>75</v>
      </c>
      <c r="H73" s="10"/>
      <c r="I73" s="10"/>
    </row>
    <row r="74" spans="1:9" ht="24.75" customHeight="1">
      <c r="A74" s="9" t="s">
        <v>231</v>
      </c>
      <c r="B74" s="5" t="s">
        <v>31</v>
      </c>
      <c r="C74" s="5" t="s">
        <v>18</v>
      </c>
      <c r="D74" s="5" t="s">
        <v>15</v>
      </c>
      <c r="E74" s="8"/>
      <c r="F74" s="5"/>
      <c r="G74" s="10">
        <v>75</v>
      </c>
      <c r="H74" s="10"/>
      <c r="I74" s="10"/>
    </row>
    <row r="75" spans="1:9" ht="21.75" customHeight="1">
      <c r="A75" s="9" t="s">
        <v>238</v>
      </c>
      <c r="B75" s="5" t="s">
        <v>31</v>
      </c>
      <c r="C75" s="5" t="s">
        <v>18</v>
      </c>
      <c r="D75" s="5" t="s">
        <v>15</v>
      </c>
      <c r="E75" s="8" t="s">
        <v>239</v>
      </c>
      <c r="F75" s="5"/>
      <c r="G75" s="10">
        <v>75</v>
      </c>
      <c r="H75" s="10"/>
      <c r="I75" s="10"/>
    </row>
    <row r="76" spans="1:9" ht="33.75" customHeight="1">
      <c r="A76" s="9" t="s">
        <v>240</v>
      </c>
      <c r="B76" s="5" t="s">
        <v>31</v>
      </c>
      <c r="C76" s="5" t="s">
        <v>18</v>
      </c>
      <c r="D76" s="5" t="s">
        <v>15</v>
      </c>
      <c r="E76" s="8" t="s">
        <v>239</v>
      </c>
      <c r="F76" s="5">
        <v>200</v>
      </c>
      <c r="G76" s="10">
        <v>75</v>
      </c>
      <c r="H76" s="10"/>
      <c r="I76" s="10"/>
    </row>
    <row r="77" spans="1:9" ht="16.5" customHeight="1">
      <c r="A77" s="9" t="s">
        <v>36</v>
      </c>
      <c r="B77" s="5" t="s">
        <v>31</v>
      </c>
      <c r="C77" s="5" t="s">
        <v>23</v>
      </c>
      <c r="D77" s="5"/>
      <c r="E77" s="7"/>
      <c r="F77" s="5"/>
      <c r="G77" s="10">
        <f>G78+G92+G121+G131+G114</f>
        <v>252669.6</v>
      </c>
      <c r="H77" s="43"/>
      <c r="I77" s="43"/>
    </row>
    <row r="78" spans="1:9" ht="19.5" customHeight="1">
      <c r="A78" s="9" t="s">
        <v>6</v>
      </c>
      <c r="B78" s="5" t="s">
        <v>31</v>
      </c>
      <c r="C78" s="5" t="s">
        <v>23</v>
      </c>
      <c r="D78" s="5" t="s">
        <v>15</v>
      </c>
      <c r="E78" s="7"/>
      <c r="F78" s="5"/>
      <c r="G78" s="10">
        <f>G79+G88</f>
        <v>53198</v>
      </c>
      <c r="H78" s="43"/>
      <c r="I78" s="43"/>
    </row>
    <row r="79" spans="1:9" ht="50.25" customHeight="1">
      <c r="A79" s="9" t="s">
        <v>82</v>
      </c>
      <c r="B79" s="5" t="s">
        <v>31</v>
      </c>
      <c r="C79" s="5" t="s">
        <v>23</v>
      </c>
      <c r="D79" s="5" t="s">
        <v>15</v>
      </c>
      <c r="E79" s="7" t="s">
        <v>112</v>
      </c>
      <c r="F79" s="5"/>
      <c r="G79" s="10">
        <f>G80+G84+G86</f>
        <v>30480</v>
      </c>
      <c r="H79" s="43"/>
      <c r="I79" s="43"/>
    </row>
    <row r="80" spans="1:9" ht="39.75" customHeight="1">
      <c r="A80" s="9" t="s">
        <v>154</v>
      </c>
      <c r="B80" s="5" t="s">
        <v>31</v>
      </c>
      <c r="C80" s="5" t="s">
        <v>23</v>
      </c>
      <c r="D80" s="5" t="s">
        <v>15</v>
      </c>
      <c r="E80" s="7" t="s">
        <v>120</v>
      </c>
      <c r="F80" s="5"/>
      <c r="G80" s="10">
        <f>G81+G82+G83</f>
        <v>25394</v>
      </c>
      <c r="H80" s="43"/>
      <c r="I80" s="43"/>
    </row>
    <row r="81" spans="1:9" ht="84" customHeight="1">
      <c r="A81" s="32" t="s">
        <v>75</v>
      </c>
      <c r="B81" s="5" t="s">
        <v>31</v>
      </c>
      <c r="C81" s="5" t="s">
        <v>23</v>
      </c>
      <c r="D81" s="5" t="s">
        <v>15</v>
      </c>
      <c r="E81" s="7" t="s">
        <v>120</v>
      </c>
      <c r="F81" s="5">
        <v>100</v>
      </c>
      <c r="G81" s="10">
        <v>13667.2</v>
      </c>
      <c r="H81" s="43"/>
      <c r="I81" s="43"/>
    </row>
    <row r="82" spans="1:9" ht="31.5" customHeight="1">
      <c r="A82" s="32" t="s">
        <v>113</v>
      </c>
      <c r="B82" s="5" t="s">
        <v>31</v>
      </c>
      <c r="C82" s="5" t="s">
        <v>23</v>
      </c>
      <c r="D82" s="5" t="s">
        <v>15</v>
      </c>
      <c r="E82" s="7" t="s">
        <v>120</v>
      </c>
      <c r="F82" s="5">
        <v>200</v>
      </c>
      <c r="G82" s="10">
        <v>10726.8</v>
      </c>
      <c r="H82" s="43"/>
      <c r="I82" s="43"/>
    </row>
    <row r="83" spans="1:9">
      <c r="A83" s="33" t="s">
        <v>66</v>
      </c>
      <c r="B83" s="5" t="s">
        <v>31</v>
      </c>
      <c r="C83" s="5" t="s">
        <v>23</v>
      </c>
      <c r="D83" s="5" t="s">
        <v>15</v>
      </c>
      <c r="E83" s="7" t="s">
        <v>120</v>
      </c>
      <c r="F83" s="5">
        <v>850</v>
      </c>
      <c r="G83" s="10">
        <v>1000</v>
      </c>
      <c r="H83" s="43"/>
      <c r="I83" s="43"/>
    </row>
    <row r="84" spans="1:9" ht="48.75" customHeight="1">
      <c r="A84" s="33" t="s">
        <v>186</v>
      </c>
      <c r="B84" s="5" t="s">
        <v>31</v>
      </c>
      <c r="C84" s="5" t="s">
        <v>23</v>
      </c>
      <c r="D84" s="5" t="s">
        <v>15</v>
      </c>
      <c r="E84" s="7" t="s">
        <v>187</v>
      </c>
      <c r="F84" s="5"/>
      <c r="G84" s="10">
        <f>G85</f>
        <v>4969</v>
      </c>
      <c r="H84" s="43"/>
      <c r="I84" s="43"/>
    </row>
    <row r="85" spans="1:9" ht="84.75" customHeight="1">
      <c r="A85" s="31" t="s">
        <v>75</v>
      </c>
      <c r="B85" s="5" t="s">
        <v>31</v>
      </c>
      <c r="C85" s="5" t="s">
        <v>23</v>
      </c>
      <c r="D85" s="5" t="s">
        <v>15</v>
      </c>
      <c r="E85" s="7" t="s">
        <v>187</v>
      </c>
      <c r="F85" s="5">
        <v>100</v>
      </c>
      <c r="G85" s="10">
        <v>4969</v>
      </c>
      <c r="H85" s="43"/>
      <c r="I85" s="43"/>
    </row>
    <row r="86" spans="1:9" ht="84.75" customHeight="1">
      <c r="A86" s="33" t="s">
        <v>223</v>
      </c>
      <c r="B86" s="5" t="s">
        <v>31</v>
      </c>
      <c r="C86" s="5" t="s">
        <v>23</v>
      </c>
      <c r="D86" s="5" t="s">
        <v>15</v>
      </c>
      <c r="E86" s="7" t="s">
        <v>187</v>
      </c>
      <c r="F86" s="5"/>
      <c r="G86" s="10">
        <f>G87</f>
        <v>117</v>
      </c>
      <c r="H86" s="43"/>
      <c r="I86" s="43"/>
    </row>
    <row r="87" spans="1:9" ht="84.75" customHeight="1">
      <c r="A87" s="31" t="s">
        <v>75</v>
      </c>
      <c r="B87" s="5" t="s">
        <v>31</v>
      </c>
      <c r="C87" s="5" t="s">
        <v>23</v>
      </c>
      <c r="D87" s="5" t="s">
        <v>15</v>
      </c>
      <c r="E87" s="7" t="s">
        <v>187</v>
      </c>
      <c r="F87" s="5">
        <v>100</v>
      </c>
      <c r="G87" s="10">
        <v>117</v>
      </c>
      <c r="H87" s="43"/>
      <c r="I87" s="43"/>
    </row>
    <row r="88" spans="1:9" ht="68.25" customHeight="1">
      <c r="A88" s="9" t="s">
        <v>76</v>
      </c>
      <c r="B88" s="5" t="s">
        <v>31</v>
      </c>
      <c r="C88" s="5" t="s">
        <v>23</v>
      </c>
      <c r="D88" s="5" t="s">
        <v>15</v>
      </c>
      <c r="E88" s="7" t="s">
        <v>121</v>
      </c>
      <c r="F88" s="5"/>
      <c r="G88" s="10">
        <f>G89+G90+G91</f>
        <v>22718</v>
      </c>
      <c r="H88" s="43"/>
      <c r="I88" s="43"/>
    </row>
    <row r="89" spans="1:9" ht="83.25" customHeight="1">
      <c r="A89" s="47" t="s">
        <v>75</v>
      </c>
      <c r="B89" s="48" t="s">
        <v>31</v>
      </c>
      <c r="C89" s="48" t="s">
        <v>23</v>
      </c>
      <c r="D89" s="48" t="s">
        <v>15</v>
      </c>
      <c r="E89" s="49" t="s">
        <v>121</v>
      </c>
      <c r="F89" s="48">
        <v>100</v>
      </c>
      <c r="G89" s="30">
        <v>22094</v>
      </c>
      <c r="H89" s="43"/>
      <c r="I89" s="10"/>
    </row>
    <row r="90" spans="1:9" ht="31.5" customHeight="1">
      <c r="A90" s="47" t="s">
        <v>113</v>
      </c>
      <c r="B90" s="48" t="s">
        <v>31</v>
      </c>
      <c r="C90" s="48" t="s">
        <v>23</v>
      </c>
      <c r="D90" s="48" t="s">
        <v>15</v>
      </c>
      <c r="E90" s="49" t="s">
        <v>121</v>
      </c>
      <c r="F90" s="48">
        <v>200</v>
      </c>
      <c r="G90" s="30">
        <v>547</v>
      </c>
      <c r="H90" s="43"/>
      <c r="I90" s="10"/>
    </row>
    <row r="91" spans="1:9" ht="31.5" customHeight="1">
      <c r="A91" s="29" t="s">
        <v>60</v>
      </c>
      <c r="B91" s="48" t="s">
        <v>31</v>
      </c>
      <c r="C91" s="48" t="s">
        <v>23</v>
      </c>
      <c r="D91" s="48" t="s">
        <v>15</v>
      </c>
      <c r="E91" s="49" t="s">
        <v>121</v>
      </c>
      <c r="F91" s="48">
        <v>300</v>
      </c>
      <c r="G91" s="30">
        <v>77</v>
      </c>
      <c r="H91" s="43"/>
      <c r="I91" s="10"/>
    </row>
    <row r="92" spans="1:9" ht="17.25" customHeight="1">
      <c r="A92" s="9" t="s">
        <v>7</v>
      </c>
      <c r="B92" s="5" t="s">
        <v>31</v>
      </c>
      <c r="C92" s="5" t="s">
        <v>23</v>
      </c>
      <c r="D92" s="5" t="s">
        <v>16</v>
      </c>
      <c r="E92" s="7"/>
      <c r="F92" s="5"/>
      <c r="G92" s="10">
        <f>G93+G104+G108+G110+G112+G102+G98+G100</f>
        <v>188388.6</v>
      </c>
      <c r="H92" s="43"/>
      <c r="I92" s="43"/>
    </row>
    <row r="93" spans="1:9" ht="49.5" customHeight="1">
      <c r="A93" s="9" t="s">
        <v>82</v>
      </c>
      <c r="B93" s="5" t="s">
        <v>31</v>
      </c>
      <c r="C93" s="5" t="s">
        <v>23</v>
      </c>
      <c r="D93" s="5" t="s">
        <v>16</v>
      </c>
      <c r="E93" s="7" t="s">
        <v>112</v>
      </c>
      <c r="F93" s="5"/>
      <c r="G93" s="10">
        <f>G94</f>
        <v>21199.7</v>
      </c>
      <c r="H93" s="43"/>
      <c r="I93" s="43"/>
    </row>
    <row r="94" spans="1:9" ht="36.75" customHeight="1">
      <c r="A94" s="9" t="s">
        <v>155</v>
      </c>
      <c r="B94" s="5" t="s">
        <v>31</v>
      </c>
      <c r="C94" s="5" t="s">
        <v>23</v>
      </c>
      <c r="D94" s="5" t="s">
        <v>16</v>
      </c>
      <c r="E94" s="7" t="s">
        <v>122</v>
      </c>
      <c r="F94" s="5"/>
      <c r="G94" s="10">
        <f>G95+G96+G97</f>
        <v>21199.7</v>
      </c>
      <c r="H94" s="43"/>
      <c r="I94" s="43"/>
    </row>
    <row r="95" spans="1:9" ht="85.5" customHeight="1">
      <c r="A95" s="32" t="s">
        <v>75</v>
      </c>
      <c r="B95" s="5" t="s">
        <v>31</v>
      </c>
      <c r="C95" s="5" t="s">
        <v>23</v>
      </c>
      <c r="D95" s="5" t="s">
        <v>16</v>
      </c>
      <c r="E95" s="7" t="s">
        <v>122</v>
      </c>
      <c r="F95" s="5">
        <v>100</v>
      </c>
      <c r="G95" s="10">
        <v>3082</v>
      </c>
      <c r="H95" s="43"/>
      <c r="I95" s="43"/>
    </row>
    <row r="96" spans="1:9" ht="31.5" customHeight="1">
      <c r="A96" s="32" t="s">
        <v>113</v>
      </c>
      <c r="B96" s="5" t="s">
        <v>31</v>
      </c>
      <c r="C96" s="5" t="s">
        <v>23</v>
      </c>
      <c r="D96" s="5" t="s">
        <v>16</v>
      </c>
      <c r="E96" s="7" t="s">
        <v>122</v>
      </c>
      <c r="F96" s="5">
        <v>200</v>
      </c>
      <c r="G96" s="10">
        <v>16417.7</v>
      </c>
      <c r="H96" s="43"/>
      <c r="I96" s="43"/>
    </row>
    <row r="97" spans="1:9" ht="19.5" customHeight="1">
      <c r="A97" s="33" t="s">
        <v>66</v>
      </c>
      <c r="B97" s="5" t="s">
        <v>31</v>
      </c>
      <c r="C97" s="5" t="s">
        <v>23</v>
      </c>
      <c r="D97" s="5" t="s">
        <v>16</v>
      </c>
      <c r="E97" s="7" t="s">
        <v>122</v>
      </c>
      <c r="F97" s="5">
        <v>850</v>
      </c>
      <c r="G97" s="10">
        <v>1700</v>
      </c>
      <c r="H97" s="43"/>
      <c r="I97" s="43"/>
    </row>
    <row r="98" spans="1:9" ht="74.25" customHeight="1">
      <c r="A98" s="33" t="s">
        <v>235</v>
      </c>
      <c r="B98" s="5" t="s">
        <v>31</v>
      </c>
      <c r="C98" s="5" t="s">
        <v>23</v>
      </c>
      <c r="D98" s="5" t="s">
        <v>16</v>
      </c>
      <c r="E98" s="7" t="s">
        <v>236</v>
      </c>
      <c r="F98" s="5"/>
      <c r="G98" s="10">
        <f>G99</f>
        <v>1304.9000000000001</v>
      </c>
      <c r="H98" s="43"/>
      <c r="I98" s="43"/>
    </row>
    <row r="99" spans="1:9" ht="35.25" customHeight="1">
      <c r="A99" s="33" t="s">
        <v>113</v>
      </c>
      <c r="B99" s="5" t="s">
        <v>31</v>
      </c>
      <c r="C99" s="5" t="s">
        <v>23</v>
      </c>
      <c r="D99" s="5" t="s">
        <v>16</v>
      </c>
      <c r="E99" s="7" t="s">
        <v>236</v>
      </c>
      <c r="F99" s="5">
        <v>200</v>
      </c>
      <c r="G99" s="10">
        <v>1304.9000000000001</v>
      </c>
      <c r="H99" s="43"/>
      <c r="I99" s="43"/>
    </row>
    <row r="100" spans="1:9" ht="77.25" customHeight="1">
      <c r="A100" s="33" t="s">
        <v>237</v>
      </c>
      <c r="B100" s="5" t="s">
        <v>31</v>
      </c>
      <c r="C100" s="5" t="s">
        <v>23</v>
      </c>
      <c r="D100" s="5" t="s">
        <v>16</v>
      </c>
      <c r="E100" s="7" t="s">
        <v>236</v>
      </c>
      <c r="F100" s="5"/>
      <c r="G100" s="10">
        <f>G101</f>
        <v>38</v>
      </c>
      <c r="H100" s="43"/>
      <c r="I100" s="43"/>
    </row>
    <row r="101" spans="1:9" ht="35.25" customHeight="1">
      <c r="A101" s="33" t="s">
        <v>113</v>
      </c>
      <c r="B101" s="5" t="s">
        <v>31</v>
      </c>
      <c r="C101" s="5" t="s">
        <v>23</v>
      </c>
      <c r="D101" s="5" t="s">
        <v>16</v>
      </c>
      <c r="E101" s="7" t="s">
        <v>236</v>
      </c>
      <c r="F101" s="5">
        <v>200</v>
      </c>
      <c r="G101" s="10">
        <v>38</v>
      </c>
      <c r="H101" s="43"/>
      <c r="I101" s="43"/>
    </row>
    <row r="102" spans="1:9" ht="97.5" customHeight="1">
      <c r="A102" s="33" t="s">
        <v>233</v>
      </c>
      <c r="B102" s="5" t="s">
        <v>31</v>
      </c>
      <c r="C102" s="5" t="s">
        <v>23</v>
      </c>
      <c r="D102" s="5" t="s">
        <v>16</v>
      </c>
      <c r="E102" s="7" t="s">
        <v>234</v>
      </c>
      <c r="F102" s="5"/>
      <c r="G102" s="10">
        <f>G103</f>
        <v>5578</v>
      </c>
      <c r="H102" s="43"/>
      <c r="I102" s="43"/>
    </row>
    <row r="103" spans="1:9" ht="84" customHeight="1">
      <c r="A103" s="33" t="s">
        <v>142</v>
      </c>
      <c r="B103" s="5" t="s">
        <v>31</v>
      </c>
      <c r="C103" s="5" t="s">
        <v>23</v>
      </c>
      <c r="D103" s="5" t="s">
        <v>16</v>
      </c>
      <c r="E103" s="7" t="s">
        <v>234</v>
      </c>
      <c r="F103" s="5">
        <v>100</v>
      </c>
      <c r="G103" s="10">
        <v>5578</v>
      </c>
      <c r="H103" s="43"/>
      <c r="I103" s="43"/>
    </row>
    <row r="104" spans="1:9" ht="109.5" customHeight="1">
      <c r="A104" s="9" t="s">
        <v>77</v>
      </c>
      <c r="B104" s="5" t="s">
        <v>31</v>
      </c>
      <c r="C104" s="5" t="s">
        <v>23</v>
      </c>
      <c r="D104" s="5" t="s">
        <v>16</v>
      </c>
      <c r="E104" s="7" t="s">
        <v>123</v>
      </c>
      <c r="F104" s="3"/>
      <c r="G104" s="10">
        <f>G105+G106+G107</f>
        <v>149320</v>
      </c>
      <c r="H104" s="43"/>
      <c r="I104" s="43"/>
    </row>
    <row r="105" spans="1:9" ht="83.25" customHeight="1">
      <c r="A105" s="32" t="s">
        <v>75</v>
      </c>
      <c r="B105" s="5" t="s">
        <v>31</v>
      </c>
      <c r="C105" s="5" t="s">
        <v>23</v>
      </c>
      <c r="D105" s="5" t="s">
        <v>16</v>
      </c>
      <c r="E105" s="7" t="s">
        <v>123</v>
      </c>
      <c r="F105" s="3">
        <v>100</v>
      </c>
      <c r="G105" s="10">
        <v>145024</v>
      </c>
      <c r="H105" s="43"/>
      <c r="I105" s="43"/>
    </row>
    <row r="106" spans="1:9" ht="31.5" customHeight="1">
      <c r="A106" s="32" t="s">
        <v>113</v>
      </c>
      <c r="B106" s="5" t="s">
        <v>31</v>
      </c>
      <c r="C106" s="5" t="s">
        <v>23</v>
      </c>
      <c r="D106" s="5" t="s">
        <v>16</v>
      </c>
      <c r="E106" s="7" t="s">
        <v>123</v>
      </c>
      <c r="F106" s="5">
        <v>200</v>
      </c>
      <c r="G106" s="10">
        <v>4194</v>
      </c>
      <c r="H106" s="43"/>
      <c r="I106" s="43"/>
    </row>
    <row r="107" spans="1:9" ht="31.5" customHeight="1">
      <c r="A107" s="29" t="s">
        <v>60</v>
      </c>
      <c r="B107" s="5" t="s">
        <v>31</v>
      </c>
      <c r="C107" s="5" t="s">
        <v>23</v>
      </c>
      <c r="D107" s="5" t="s">
        <v>16</v>
      </c>
      <c r="E107" s="7" t="s">
        <v>123</v>
      </c>
      <c r="F107" s="5">
        <v>850</v>
      </c>
      <c r="G107" s="10">
        <v>102</v>
      </c>
      <c r="H107" s="43"/>
      <c r="I107" s="43"/>
    </row>
    <row r="108" spans="1:9" ht="56.25" customHeight="1">
      <c r="A108" s="9" t="s">
        <v>204</v>
      </c>
      <c r="B108" s="5" t="s">
        <v>31</v>
      </c>
      <c r="C108" s="5" t="s">
        <v>23</v>
      </c>
      <c r="D108" s="5" t="s">
        <v>16</v>
      </c>
      <c r="E108" s="7" t="s">
        <v>148</v>
      </c>
      <c r="F108" s="5"/>
      <c r="G108" s="10">
        <f>G109</f>
        <v>2165</v>
      </c>
      <c r="H108" s="43"/>
      <c r="I108" s="43"/>
    </row>
    <row r="109" spans="1:9" ht="33" customHeight="1">
      <c r="A109" s="32" t="s">
        <v>113</v>
      </c>
      <c r="B109" s="5" t="s">
        <v>31</v>
      </c>
      <c r="C109" s="5" t="s">
        <v>23</v>
      </c>
      <c r="D109" s="5" t="s">
        <v>16</v>
      </c>
      <c r="E109" s="7" t="s">
        <v>148</v>
      </c>
      <c r="F109" s="5">
        <v>200</v>
      </c>
      <c r="G109" s="10">
        <v>2165</v>
      </c>
      <c r="H109" s="43"/>
      <c r="I109" s="43"/>
    </row>
    <row r="110" spans="1:9" ht="66" customHeight="1">
      <c r="A110" s="32" t="s">
        <v>192</v>
      </c>
      <c r="B110" s="5" t="s">
        <v>31</v>
      </c>
      <c r="C110" s="5" t="s">
        <v>23</v>
      </c>
      <c r="D110" s="5" t="s">
        <v>16</v>
      </c>
      <c r="E110" s="7" t="s">
        <v>193</v>
      </c>
      <c r="F110" s="5"/>
      <c r="G110" s="10">
        <f>G111</f>
        <v>500</v>
      </c>
      <c r="H110" s="43"/>
      <c r="I110" s="43"/>
    </row>
    <row r="111" spans="1:9" ht="33" customHeight="1">
      <c r="A111" s="32" t="s">
        <v>113</v>
      </c>
      <c r="B111" s="5" t="s">
        <v>31</v>
      </c>
      <c r="C111" s="5" t="s">
        <v>23</v>
      </c>
      <c r="D111" s="5" t="s">
        <v>16</v>
      </c>
      <c r="E111" s="7" t="s">
        <v>193</v>
      </c>
      <c r="F111" s="5">
        <v>200</v>
      </c>
      <c r="G111" s="10">
        <v>500</v>
      </c>
      <c r="H111" s="43"/>
      <c r="I111" s="43"/>
    </row>
    <row r="112" spans="1:9" ht="56.25" customHeight="1">
      <c r="A112" s="32" t="s">
        <v>195</v>
      </c>
      <c r="B112" s="5" t="s">
        <v>31</v>
      </c>
      <c r="C112" s="5" t="s">
        <v>23</v>
      </c>
      <c r="D112" s="5" t="s">
        <v>16</v>
      </c>
      <c r="E112" s="7" t="s">
        <v>194</v>
      </c>
      <c r="F112" s="5"/>
      <c r="G112" s="10">
        <f>G113</f>
        <v>8283</v>
      </c>
      <c r="H112" s="43"/>
      <c r="I112" s="43"/>
    </row>
    <row r="113" spans="1:9" ht="33" customHeight="1">
      <c r="A113" s="32" t="s">
        <v>113</v>
      </c>
      <c r="B113" s="5" t="s">
        <v>31</v>
      </c>
      <c r="C113" s="5" t="s">
        <v>23</v>
      </c>
      <c r="D113" s="5" t="s">
        <v>16</v>
      </c>
      <c r="E113" s="7" t="s">
        <v>194</v>
      </c>
      <c r="F113" s="5">
        <v>200</v>
      </c>
      <c r="G113" s="10">
        <v>8283</v>
      </c>
      <c r="H113" s="43"/>
      <c r="I113" s="43"/>
    </row>
    <row r="114" spans="1:9" ht="26.25" customHeight="1">
      <c r="A114" s="32" t="str">
        <f>Лист1!A35</f>
        <v>Дополнительное образование детей</v>
      </c>
      <c r="B114" s="5" t="s">
        <v>31</v>
      </c>
      <c r="C114" s="5" t="s">
        <v>23</v>
      </c>
      <c r="D114" s="5" t="s">
        <v>17</v>
      </c>
      <c r="E114" s="7"/>
      <c r="F114" s="5"/>
      <c r="G114" s="10">
        <f>G115+G119</f>
        <v>1482</v>
      </c>
      <c r="H114" s="43"/>
      <c r="I114" s="43"/>
    </row>
    <row r="115" spans="1:9" ht="33" customHeight="1">
      <c r="A115" s="9" t="s">
        <v>100</v>
      </c>
      <c r="B115" s="5" t="s">
        <v>31</v>
      </c>
      <c r="C115" s="5" t="s">
        <v>23</v>
      </c>
      <c r="D115" s="5" t="s">
        <v>17</v>
      </c>
      <c r="E115" s="7" t="s">
        <v>110</v>
      </c>
      <c r="F115" s="5"/>
      <c r="G115" s="10">
        <f>G116+G117+G118</f>
        <v>1130</v>
      </c>
      <c r="H115" s="43"/>
      <c r="I115" s="43"/>
    </row>
    <row r="116" spans="1:9" ht="92.25" customHeight="1">
      <c r="A116" s="32" t="s">
        <v>75</v>
      </c>
      <c r="B116" s="5" t="s">
        <v>31</v>
      </c>
      <c r="C116" s="5" t="s">
        <v>23</v>
      </c>
      <c r="D116" s="5" t="s">
        <v>17</v>
      </c>
      <c r="E116" s="7" t="s">
        <v>110</v>
      </c>
      <c r="F116" s="5">
        <v>100</v>
      </c>
      <c r="G116" s="10">
        <v>950</v>
      </c>
      <c r="H116" s="43"/>
      <c r="I116" s="43"/>
    </row>
    <row r="117" spans="1:9" ht="33" customHeight="1">
      <c r="A117" s="32" t="s">
        <v>113</v>
      </c>
      <c r="B117" s="5" t="s">
        <v>31</v>
      </c>
      <c r="C117" s="5" t="s">
        <v>23</v>
      </c>
      <c r="D117" s="5" t="s">
        <v>17</v>
      </c>
      <c r="E117" s="7" t="s">
        <v>110</v>
      </c>
      <c r="F117" s="5">
        <v>200</v>
      </c>
      <c r="G117" s="10">
        <v>170</v>
      </c>
      <c r="H117" s="43"/>
      <c r="I117" s="43"/>
    </row>
    <row r="118" spans="1:9" ht="24" customHeight="1">
      <c r="A118" s="33" t="s">
        <v>66</v>
      </c>
      <c r="B118" s="5" t="s">
        <v>31</v>
      </c>
      <c r="C118" s="5" t="s">
        <v>23</v>
      </c>
      <c r="D118" s="5" t="s">
        <v>17</v>
      </c>
      <c r="E118" s="7" t="s">
        <v>110</v>
      </c>
      <c r="F118" s="5">
        <v>850</v>
      </c>
      <c r="G118" s="10">
        <v>10</v>
      </c>
      <c r="H118" s="43"/>
      <c r="I118" s="43"/>
    </row>
    <row r="119" spans="1:9" ht="50.25" customHeight="1">
      <c r="A119" s="33" t="s">
        <v>186</v>
      </c>
      <c r="B119" s="5" t="s">
        <v>31</v>
      </c>
      <c r="C119" s="5" t="s">
        <v>23</v>
      </c>
      <c r="D119" s="5" t="s">
        <v>17</v>
      </c>
      <c r="E119" s="7" t="s">
        <v>187</v>
      </c>
      <c r="F119" s="5"/>
      <c r="G119" s="10">
        <f>G120</f>
        <v>352</v>
      </c>
      <c r="H119" s="43"/>
      <c r="I119" s="43"/>
    </row>
    <row r="120" spans="1:9" ht="90" customHeight="1">
      <c r="A120" s="31" t="s">
        <v>75</v>
      </c>
      <c r="B120" s="5" t="s">
        <v>31</v>
      </c>
      <c r="C120" s="5" t="s">
        <v>23</v>
      </c>
      <c r="D120" s="5" t="s">
        <v>17</v>
      </c>
      <c r="E120" s="7" t="s">
        <v>187</v>
      </c>
      <c r="F120" s="5">
        <v>100</v>
      </c>
      <c r="G120" s="10">
        <v>352</v>
      </c>
      <c r="H120" s="43"/>
      <c r="I120" s="43"/>
    </row>
    <row r="121" spans="1:9" ht="18.75" customHeight="1">
      <c r="A121" s="9" t="s">
        <v>53</v>
      </c>
      <c r="B121" s="5" t="s">
        <v>31</v>
      </c>
      <c r="C121" s="5" t="s">
        <v>23</v>
      </c>
      <c r="D121" s="5" t="s">
        <v>23</v>
      </c>
      <c r="E121" s="7"/>
      <c r="F121" s="3"/>
      <c r="G121" s="10">
        <f>G122+G129</f>
        <v>2604.3000000000002</v>
      </c>
      <c r="H121" s="43"/>
      <c r="I121" s="43"/>
    </row>
    <row r="122" spans="1:9" ht="48" customHeight="1">
      <c r="A122" s="9" t="s">
        <v>82</v>
      </c>
      <c r="B122" s="7" t="s">
        <v>31</v>
      </c>
      <c r="C122" s="7" t="s">
        <v>23</v>
      </c>
      <c r="D122" s="7" t="s">
        <v>23</v>
      </c>
      <c r="E122" s="7" t="s">
        <v>112</v>
      </c>
      <c r="F122" s="3"/>
      <c r="G122" s="10">
        <f>G123+G127</f>
        <v>1744</v>
      </c>
      <c r="H122" s="43"/>
      <c r="I122" s="43"/>
    </row>
    <row r="123" spans="1:9" ht="18" customHeight="1">
      <c r="A123" s="9" t="s">
        <v>67</v>
      </c>
      <c r="B123" s="5" t="s">
        <v>31</v>
      </c>
      <c r="C123" s="5" t="s">
        <v>23</v>
      </c>
      <c r="D123" s="5" t="s">
        <v>23</v>
      </c>
      <c r="E123" s="7" t="s">
        <v>124</v>
      </c>
      <c r="F123" s="3"/>
      <c r="G123" s="10">
        <f>G124+G125</f>
        <v>1694</v>
      </c>
      <c r="H123" s="43"/>
      <c r="I123" s="43"/>
    </row>
    <row r="124" spans="1:9" ht="85.5" customHeight="1">
      <c r="A124" s="32" t="s">
        <v>75</v>
      </c>
      <c r="B124" s="5" t="s">
        <v>31</v>
      </c>
      <c r="C124" s="5" t="s">
        <v>23</v>
      </c>
      <c r="D124" s="5" t="s">
        <v>23</v>
      </c>
      <c r="E124" s="7" t="s">
        <v>124</v>
      </c>
      <c r="F124" s="3">
        <v>100</v>
      </c>
      <c r="G124" s="10">
        <v>1150</v>
      </c>
      <c r="H124" s="43"/>
      <c r="I124" s="43"/>
    </row>
    <row r="125" spans="1:9" ht="33" customHeight="1">
      <c r="A125" s="32" t="s">
        <v>113</v>
      </c>
      <c r="B125" s="5" t="s">
        <v>31</v>
      </c>
      <c r="C125" s="5" t="s">
        <v>23</v>
      </c>
      <c r="D125" s="5" t="s">
        <v>23</v>
      </c>
      <c r="E125" s="7" t="s">
        <v>124</v>
      </c>
      <c r="F125" s="3">
        <v>200</v>
      </c>
      <c r="G125" s="10">
        <v>544</v>
      </c>
      <c r="H125" s="43"/>
      <c r="I125" s="43"/>
    </row>
    <row r="126" spans="1:9" ht="24" customHeight="1">
      <c r="A126" s="33" t="s">
        <v>66</v>
      </c>
      <c r="B126" s="5" t="s">
        <v>31</v>
      </c>
      <c r="C126" s="5" t="s">
        <v>23</v>
      </c>
      <c r="D126" s="5" t="s">
        <v>23</v>
      </c>
      <c r="E126" s="7" t="s">
        <v>124</v>
      </c>
      <c r="F126" s="3">
        <v>850</v>
      </c>
      <c r="G126" s="10">
        <v>0</v>
      </c>
      <c r="H126" s="43"/>
      <c r="I126" s="43"/>
    </row>
    <row r="127" spans="1:9" ht="49.5" customHeight="1">
      <c r="A127" s="33" t="s">
        <v>186</v>
      </c>
      <c r="B127" s="5" t="s">
        <v>31</v>
      </c>
      <c r="C127" s="5" t="s">
        <v>23</v>
      </c>
      <c r="D127" s="5" t="s">
        <v>23</v>
      </c>
      <c r="E127" s="7" t="s">
        <v>187</v>
      </c>
      <c r="F127" s="5"/>
      <c r="G127" s="10">
        <f>G128</f>
        <v>50</v>
      </c>
      <c r="H127" s="43"/>
      <c r="I127" s="43"/>
    </row>
    <row r="128" spans="1:9" ht="88.5" customHeight="1">
      <c r="A128" s="31" t="s">
        <v>75</v>
      </c>
      <c r="B128" s="5" t="s">
        <v>31</v>
      </c>
      <c r="C128" s="5" t="s">
        <v>23</v>
      </c>
      <c r="D128" s="5" t="s">
        <v>23</v>
      </c>
      <c r="E128" s="7" t="s">
        <v>187</v>
      </c>
      <c r="F128" s="5">
        <v>100</v>
      </c>
      <c r="G128" s="10">
        <v>50</v>
      </c>
      <c r="H128" s="43"/>
      <c r="I128" s="43"/>
    </row>
    <row r="129" spans="1:9" ht="34.5" customHeight="1">
      <c r="A129" s="33" t="s">
        <v>190</v>
      </c>
      <c r="B129" s="5" t="s">
        <v>31</v>
      </c>
      <c r="C129" s="5" t="s">
        <v>23</v>
      </c>
      <c r="D129" s="5" t="s">
        <v>23</v>
      </c>
      <c r="E129" s="7" t="s">
        <v>191</v>
      </c>
      <c r="F129" s="3"/>
      <c r="G129" s="10">
        <f>G130</f>
        <v>860.3</v>
      </c>
      <c r="H129" s="43"/>
      <c r="I129" s="43"/>
    </row>
    <row r="130" spans="1:9" ht="39" customHeight="1">
      <c r="A130" s="32" t="s">
        <v>113</v>
      </c>
      <c r="B130" s="5" t="s">
        <v>31</v>
      </c>
      <c r="C130" s="5" t="s">
        <v>23</v>
      </c>
      <c r="D130" s="5" t="s">
        <v>23</v>
      </c>
      <c r="E130" s="7" t="s">
        <v>191</v>
      </c>
      <c r="F130" s="3">
        <v>200</v>
      </c>
      <c r="G130" s="10">
        <v>860.3</v>
      </c>
      <c r="H130" s="43"/>
      <c r="I130" s="43"/>
    </row>
    <row r="131" spans="1:9" ht="22.5" customHeight="1">
      <c r="A131" s="29" t="s">
        <v>9</v>
      </c>
      <c r="B131" s="5" t="s">
        <v>31</v>
      </c>
      <c r="C131" s="5" t="s">
        <v>23</v>
      </c>
      <c r="D131" s="5" t="s">
        <v>20</v>
      </c>
      <c r="E131" s="8"/>
      <c r="F131" s="3"/>
      <c r="G131" s="10">
        <f>G132+G140+G137+G149+G145+G147</f>
        <v>6996.7</v>
      </c>
      <c r="H131" s="43"/>
      <c r="I131" s="43"/>
    </row>
    <row r="132" spans="1:9" ht="33.75" customHeight="1">
      <c r="A132" s="9" t="s">
        <v>64</v>
      </c>
      <c r="B132" s="5" t="s">
        <v>31</v>
      </c>
      <c r="C132" s="5" t="s">
        <v>23</v>
      </c>
      <c r="D132" s="5" t="s">
        <v>20</v>
      </c>
      <c r="E132" s="7" t="s">
        <v>114</v>
      </c>
      <c r="F132" s="5"/>
      <c r="G132" s="10">
        <f>G133</f>
        <v>2098</v>
      </c>
      <c r="H132" s="43"/>
      <c r="I132" s="43"/>
    </row>
    <row r="133" spans="1:9" ht="31.5" customHeight="1">
      <c r="A133" s="9" t="s">
        <v>65</v>
      </c>
      <c r="B133" s="5" t="s">
        <v>31</v>
      </c>
      <c r="C133" s="5" t="s">
        <v>23</v>
      </c>
      <c r="D133" s="5" t="s">
        <v>20</v>
      </c>
      <c r="E133" s="7" t="s">
        <v>115</v>
      </c>
      <c r="F133" s="5"/>
      <c r="G133" s="10">
        <f>G134+G135+G136</f>
        <v>2098</v>
      </c>
      <c r="H133" s="43"/>
      <c r="I133" s="43"/>
    </row>
    <row r="134" spans="1:9" ht="79.5" customHeight="1">
      <c r="A134" s="32" t="s">
        <v>75</v>
      </c>
      <c r="B134" s="5" t="s">
        <v>31</v>
      </c>
      <c r="C134" s="5" t="s">
        <v>23</v>
      </c>
      <c r="D134" s="5" t="s">
        <v>20</v>
      </c>
      <c r="E134" s="7" t="s">
        <v>115</v>
      </c>
      <c r="F134" s="5">
        <v>100</v>
      </c>
      <c r="G134" s="10">
        <v>1823</v>
      </c>
      <c r="H134" s="43"/>
      <c r="I134" s="43"/>
    </row>
    <row r="135" spans="1:9" ht="33.75" customHeight="1">
      <c r="A135" s="32" t="s">
        <v>113</v>
      </c>
      <c r="B135" s="5" t="s">
        <v>31</v>
      </c>
      <c r="C135" s="5" t="s">
        <v>23</v>
      </c>
      <c r="D135" s="5" t="s">
        <v>20</v>
      </c>
      <c r="E135" s="7" t="s">
        <v>115</v>
      </c>
      <c r="F135" s="5">
        <v>200</v>
      </c>
      <c r="G135" s="10">
        <v>275</v>
      </c>
      <c r="H135" s="43"/>
      <c r="I135" s="43"/>
    </row>
    <row r="136" spans="1:9" ht="24" customHeight="1">
      <c r="A136" s="33" t="s">
        <v>66</v>
      </c>
      <c r="B136" s="5" t="s">
        <v>31</v>
      </c>
      <c r="C136" s="5" t="s">
        <v>23</v>
      </c>
      <c r="D136" s="5" t="s">
        <v>20</v>
      </c>
      <c r="E136" s="7" t="s">
        <v>115</v>
      </c>
      <c r="F136" s="5">
        <v>850</v>
      </c>
      <c r="G136" s="10">
        <v>0</v>
      </c>
      <c r="H136" s="43"/>
      <c r="I136" s="43"/>
    </row>
    <row r="137" spans="1:9" ht="54" customHeight="1">
      <c r="A137" s="9" t="s">
        <v>95</v>
      </c>
      <c r="B137" s="5" t="s">
        <v>31</v>
      </c>
      <c r="C137" s="5" t="s">
        <v>23</v>
      </c>
      <c r="D137" s="5" t="s">
        <v>20</v>
      </c>
      <c r="E137" s="7" t="s">
        <v>137</v>
      </c>
      <c r="F137" s="5"/>
      <c r="G137" s="10">
        <f>G138+G139</f>
        <v>858</v>
      </c>
      <c r="H137" s="43"/>
      <c r="I137" s="43"/>
    </row>
    <row r="138" spans="1:9" ht="94.5" customHeight="1">
      <c r="A138" s="32" t="s">
        <v>75</v>
      </c>
      <c r="B138" s="5" t="s">
        <v>31</v>
      </c>
      <c r="C138" s="25" t="s">
        <v>23</v>
      </c>
      <c r="D138" s="25" t="s">
        <v>20</v>
      </c>
      <c r="E138" s="7" t="s">
        <v>137</v>
      </c>
      <c r="F138" s="25">
        <v>100</v>
      </c>
      <c r="G138" s="41">
        <v>807</v>
      </c>
      <c r="H138" s="43"/>
      <c r="I138" s="43"/>
    </row>
    <row r="139" spans="1:9" ht="41.25" customHeight="1">
      <c r="A139" s="32" t="s">
        <v>113</v>
      </c>
      <c r="B139" s="5" t="s">
        <v>31</v>
      </c>
      <c r="C139" s="25" t="s">
        <v>23</v>
      </c>
      <c r="D139" s="25" t="s">
        <v>20</v>
      </c>
      <c r="E139" s="7" t="s">
        <v>137</v>
      </c>
      <c r="F139" s="25">
        <v>200</v>
      </c>
      <c r="G139" s="41">
        <v>51</v>
      </c>
      <c r="H139" s="43"/>
      <c r="I139" s="43"/>
    </row>
    <row r="140" spans="1:9" ht="35.25" customHeight="1">
      <c r="A140" s="33" t="s">
        <v>86</v>
      </c>
      <c r="B140" s="5" t="s">
        <v>31</v>
      </c>
      <c r="C140" s="5" t="s">
        <v>23</v>
      </c>
      <c r="D140" s="5" t="s">
        <v>20</v>
      </c>
      <c r="E140" s="7" t="s">
        <v>118</v>
      </c>
      <c r="F140" s="5"/>
      <c r="G140" s="10">
        <f>G141</f>
        <v>2483.9</v>
      </c>
      <c r="H140" s="43"/>
      <c r="I140" s="43"/>
    </row>
    <row r="141" spans="1:9" ht="93.75" customHeight="1">
      <c r="A141" s="34" t="s">
        <v>63</v>
      </c>
      <c r="B141" s="5" t="s">
        <v>31</v>
      </c>
      <c r="C141" s="5" t="s">
        <v>23</v>
      </c>
      <c r="D141" s="5" t="s">
        <v>20</v>
      </c>
      <c r="E141" s="7" t="s">
        <v>119</v>
      </c>
      <c r="F141" s="5"/>
      <c r="G141" s="10">
        <f>G142+G143+G144</f>
        <v>2483.9</v>
      </c>
      <c r="H141" s="43"/>
      <c r="I141" s="43"/>
    </row>
    <row r="142" spans="1:9" ht="81" customHeight="1">
      <c r="A142" s="32" t="s">
        <v>75</v>
      </c>
      <c r="B142" s="5" t="s">
        <v>31</v>
      </c>
      <c r="C142" s="5" t="s">
        <v>23</v>
      </c>
      <c r="D142" s="5" t="s">
        <v>20</v>
      </c>
      <c r="E142" s="7" t="s">
        <v>119</v>
      </c>
      <c r="F142" s="5">
        <v>100</v>
      </c>
      <c r="G142" s="10">
        <v>2408.9</v>
      </c>
      <c r="H142" s="43"/>
      <c r="I142" s="43"/>
    </row>
    <row r="143" spans="1:9" ht="33.75" customHeight="1">
      <c r="A143" s="32" t="s">
        <v>113</v>
      </c>
      <c r="B143" s="5" t="s">
        <v>31</v>
      </c>
      <c r="C143" s="5" t="s">
        <v>23</v>
      </c>
      <c r="D143" s="5" t="s">
        <v>20</v>
      </c>
      <c r="E143" s="7" t="s">
        <v>119</v>
      </c>
      <c r="F143" s="5">
        <v>200</v>
      </c>
      <c r="G143" s="10">
        <v>75</v>
      </c>
      <c r="H143" s="43"/>
      <c r="I143" s="43"/>
    </row>
    <row r="144" spans="1:9" ht="15.75" customHeight="1">
      <c r="A144" s="33" t="s">
        <v>66</v>
      </c>
      <c r="B144" s="5" t="s">
        <v>31</v>
      </c>
      <c r="C144" s="5" t="s">
        <v>23</v>
      </c>
      <c r="D144" s="5" t="s">
        <v>20</v>
      </c>
      <c r="E144" s="7" t="s">
        <v>119</v>
      </c>
      <c r="F144" s="5">
        <v>850</v>
      </c>
      <c r="G144" s="10">
        <v>0</v>
      </c>
      <c r="H144" s="43"/>
      <c r="I144" s="43"/>
    </row>
    <row r="145" spans="1:9" ht="116.25" customHeight="1">
      <c r="A145" s="32" t="s">
        <v>206</v>
      </c>
      <c r="B145" s="5" t="s">
        <v>31</v>
      </c>
      <c r="C145" s="5" t="s">
        <v>23</v>
      </c>
      <c r="D145" s="5" t="s">
        <v>20</v>
      </c>
      <c r="E145" s="7" t="s">
        <v>205</v>
      </c>
      <c r="F145" s="5"/>
      <c r="G145" s="10">
        <f>G146</f>
        <v>56.8</v>
      </c>
      <c r="H145" s="43"/>
      <c r="I145" s="43"/>
    </row>
    <row r="146" spans="1:9" ht="33.75" customHeight="1">
      <c r="A146" s="9" t="s">
        <v>60</v>
      </c>
      <c r="B146" s="5" t="s">
        <v>31</v>
      </c>
      <c r="C146" s="5" t="s">
        <v>23</v>
      </c>
      <c r="D146" s="5" t="s">
        <v>20</v>
      </c>
      <c r="E146" s="7" t="s">
        <v>205</v>
      </c>
      <c r="F146" s="5">
        <v>300</v>
      </c>
      <c r="G146" s="10">
        <v>56.8</v>
      </c>
      <c r="H146" s="43"/>
      <c r="I146" s="43"/>
    </row>
    <row r="147" spans="1:9" ht="52.5" customHeight="1">
      <c r="A147" s="32" t="s">
        <v>195</v>
      </c>
      <c r="B147" s="5" t="s">
        <v>31</v>
      </c>
      <c r="C147" s="5" t="s">
        <v>23</v>
      </c>
      <c r="D147" s="5" t="s">
        <v>20</v>
      </c>
      <c r="E147" s="7" t="s">
        <v>194</v>
      </c>
      <c r="F147" s="5"/>
      <c r="G147" s="10">
        <f>G148</f>
        <v>1500</v>
      </c>
      <c r="H147" s="43"/>
      <c r="I147" s="43"/>
    </row>
    <row r="148" spans="1:9" ht="33.75" customHeight="1">
      <c r="A148" s="32" t="s">
        <v>113</v>
      </c>
      <c r="B148" s="5" t="s">
        <v>31</v>
      </c>
      <c r="C148" s="5" t="s">
        <v>23</v>
      </c>
      <c r="D148" s="5" t="s">
        <v>20</v>
      </c>
      <c r="E148" s="7" t="s">
        <v>194</v>
      </c>
      <c r="F148" s="5">
        <v>200</v>
      </c>
      <c r="G148" s="10">
        <v>1500</v>
      </c>
      <c r="H148" s="43"/>
      <c r="I148" s="43"/>
    </row>
    <row r="149" spans="1:9" ht="24" customHeight="1">
      <c r="A149" s="32" t="s">
        <v>152</v>
      </c>
      <c r="B149" s="5" t="s">
        <v>31</v>
      </c>
      <c r="C149" s="5" t="s">
        <v>23</v>
      </c>
      <c r="D149" s="5" t="s">
        <v>20</v>
      </c>
      <c r="E149" s="28" t="s">
        <v>153</v>
      </c>
      <c r="F149" s="25"/>
      <c r="G149" s="41">
        <f>G150</f>
        <v>0</v>
      </c>
      <c r="H149" s="43"/>
      <c r="I149" s="43"/>
    </row>
    <row r="150" spans="1:9" ht="40.5" customHeight="1">
      <c r="A150" s="32" t="s">
        <v>113</v>
      </c>
      <c r="B150" s="5" t="s">
        <v>31</v>
      </c>
      <c r="C150" s="5" t="s">
        <v>23</v>
      </c>
      <c r="D150" s="5" t="s">
        <v>20</v>
      </c>
      <c r="E150" s="28" t="s">
        <v>153</v>
      </c>
      <c r="F150" s="25">
        <v>200</v>
      </c>
      <c r="G150" s="41">
        <v>0</v>
      </c>
      <c r="H150" s="43"/>
      <c r="I150" s="43"/>
    </row>
    <row r="151" spans="1:9" ht="15.75" customHeight="1">
      <c r="A151" s="32" t="s">
        <v>37</v>
      </c>
      <c r="B151" s="5" t="s">
        <v>31</v>
      </c>
      <c r="C151" s="5">
        <v>10</v>
      </c>
      <c r="D151" s="5"/>
      <c r="E151" s="7"/>
      <c r="F151" s="5"/>
      <c r="G151" s="10">
        <f>G157+G152</f>
        <v>14374.4</v>
      </c>
      <c r="H151" s="43"/>
      <c r="I151" s="43"/>
    </row>
    <row r="152" spans="1:9" ht="15.75" customHeight="1">
      <c r="A152" s="9" t="s">
        <v>41</v>
      </c>
      <c r="B152" s="5" t="s">
        <v>31</v>
      </c>
      <c r="C152" s="5">
        <v>10</v>
      </c>
      <c r="D152" s="5" t="s">
        <v>17</v>
      </c>
      <c r="E152" s="7"/>
      <c r="F152" s="5"/>
      <c r="G152" s="10">
        <f>G153+G155</f>
        <v>367.4</v>
      </c>
      <c r="H152" s="43"/>
      <c r="I152" s="43"/>
    </row>
    <row r="153" spans="1:9" ht="36" customHeight="1">
      <c r="A153" s="9" t="s">
        <v>207</v>
      </c>
      <c r="B153" s="5" t="s">
        <v>31</v>
      </c>
      <c r="C153" s="5">
        <v>10</v>
      </c>
      <c r="D153" s="5" t="s">
        <v>17</v>
      </c>
      <c r="E153" s="7" t="s">
        <v>208</v>
      </c>
      <c r="F153" s="5"/>
      <c r="G153" s="10">
        <f>G154</f>
        <v>257.2</v>
      </c>
      <c r="H153" s="43"/>
      <c r="I153" s="43"/>
    </row>
    <row r="154" spans="1:9" ht="34.5" customHeight="1">
      <c r="A154" s="9" t="s">
        <v>60</v>
      </c>
      <c r="B154" s="5" t="s">
        <v>31</v>
      </c>
      <c r="C154" s="5">
        <v>10</v>
      </c>
      <c r="D154" s="5" t="s">
        <v>17</v>
      </c>
      <c r="E154" s="7" t="s">
        <v>208</v>
      </c>
      <c r="F154" s="5">
        <v>300</v>
      </c>
      <c r="G154" s="10">
        <v>257.2</v>
      </c>
      <c r="H154" s="43"/>
      <c r="I154" s="43"/>
    </row>
    <row r="155" spans="1:9" ht="34.5" customHeight="1">
      <c r="A155" s="32" t="s">
        <v>222</v>
      </c>
      <c r="B155" s="5" t="s">
        <v>31</v>
      </c>
      <c r="C155" s="5">
        <v>10</v>
      </c>
      <c r="D155" s="5" t="s">
        <v>17</v>
      </c>
      <c r="E155" s="7" t="s">
        <v>208</v>
      </c>
      <c r="F155" s="5"/>
      <c r="G155" s="10">
        <f>G156</f>
        <v>110.2</v>
      </c>
      <c r="H155" s="43"/>
      <c r="I155" s="43"/>
    </row>
    <row r="156" spans="1:9" ht="34.5" customHeight="1">
      <c r="A156" s="9" t="s">
        <v>60</v>
      </c>
      <c r="B156" s="5" t="s">
        <v>31</v>
      </c>
      <c r="C156" s="5">
        <v>10</v>
      </c>
      <c r="D156" s="5" t="s">
        <v>17</v>
      </c>
      <c r="E156" s="7" t="s">
        <v>208</v>
      </c>
      <c r="F156" s="5">
        <v>300</v>
      </c>
      <c r="G156" s="10">
        <v>110.2</v>
      </c>
      <c r="H156" s="43"/>
      <c r="I156" s="43"/>
    </row>
    <row r="157" spans="1:9" ht="20.25" customHeight="1">
      <c r="A157" s="9" t="s">
        <v>13</v>
      </c>
      <c r="B157" s="5" t="s">
        <v>31</v>
      </c>
      <c r="C157" s="5">
        <v>10</v>
      </c>
      <c r="D157" s="5" t="s">
        <v>18</v>
      </c>
      <c r="E157" s="8"/>
      <c r="F157" s="5"/>
      <c r="G157" s="10">
        <f>G158+G160</f>
        <v>14007</v>
      </c>
      <c r="H157" s="43"/>
      <c r="I157" s="43"/>
    </row>
    <row r="158" spans="1:9" ht="78.75" customHeight="1">
      <c r="A158" s="9" t="s">
        <v>78</v>
      </c>
      <c r="B158" s="5" t="s">
        <v>31</v>
      </c>
      <c r="C158" s="5">
        <v>10</v>
      </c>
      <c r="D158" s="5" t="s">
        <v>18</v>
      </c>
      <c r="E158" s="7" t="s">
        <v>125</v>
      </c>
      <c r="F158" s="5"/>
      <c r="G158" s="10">
        <f>G159</f>
        <v>1998</v>
      </c>
      <c r="H158" s="43"/>
      <c r="I158" s="43"/>
    </row>
    <row r="159" spans="1:9" ht="30.75" customHeight="1">
      <c r="A159" s="9" t="s">
        <v>60</v>
      </c>
      <c r="B159" s="5" t="s">
        <v>31</v>
      </c>
      <c r="C159" s="5">
        <v>10</v>
      </c>
      <c r="D159" s="5" t="s">
        <v>18</v>
      </c>
      <c r="E159" s="7" t="s">
        <v>125</v>
      </c>
      <c r="F159" s="3">
        <v>300</v>
      </c>
      <c r="G159" s="10">
        <v>1998</v>
      </c>
      <c r="H159" s="43"/>
      <c r="I159" s="43"/>
    </row>
    <row r="160" spans="1:9" ht="57" customHeight="1">
      <c r="A160" s="17" t="s">
        <v>81</v>
      </c>
      <c r="B160" s="5" t="s">
        <v>31</v>
      </c>
      <c r="C160" s="18" t="s">
        <v>57</v>
      </c>
      <c r="D160" s="18" t="s">
        <v>18</v>
      </c>
      <c r="E160" s="28" t="s">
        <v>139</v>
      </c>
      <c r="F160" s="18"/>
      <c r="G160" s="20">
        <f>G161</f>
        <v>12009</v>
      </c>
      <c r="H160" s="43"/>
      <c r="I160" s="43"/>
    </row>
    <row r="161" spans="1:9" ht="30.75" customHeight="1">
      <c r="A161" s="17" t="s">
        <v>60</v>
      </c>
      <c r="B161" s="5" t="s">
        <v>31</v>
      </c>
      <c r="C161" s="18" t="s">
        <v>57</v>
      </c>
      <c r="D161" s="18" t="s">
        <v>18</v>
      </c>
      <c r="E161" s="28" t="s">
        <v>139</v>
      </c>
      <c r="F161" s="18">
        <v>300</v>
      </c>
      <c r="G161" s="20">
        <v>12009</v>
      </c>
      <c r="H161" s="43"/>
      <c r="I161" s="43"/>
    </row>
    <row r="162" spans="1:9" ht="51.75" customHeight="1">
      <c r="A162" s="9" t="s">
        <v>56</v>
      </c>
      <c r="B162" s="5" t="s">
        <v>32</v>
      </c>
      <c r="C162" s="5"/>
      <c r="D162" s="5"/>
      <c r="E162" s="7"/>
      <c r="F162" s="3"/>
      <c r="G162" s="10">
        <f>G163+G178+G216+G212+G201+G186+G182+G190</f>
        <v>33094.887000000002</v>
      </c>
      <c r="H162" s="10">
        <v>19862.099999999999</v>
      </c>
      <c r="I162" s="10">
        <v>19878.3</v>
      </c>
    </row>
    <row r="163" spans="1:9" ht="21" customHeight="1">
      <c r="A163" s="9" t="s">
        <v>33</v>
      </c>
      <c r="B163" s="5" t="s">
        <v>32</v>
      </c>
      <c r="C163" s="5" t="s">
        <v>15</v>
      </c>
      <c r="D163" s="5"/>
      <c r="E163" s="8"/>
      <c r="F163" s="3"/>
      <c r="G163" s="10">
        <f>G164+G173+G170</f>
        <v>18982.099999999999</v>
      </c>
      <c r="H163" s="43"/>
      <c r="I163" s="43"/>
    </row>
    <row r="164" spans="1:9" ht="20.25" customHeight="1">
      <c r="A164" s="9" t="s">
        <v>4</v>
      </c>
      <c r="B164" s="5" t="s">
        <v>32</v>
      </c>
      <c r="C164" s="5" t="s">
        <v>15</v>
      </c>
      <c r="D164" s="5" t="s">
        <v>19</v>
      </c>
      <c r="E164" s="8"/>
      <c r="F164" s="3"/>
      <c r="G164" s="10">
        <f>G165</f>
        <v>5849.8</v>
      </c>
      <c r="H164" s="43"/>
      <c r="I164" s="43"/>
    </row>
    <row r="165" spans="1:9" ht="36.75" customHeight="1">
      <c r="A165" s="9" t="s">
        <v>64</v>
      </c>
      <c r="B165" s="5" t="s">
        <v>32</v>
      </c>
      <c r="C165" s="5" t="s">
        <v>15</v>
      </c>
      <c r="D165" s="5" t="s">
        <v>19</v>
      </c>
      <c r="E165" s="7" t="s">
        <v>114</v>
      </c>
      <c r="F165" s="3"/>
      <c r="G165" s="10">
        <f>G166</f>
        <v>5849.8</v>
      </c>
      <c r="H165" s="43"/>
      <c r="I165" s="43"/>
    </row>
    <row r="166" spans="1:9" ht="33" customHeight="1">
      <c r="A166" s="9" t="s">
        <v>65</v>
      </c>
      <c r="B166" s="5" t="s">
        <v>32</v>
      </c>
      <c r="C166" s="5" t="s">
        <v>15</v>
      </c>
      <c r="D166" s="5" t="s">
        <v>19</v>
      </c>
      <c r="E166" s="7" t="s">
        <v>115</v>
      </c>
      <c r="F166" s="3"/>
      <c r="G166" s="10">
        <f>G167+G168+G169</f>
        <v>5849.8</v>
      </c>
      <c r="H166" s="43"/>
      <c r="I166" s="43"/>
    </row>
    <row r="167" spans="1:9" ht="87.75" customHeight="1">
      <c r="A167" s="32" t="s">
        <v>75</v>
      </c>
      <c r="B167" s="5" t="s">
        <v>32</v>
      </c>
      <c r="C167" s="5" t="s">
        <v>15</v>
      </c>
      <c r="D167" s="5" t="s">
        <v>19</v>
      </c>
      <c r="E167" s="7" t="s">
        <v>115</v>
      </c>
      <c r="F167" s="3">
        <v>100</v>
      </c>
      <c r="G167" s="10">
        <v>5272.7</v>
      </c>
      <c r="H167" s="43"/>
      <c r="I167" s="43"/>
    </row>
    <row r="168" spans="1:9" ht="30" customHeight="1">
      <c r="A168" s="32" t="s">
        <v>113</v>
      </c>
      <c r="B168" s="5" t="s">
        <v>32</v>
      </c>
      <c r="C168" s="5" t="s">
        <v>15</v>
      </c>
      <c r="D168" s="5" t="s">
        <v>19</v>
      </c>
      <c r="E168" s="7" t="s">
        <v>115</v>
      </c>
      <c r="F168" s="3">
        <v>200</v>
      </c>
      <c r="G168" s="10">
        <v>577.1</v>
      </c>
      <c r="H168" s="43"/>
      <c r="I168" s="43"/>
    </row>
    <row r="169" spans="1:9" ht="19.5" customHeight="1">
      <c r="A169" s="33" t="s">
        <v>66</v>
      </c>
      <c r="B169" s="5" t="s">
        <v>32</v>
      </c>
      <c r="C169" s="5" t="s">
        <v>15</v>
      </c>
      <c r="D169" s="5" t="s">
        <v>19</v>
      </c>
      <c r="E169" s="7" t="s">
        <v>115</v>
      </c>
      <c r="F169" s="3">
        <v>850</v>
      </c>
      <c r="G169" s="10">
        <v>0</v>
      </c>
      <c r="H169" s="43"/>
      <c r="I169" s="43"/>
    </row>
    <row r="170" spans="1:9" ht="19.5" customHeight="1">
      <c r="A170" s="33" t="s">
        <v>143</v>
      </c>
      <c r="B170" s="5" t="s">
        <v>32</v>
      </c>
      <c r="C170" s="5" t="s">
        <v>15</v>
      </c>
      <c r="D170" s="5">
        <v>11</v>
      </c>
      <c r="E170" s="7"/>
      <c r="F170" s="3"/>
      <c r="G170" s="10">
        <f>G171</f>
        <v>3200</v>
      </c>
      <c r="H170" s="43"/>
      <c r="I170" s="43"/>
    </row>
    <row r="171" spans="1:9" ht="19.5" customHeight="1">
      <c r="A171" s="33" t="s">
        <v>144</v>
      </c>
      <c r="B171" s="5" t="s">
        <v>32</v>
      </c>
      <c r="C171" s="5" t="s">
        <v>15</v>
      </c>
      <c r="D171" s="5">
        <v>11</v>
      </c>
      <c r="E171" s="7" t="s">
        <v>146</v>
      </c>
      <c r="F171" s="3"/>
      <c r="G171" s="10">
        <f>G172</f>
        <v>3200</v>
      </c>
      <c r="H171" s="43"/>
      <c r="I171" s="43"/>
    </row>
    <row r="172" spans="1:9" ht="19.5" customHeight="1">
      <c r="A172" s="33" t="s">
        <v>145</v>
      </c>
      <c r="B172" s="5" t="s">
        <v>32</v>
      </c>
      <c r="C172" s="5" t="s">
        <v>15</v>
      </c>
      <c r="D172" s="5">
        <v>11</v>
      </c>
      <c r="E172" s="7" t="s">
        <v>146</v>
      </c>
      <c r="F172" s="3">
        <v>870</v>
      </c>
      <c r="G172" s="10">
        <v>3200</v>
      </c>
      <c r="H172" s="43"/>
      <c r="I172" s="43"/>
    </row>
    <row r="173" spans="1:9" ht="19.5" customHeight="1">
      <c r="A173" s="33" t="s">
        <v>5</v>
      </c>
      <c r="B173" s="5" t="s">
        <v>32</v>
      </c>
      <c r="C173" s="5" t="s">
        <v>15</v>
      </c>
      <c r="D173" s="5">
        <v>13</v>
      </c>
      <c r="E173" s="7"/>
      <c r="F173" s="3"/>
      <c r="G173" s="10">
        <f>G174+G176</f>
        <v>9932.2999999999993</v>
      </c>
      <c r="H173" s="43"/>
      <c r="I173" s="43"/>
    </row>
    <row r="174" spans="1:9" ht="98.25" customHeight="1">
      <c r="A174" s="33" t="s">
        <v>63</v>
      </c>
      <c r="B174" s="5" t="s">
        <v>32</v>
      </c>
      <c r="C174" s="5" t="s">
        <v>15</v>
      </c>
      <c r="D174" s="5">
        <v>13</v>
      </c>
      <c r="E174" s="7" t="s">
        <v>119</v>
      </c>
      <c r="F174" s="3"/>
      <c r="G174" s="10">
        <f>G175</f>
        <v>2399</v>
      </c>
      <c r="H174" s="43"/>
      <c r="I174" s="43"/>
    </row>
    <row r="175" spans="1:9" ht="80.25" customHeight="1">
      <c r="A175" s="33" t="s">
        <v>142</v>
      </c>
      <c r="B175" s="5" t="s">
        <v>32</v>
      </c>
      <c r="C175" s="5" t="s">
        <v>15</v>
      </c>
      <c r="D175" s="5">
        <v>13</v>
      </c>
      <c r="E175" s="7" t="s">
        <v>119</v>
      </c>
      <c r="F175" s="3">
        <v>100</v>
      </c>
      <c r="G175" s="10">
        <v>2399</v>
      </c>
      <c r="H175" s="43"/>
      <c r="I175" s="43"/>
    </row>
    <row r="176" spans="1:9" ht="26.25" customHeight="1">
      <c r="A176" s="32" t="s">
        <v>152</v>
      </c>
      <c r="B176" s="5" t="s">
        <v>32</v>
      </c>
      <c r="C176" s="5" t="s">
        <v>15</v>
      </c>
      <c r="D176" s="5" t="s">
        <v>45</v>
      </c>
      <c r="E176" s="28" t="s">
        <v>153</v>
      </c>
      <c r="F176" s="25"/>
      <c r="G176" s="41">
        <f>G177</f>
        <v>7533.3</v>
      </c>
      <c r="H176" s="43"/>
      <c r="I176" s="43"/>
    </row>
    <row r="177" spans="1:9" ht="38.25" customHeight="1">
      <c r="A177" s="32" t="s">
        <v>113</v>
      </c>
      <c r="B177" s="5" t="s">
        <v>32</v>
      </c>
      <c r="C177" s="5" t="s">
        <v>15</v>
      </c>
      <c r="D177" s="5" t="s">
        <v>45</v>
      </c>
      <c r="E177" s="28" t="s">
        <v>153</v>
      </c>
      <c r="F177" s="25">
        <v>200</v>
      </c>
      <c r="G177" s="41">
        <v>7533.3</v>
      </c>
      <c r="H177" s="43"/>
      <c r="I177" s="43"/>
    </row>
    <row r="178" spans="1:9" ht="19.5" customHeight="1">
      <c r="A178" s="9" t="s">
        <v>46</v>
      </c>
      <c r="B178" s="5" t="s">
        <v>32</v>
      </c>
      <c r="C178" s="5" t="s">
        <v>16</v>
      </c>
      <c r="D178" s="5"/>
      <c r="E178" s="8"/>
      <c r="F178" s="3"/>
      <c r="G178" s="10">
        <f>G179</f>
        <v>784.3</v>
      </c>
      <c r="H178" s="43"/>
      <c r="I178" s="43"/>
    </row>
    <row r="179" spans="1:9" ht="16.5" customHeight="1">
      <c r="A179" s="9" t="s">
        <v>42</v>
      </c>
      <c r="B179" s="5" t="s">
        <v>32</v>
      </c>
      <c r="C179" s="5" t="s">
        <v>16</v>
      </c>
      <c r="D179" s="5" t="s">
        <v>17</v>
      </c>
      <c r="E179" s="8"/>
      <c r="F179" s="3"/>
      <c r="G179" s="10">
        <f>G180</f>
        <v>784.3</v>
      </c>
      <c r="H179" s="43"/>
      <c r="I179" s="43"/>
    </row>
    <row r="180" spans="1:9" ht="48.75" customHeight="1">
      <c r="A180" s="9" t="s">
        <v>39</v>
      </c>
      <c r="B180" s="5" t="s">
        <v>32</v>
      </c>
      <c r="C180" s="5" t="s">
        <v>16</v>
      </c>
      <c r="D180" s="5" t="s">
        <v>17</v>
      </c>
      <c r="E180" s="7" t="s">
        <v>126</v>
      </c>
      <c r="F180" s="3"/>
      <c r="G180" s="10">
        <f>G181</f>
        <v>784.3</v>
      </c>
      <c r="H180" s="43"/>
      <c r="I180" s="43"/>
    </row>
    <row r="181" spans="1:9" ht="15.75" customHeight="1">
      <c r="A181" s="9" t="s">
        <v>51</v>
      </c>
      <c r="B181" s="5" t="s">
        <v>32</v>
      </c>
      <c r="C181" s="5" t="s">
        <v>16</v>
      </c>
      <c r="D181" s="5" t="s">
        <v>17</v>
      </c>
      <c r="E181" s="7" t="s">
        <v>126</v>
      </c>
      <c r="F181" s="3">
        <v>530</v>
      </c>
      <c r="G181" s="10">
        <v>784.3</v>
      </c>
      <c r="H181" s="43"/>
      <c r="I181" s="43"/>
    </row>
    <row r="182" spans="1:9" ht="31.5" customHeight="1">
      <c r="A182" s="4" t="s">
        <v>34</v>
      </c>
      <c r="B182" s="5" t="s">
        <v>32</v>
      </c>
      <c r="C182" s="5" t="s">
        <v>17</v>
      </c>
      <c r="D182" s="3"/>
      <c r="E182" s="7"/>
      <c r="F182" s="3"/>
      <c r="G182" s="10">
        <f>G183</f>
        <v>300</v>
      </c>
      <c r="H182" s="43"/>
      <c r="I182" s="43"/>
    </row>
    <row r="183" spans="1:9" ht="54.75" customHeight="1">
      <c r="A183" s="4" t="s">
        <v>43</v>
      </c>
      <c r="B183" s="5" t="s">
        <v>32</v>
      </c>
      <c r="C183" s="5" t="s">
        <v>17</v>
      </c>
      <c r="D183" s="5" t="s">
        <v>20</v>
      </c>
      <c r="E183" s="7"/>
      <c r="F183" s="3"/>
      <c r="G183" s="10">
        <f>G184</f>
        <v>300</v>
      </c>
      <c r="H183" s="43"/>
      <c r="I183" s="43"/>
    </row>
    <row r="184" spans="1:9" ht="119.25" customHeight="1">
      <c r="A184" s="9" t="s">
        <v>97</v>
      </c>
      <c r="B184" s="5" t="s">
        <v>32</v>
      </c>
      <c r="C184" s="5" t="s">
        <v>17</v>
      </c>
      <c r="D184" s="5" t="s">
        <v>20</v>
      </c>
      <c r="E184" s="7" t="s">
        <v>127</v>
      </c>
      <c r="F184" s="3"/>
      <c r="G184" s="10">
        <f>G185</f>
        <v>300</v>
      </c>
      <c r="H184" s="43"/>
      <c r="I184" s="43"/>
    </row>
    <row r="185" spans="1:9" ht="15.75" customHeight="1">
      <c r="A185" s="29" t="s">
        <v>74</v>
      </c>
      <c r="B185" s="5" t="s">
        <v>32</v>
      </c>
      <c r="C185" s="5" t="s">
        <v>17</v>
      </c>
      <c r="D185" s="5" t="s">
        <v>20</v>
      </c>
      <c r="E185" s="49" t="s">
        <v>127</v>
      </c>
      <c r="F185" s="3">
        <v>540</v>
      </c>
      <c r="G185" s="10">
        <v>300</v>
      </c>
      <c r="H185" s="43"/>
      <c r="I185" s="43"/>
    </row>
    <row r="186" spans="1:9" ht="15.75" customHeight="1">
      <c r="A186" s="4" t="s">
        <v>35</v>
      </c>
      <c r="B186" s="5" t="s">
        <v>32</v>
      </c>
      <c r="C186" s="5" t="s">
        <v>18</v>
      </c>
      <c r="D186" s="5"/>
      <c r="E186" s="7"/>
      <c r="F186" s="3"/>
      <c r="G186" s="10">
        <f>G187</f>
        <v>3284</v>
      </c>
      <c r="H186" s="43"/>
      <c r="I186" s="43"/>
    </row>
    <row r="187" spans="1:9" ht="15.75" customHeight="1">
      <c r="A187" s="4" t="s">
        <v>72</v>
      </c>
      <c r="B187" s="5" t="s">
        <v>32</v>
      </c>
      <c r="C187" s="5" t="s">
        <v>18</v>
      </c>
      <c r="D187" s="5" t="s">
        <v>20</v>
      </c>
      <c r="E187" s="7"/>
      <c r="F187" s="3"/>
      <c r="G187" s="10">
        <f>G188</f>
        <v>3284</v>
      </c>
      <c r="H187" s="43"/>
      <c r="I187" s="43"/>
    </row>
    <row r="188" spans="1:9" ht="114.75" customHeight="1">
      <c r="A188" s="9" t="s">
        <v>97</v>
      </c>
      <c r="B188" s="5" t="s">
        <v>32</v>
      </c>
      <c r="C188" s="5" t="s">
        <v>18</v>
      </c>
      <c r="D188" s="5" t="s">
        <v>20</v>
      </c>
      <c r="E188" s="7" t="s">
        <v>127</v>
      </c>
      <c r="F188" s="3"/>
      <c r="G188" s="10">
        <f>G189</f>
        <v>3284</v>
      </c>
      <c r="H188" s="43"/>
      <c r="I188" s="43"/>
    </row>
    <row r="189" spans="1:9" ht="15.75" customHeight="1">
      <c r="A189" s="29" t="s">
        <v>74</v>
      </c>
      <c r="B189" s="48" t="s">
        <v>32</v>
      </c>
      <c r="C189" s="48" t="s">
        <v>18</v>
      </c>
      <c r="D189" s="48" t="s">
        <v>20</v>
      </c>
      <c r="E189" s="49" t="s">
        <v>127</v>
      </c>
      <c r="F189" s="59">
        <v>540</v>
      </c>
      <c r="G189" s="30">
        <v>3284</v>
      </c>
      <c r="H189" s="56"/>
      <c r="I189" s="43"/>
    </row>
    <row r="190" spans="1:9" ht="15.75" customHeight="1">
      <c r="A190" s="4" t="s">
        <v>178</v>
      </c>
      <c r="B190" s="48" t="s">
        <v>32</v>
      </c>
      <c r="C190" s="5" t="s">
        <v>21</v>
      </c>
      <c r="D190" s="5"/>
      <c r="E190" s="49"/>
      <c r="F190" s="59"/>
      <c r="G190" s="30">
        <f>G191+G198</f>
        <v>2410.5299999999997</v>
      </c>
      <c r="H190" s="56"/>
      <c r="I190" s="43"/>
    </row>
    <row r="191" spans="1:9" ht="15.75" customHeight="1">
      <c r="A191" s="4" t="s">
        <v>181</v>
      </c>
      <c r="B191" s="48" t="s">
        <v>32</v>
      </c>
      <c r="C191" s="5" t="s">
        <v>21</v>
      </c>
      <c r="D191" s="5" t="s">
        <v>16</v>
      </c>
      <c r="E191" s="49"/>
      <c r="F191" s="59"/>
      <c r="G191" s="30">
        <f>G192+G194+G196</f>
        <v>2180.5299999999997</v>
      </c>
      <c r="H191" s="56"/>
      <c r="I191" s="43"/>
    </row>
    <row r="192" spans="1:9" ht="114" customHeight="1">
      <c r="A192" s="9" t="s">
        <v>97</v>
      </c>
      <c r="B192" s="48" t="s">
        <v>32</v>
      </c>
      <c r="C192" s="5" t="s">
        <v>21</v>
      </c>
      <c r="D192" s="5" t="s">
        <v>16</v>
      </c>
      <c r="E192" s="7" t="s">
        <v>127</v>
      </c>
      <c r="F192" s="3"/>
      <c r="G192" s="30">
        <f>G193</f>
        <v>750</v>
      </c>
      <c r="H192" s="56"/>
      <c r="I192" s="43"/>
    </row>
    <row r="193" spans="1:9" ht="15.75" customHeight="1">
      <c r="A193" s="9" t="s">
        <v>74</v>
      </c>
      <c r="B193" s="48" t="s">
        <v>32</v>
      </c>
      <c r="C193" s="5" t="s">
        <v>21</v>
      </c>
      <c r="D193" s="5" t="s">
        <v>16</v>
      </c>
      <c r="E193" s="49" t="s">
        <v>127</v>
      </c>
      <c r="F193" s="59">
        <v>540</v>
      </c>
      <c r="G193" s="30">
        <v>750</v>
      </c>
      <c r="H193" s="56"/>
      <c r="I193" s="43"/>
    </row>
    <row r="194" spans="1:9" ht="61.5" customHeight="1">
      <c r="A194" s="9" t="s">
        <v>227</v>
      </c>
      <c r="B194" s="48" t="s">
        <v>32</v>
      </c>
      <c r="C194" s="5" t="s">
        <v>21</v>
      </c>
      <c r="D194" s="5" t="s">
        <v>16</v>
      </c>
      <c r="E194" s="49" t="s">
        <v>228</v>
      </c>
      <c r="F194" s="59"/>
      <c r="G194" s="30">
        <f>G195</f>
        <v>921.26099999999997</v>
      </c>
      <c r="H194" s="56"/>
      <c r="I194" s="43"/>
    </row>
    <row r="195" spans="1:9" ht="15.75" customHeight="1">
      <c r="A195" s="9" t="s">
        <v>74</v>
      </c>
      <c r="B195" s="48" t="s">
        <v>32</v>
      </c>
      <c r="C195" s="5" t="s">
        <v>21</v>
      </c>
      <c r="D195" s="5" t="s">
        <v>16</v>
      </c>
      <c r="E195" s="49" t="s">
        <v>228</v>
      </c>
      <c r="F195" s="59">
        <v>540</v>
      </c>
      <c r="G195" s="30">
        <v>921.26099999999997</v>
      </c>
      <c r="H195" s="56"/>
      <c r="I195" s="43"/>
    </row>
    <row r="196" spans="1:9" ht="63.75" customHeight="1">
      <c r="A196" s="9" t="s">
        <v>229</v>
      </c>
      <c r="B196" s="48" t="s">
        <v>32</v>
      </c>
      <c r="C196" s="5" t="s">
        <v>21</v>
      </c>
      <c r="D196" s="5" t="s">
        <v>16</v>
      </c>
      <c r="E196" s="49" t="s">
        <v>228</v>
      </c>
      <c r="F196" s="59"/>
      <c r="G196" s="30">
        <f>G197</f>
        <v>509.26900000000001</v>
      </c>
      <c r="H196" s="56"/>
      <c r="I196" s="43"/>
    </row>
    <row r="197" spans="1:9" ht="15.75" customHeight="1">
      <c r="A197" s="9" t="s">
        <v>74</v>
      </c>
      <c r="B197" s="48" t="s">
        <v>32</v>
      </c>
      <c r="C197" s="5" t="s">
        <v>21</v>
      </c>
      <c r="D197" s="5" t="s">
        <v>16</v>
      </c>
      <c r="E197" s="49" t="s">
        <v>228</v>
      </c>
      <c r="F197" s="59">
        <v>540</v>
      </c>
      <c r="G197" s="30">
        <v>509.26900000000001</v>
      </c>
      <c r="H197" s="56"/>
      <c r="I197" s="43"/>
    </row>
    <row r="198" spans="1:9" ht="15.75" customHeight="1">
      <c r="A198" s="4" t="s">
        <v>176</v>
      </c>
      <c r="B198" s="48" t="s">
        <v>32</v>
      </c>
      <c r="C198" s="5" t="s">
        <v>21</v>
      </c>
      <c r="D198" s="5" t="s">
        <v>17</v>
      </c>
      <c r="E198" s="49"/>
      <c r="F198" s="59"/>
      <c r="G198" s="30">
        <f>G199</f>
        <v>230</v>
      </c>
      <c r="H198" s="56"/>
      <c r="I198" s="43"/>
    </row>
    <row r="199" spans="1:9" ht="119.25" customHeight="1">
      <c r="A199" s="9" t="s">
        <v>97</v>
      </c>
      <c r="B199" s="48" t="s">
        <v>32</v>
      </c>
      <c r="C199" s="5" t="s">
        <v>21</v>
      </c>
      <c r="D199" s="5" t="s">
        <v>17</v>
      </c>
      <c r="E199" s="7" t="s">
        <v>127</v>
      </c>
      <c r="F199" s="3"/>
      <c r="G199" s="30">
        <f>G200</f>
        <v>230</v>
      </c>
      <c r="H199" s="56"/>
      <c r="I199" s="43"/>
    </row>
    <row r="200" spans="1:9" ht="15.75" customHeight="1">
      <c r="A200" s="9" t="s">
        <v>74</v>
      </c>
      <c r="B200" s="48" t="s">
        <v>32</v>
      </c>
      <c r="C200" s="5" t="s">
        <v>21</v>
      </c>
      <c r="D200" s="5" t="s">
        <v>17</v>
      </c>
      <c r="E200" s="49" t="s">
        <v>127</v>
      </c>
      <c r="F200" s="59">
        <v>540</v>
      </c>
      <c r="G200" s="30">
        <v>230</v>
      </c>
      <c r="H200" s="56"/>
      <c r="I200" s="43"/>
    </row>
    <row r="201" spans="1:9" ht="15.75" customHeight="1">
      <c r="A201" s="4" t="s">
        <v>83</v>
      </c>
      <c r="B201" s="48" t="s">
        <v>32</v>
      </c>
      <c r="C201" s="48" t="s">
        <v>22</v>
      </c>
      <c r="D201" s="5"/>
      <c r="E201" s="49"/>
      <c r="F201" s="59"/>
      <c r="G201" s="30">
        <f>G202+G205</f>
        <v>2943.2570000000001</v>
      </c>
      <c r="H201" s="56"/>
      <c r="I201" s="43"/>
    </row>
    <row r="202" spans="1:9" ht="18" customHeight="1">
      <c r="A202" s="36" t="s">
        <v>10</v>
      </c>
      <c r="B202" s="48" t="s">
        <v>32</v>
      </c>
      <c r="C202" s="48" t="s">
        <v>22</v>
      </c>
      <c r="D202" s="48" t="s">
        <v>15</v>
      </c>
      <c r="E202" s="49"/>
      <c r="F202" s="59"/>
      <c r="G202" s="30">
        <f>G203</f>
        <v>2402</v>
      </c>
      <c r="H202" s="56"/>
      <c r="I202" s="43"/>
    </row>
    <row r="203" spans="1:9" ht="114.75" customHeight="1">
      <c r="A203" s="9" t="s">
        <v>97</v>
      </c>
      <c r="B203" s="5" t="s">
        <v>32</v>
      </c>
      <c r="C203" s="5" t="s">
        <v>22</v>
      </c>
      <c r="D203" s="5" t="s">
        <v>15</v>
      </c>
      <c r="E203" s="7" t="s">
        <v>127</v>
      </c>
      <c r="F203" s="3"/>
      <c r="G203" s="10">
        <f>G204</f>
        <v>2402</v>
      </c>
      <c r="H203" s="43"/>
      <c r="I203" s="43"/>
    </row>
    <row r="204" spans="1:9" ht="15" customHeight="1">
      <c r="A204" s="9" t="s">
        <v>74</v>
      </c>
      <c r="B204" s="5" t="s">
        <v>32</v>
      </c>
      <c r="C204" s="5" t="s">
        <v>22</v>
      </c>
      <c r="D204" s="5" t="s">
        <v>15</v>
      </c>
      <c r="E204" s="7" t="s">
        <v>127</v>
      </c>
      <c r="F204" s="3">
        <v>540</v>
      </c>
      <c r="G204" s="10">
        <v>2402</v>
      </c>
      <c r="H204" s="43"/>
      <c r="I204" s="43"/>
    </row>
    <row r="205" spans="1:9" ht="33" customHeight="1">
      <c r="A205" s="4" t="s">
        <v>85</v>
      </c>
      <c r="B205" s="5" t="s">
        <v>32</v>
      </c>
      <c r="C205" s="5" t="s">
        <v>22</v>
      </c>
      <c r="D205" s="5" t="s">
        <v>18</v>
      </c>
      <c r="E205" s="7"/>
      <c r="F205" s="3"/>
      <c r="G205" s="10">
        <f>G206+G208+G210</f>
        <v>541.25699999999995</v>
      </c>
      <c r="H205" s="43"/>
      <c r="I205" s="43"/>
    </row>
    <row r="206" spans="1:9" ht="123.75" customHeight="1">
      <c r="A206" s="9" t="s">
        <v>97</v>
      </c>
      <c r="B206" s="5" t="s">
        <v>32</v>
      </c>
      <c r="C206" s="5" t="s">
        <v>22</v>
      </c>
      <c r="D206" s="5" t="s">
        <v>18</v>
      </c>
      <c r="E206" s="7" t="s">
        <v>127</v>
      </c>
      <c r="F206" s="3"/>
      <c r="G206" s="10">
        <f>G207</f>
        <v>30</v>
      </c>
      <c r="H206" s="43"/>
      <c r="I206" s="43"/>
    </row>
    <row r="207" spans="1:9" ht="15" customHeight="1">
      <c r="A207" s="9" t="s">
        <v>74</v>
      </c>
      <c r="B207" s="5" t="s">
        <v>32</v>
      </c>
      <c r="C207" s="5" t="s">
        <v>22</v>
      </c>
      <c r="D207" s="5" t="s">
        <v>18</v>
      </c>
      <c r="E207" s="7" t="s">
        <v>127</v>
      </c>
      <c r="F207" s="3">
        <v>540</v>
      </c>
      <c r="G207" s="10">
        <v>30</v>
      </c>
      <c r="H207" s="43"/>
      <c r="I207" s="43"/>
    </row>
    <row r="208" spans="1:9" ht="64.5" customHeight="1">
      <c r="A208" s="9" t="s">
        <v>227</v>
      </c>
      <c r="B208" s="48" t="s">
        <v>32</v>
      </c>
      <c r="C208" s="5" t="s">
        <v>22</v>
      </c>
      <c r="D208" s="5" t="s">
        <v>18</v>
      </c>
      <c r="E208" s="49" t="s">
        <v>228</v>
      </c>
      <c r="F208" s="59"/>
      <c r="G208" s="30">
        <f>G209</f>
        <v>392.66199999999998</v>
      </c>
      <c r="H208" s="43"/>
      <c r="I208" s="43"/>
    </row>
    <row r="209" spans="1:9" ht="15" customHeight="1">
      <c r="A209" s="9" t="s">
        <v>74</v>
      </c>
      <c r="B209" s="48" t="s">
        <v>32</v>
      </c>
      <c r="C209" s="5" t="s">
        <v>22</v>
      </c>
      <c r="D209" s="5" t="s">
        <v>18</v>
      </c>
      <c r="E209" s="49" t="s">
        <v>228</v>
      </c>
      <c r="F209" s="59">
        <v>540</v>
      </c>
      <c r="G209" s="30">
        <v>392.66199999999998</v>
      </c>
      <c r="H209" s="43"/>
      <c r="I209" s="43"/>
    </row>
    <row r="210" spans="1:9" ht="69.75" customHeight="1">
      <c r="A210" s="9" t="s">
        <v>229</v>
      </c>
      <c r="B210" s="48" t="s">
        <v>32</v>
      </c>
      <c r="C210" s="5" t="s">
        <v>22</v>
      </c>
      <c r="D210" s="5" t="s">
        <v>18</v>
      </c>
      <c r="E210" s="49" t="s">
        <v>228</v>
      </c>
      <c r="F210" s="59"/>
      <c r="G210" s="30">
        <f>G211</f>
        <v>118.595</v>
      </c>
      <c r="H210" s="43"/>
      <c r="I210" s="43"/>
    </row>
    <row r="211" spans="1:9" ht="15" customHeight="1">
      <c r="A211" s="9" t="s">
        <v>74</v>
      </c>
      <c r="B211" s="48" t="s">
        <v>32</v>
      </c>
      <c r="C211" s="5" t="s">
        <v>22</v>
      </c>
      <c r="D211" s="5" t="s">
        <v>18</v>
      </c>
      <c r="E211" s="49" t="s">
        <v>228</v>
      </c>
      <c r="F211" s="59">
        <v>540</v>
      </c>
      <c r="G211" s="30">
        <v>118.595</v>
      </c>
      <c r="H211" s="43"/>
      <c r="I211" s="43"/>
    </row>
    <row r="212" spans="1:9" ht="30.75" customHeight="1">
      <c r="A212" s="21" t="s">
        <v>62</v>
      </c>
      <c r="B212" s="5" t="s">
        <v>32</v>
      </c>
      <c r="C212" s="5">
        <v>13</v>
      </c>
      <c r="D212" s="5"/>
      <c r="E212" s="22"/>
      <c r="F212" s="23"/>
      <c r="G212" s="10">
        <f>G214</f>
        <v>358</v>
      </c>
      <c r="H212" s="43"/>
      <c r="I212" s="43"/>
    </row>
    <row r="213" spans="1:9" ht="30.75" customHeight="1">
      <c r="A213" s="21" t="s">
        <v>87</v>
      </c>
      <c r="B213" s="5" t="s">
        <v>32</v>
      </c>
      <c r="C213" s="5">
        <v>13</v>
      </c>
      <c r="D213" s="5" t="s">
        <v>15</v>
      </c>
      <c r="E213" s="22"/>
      <c r="F213" s="23"/>
      <c r="G213" s="10">
        <f>G214</f>
        <v>358</v>
      </c>
      <c r="H213" s="43"/>
      <c r="I213" s="43"/>
    </row>
    <row r="214" spans="1:9" ht="24.75" customHeight="1">
      <c r="A214" s="21" t="s">
        <v>71</v>
      </c>
      <c r="B214" s="5" t="s">
        <v>32</v>
      </c>
      <c r="C214" s="5">
        <v>13</v>
      </c>
      <c r="D214" s="5" t="s">
        <v>15</v>
      </c>
      <c r="E214" s="3" t="s">
        <v>128</v>
      </c>
      <c r="F214" s="23"/>
      <c r="G214" s="10">
        <f>G215</f>
        <v>358</v>
      </c>
      <c r="H214" s="43"/>
      <c r="I214" s="43"/>
    </row>
    <row r="215" spans="1:9" ht="21" customHeight="1">
      <c r="A215" s="21" t="s">
        <v>79</v>
      </c>
      <c r="B215" s="5" t="s">
        <v>32</v>
      </c>
      <c r="C215" s="5">
        <v>13</v>
      </c>
      <c r="D215" s="5" t="s">
        <v>15</v>
      </c>
      <c r="E215" s="3" t="s">
        <v>128</v>
      </c>
      <c r="F215" s="5">
        <v>730</v>
      </c>
      <c r="G215" s="10">
        <v>358</v>
      </c>
      <c r="H215" s="43"/>
      <c r="I215" s="43"/>
    </row>
    <row r="216" spans="1:9" ht="21" customHeight="1">
      <c r="A216" s="9" t="s">
        <v>38</v>
      </c>
      <c r="B216" s="5" t="s">
        <v>32</v>
      </c>
      <c r="C216" s="5">
        <v>14</v>
      </c>
      <c r="D216" s="5"/>
      <c r="E216" s="8"/>
      <c r="F216" s="5"/>
      <c r="G216" s="10">
        <f>G217+G222</f>
        <v>4032.7</v>
      </c>
      <c r="H216" s="43"/>
      <c r="I216" s="43"/>
    </row>
    <row r="217" spans="1:9" ht="37.5" customHeight="1">
      <c r="A217" s="9" t="s">
        <v>88</v>
      </c>
      <c r="B217" s="5" t="s">
        <v>32</v>
      </c>
      <c r="C217" s="5">
        <v>14</v>
      </c>
      <c r="D217" s="5" t="s">
        <v>15</v>
      </c>
      <c r="E217" s="8"/>
      <c r="F217" s="3"/>
      <c r="G217" s="10">
        <f>G218+G220</f>
        <v>1913.7</v>
      </c>
      <c r="H217" s="43"/>
      <c r="I217" s="43"/>
    </row>
    <row r="218" spans="1:9" ht="48.75" customHeight="1">
      <c r="A218" s="9" t="s">
        <v>141</v>
      </c>
      <c r="B218" s="7" t="s">
        <v>32</v>
      </c>
      <c r="C218" s="7" t="s">
        <v>59</v>
      </c>
      <c r="D218" s="7" t="s">
        <v>15</v>
      </c>
      <c r="E218" s="7" t="s">
        <v>130</v>
      </c>
      <c r="F218" s="7"/>
      <c r="G218" s="10">
        <f>G219</f>
        <v>1161.7</v>
      </c>
      <c r="H218" s="43"/>
      <c r="I218" s="43"/>
    </row>
    <row r="219" spans="1:9" ht="18" customHeight="1">
      <c r="A219" s="9" t="s">
        <v>14</v>
      </c>
      <c r="B219" s="7" t="s">
        <v>32</v>
      </c>
      <c r="C219" s="7" t="s">
        <v>59</v>
      </c>
      <c r="D219" s="7" t="s">
        <v>15</v>
      </c>
      <c r="E219" s="7" t="s">
        <v>130</v>
      </c>
      <c r="F219" s="7" t="s">
        <v>68</v>
      </c>
      <c r="G219" s="10">
        <v>1161.7</v>
      </c>
      <c r="H219" s="43"/>
      <c r="I219" s="43"/>
    </row>
    <row r="220" spans="1:9" ht="52.5" customHeight="1">
      <c r="A220" s="9" t="s">
        <v>129</v>
      </c>
      <c r="B220" s="5" t="s">
        <v>32</v>
      </c>
      <c r="C220" s="5">
        <v>14</v>
      </c>
      <c r="D220" s="5" t="s">
        <v>15</v>
      </c>
      <c r="E220" s="7" t="s">
        <v>130</v>
      </c>
      <c r="F220" s="5"/>
      <c r="G220" s="10">
        <f>G221</f>
        <v>752</v>
      </c>
      <c r="H220" s="43"/>
      <c r="I220" s="43"/>
    </row>
    <row r="221" spans="1:9" ht="17.25" customHeight="1">
      <c r="A221" s="9" t="s">
        <v>14</v>
      </c>
      <c r="B221" s="5" t="s">
        <v>32</v>
      </c>
      <c r="C221" s="5">
        <v>14</v>
      </c>
      <c r="D221" s="5" t="s">
        <v>15</v>
      </c>
      <c r="E221" s="7" t="s">
        <v>130</v>
      </c>
      <c r="F221" s="5">
        <v>510</v>
      </c>
      <c r="G221" s="10">
        <v>752</v>
      </c>
      <c r="H221" s="43"/>
      <c r="I221" s="43"/>
    </row>
    <row r="222" spans="1:9" ht="21.75" customHeight="1">
      <c r="A222" s="9" t="s">
        <v>131</v>
      </c>
      <c r="B222" s="5" t="s">
        <v>32</v>
      </c>
      <c r="C222" s="5">
        <v>14</v>
      </c>
      <c r="D222" s="5" t="s">
        <v>16</v>
      </c>
      <c r="E222" s="7" t="s">
        <v>132</v>
      </c>
      <c r="F222" s="5"/>
      <c r="G222" s="10">
        <f>G223</f>
        <v>2119</v>
      </c>
      <c r="H222" s="43"/>
      <c r="I222" s="43"/>
    </row>
    <row r="223" spans="1:9" ht="18" customHeight="1">
      <c r="A223" s="9" t="s">
        <v>14</v>
      </c>
      <c r="B223" s="5" t="s">
        <v>32</v>
      </c>
      <c r="C223" s="5">
        <v>14</v>
      </c>
      <c r="D223" s="5" t="s">
        <v>16</v>
      </c>
      <c r="E223" s="7" t="s">
        <v>132</v>
      </c>
      <c r="F223" s="5">
        <v>510</v>
      </c>
      <c r="G223" s="10">
        <v>2119</v>
      </c>
      <c r="H223" s="43"/>
      <c r="I223" s="43"/>
    </row>
    <row r="224" spans="1:9" ht="53.25" customHeight="1">
      <c r="A224" s="9" t="s">
        <v>99</v>
      </c>
      <c r="B224" s="5">
        <v>167</v>
      </c>
      <c r="C224" s="5"/>
      <c r="D224" s="5"/>
      <c r="E224" s="7"/>
      <c r="F224" s="5"/>
      <c r="G224" s="10">
        <f>G225+G288+G270+G258+G282</f>
        <v>15094.779999999997</v>
      </c>
      <c r="H224" s="10">
        <v>22815.1</v>
      </c>
      <c r="I224" s="10">
        <v>23082.1</v>
      </c>
    </row>
    <row r="225" spans="1:9" ht="19.5" customHeight="1">
      <c r="A225" s="9" t="s">
        <v>33</v>
      </c>
      <c r="B225" s="5">
        <v>167</v>
      </c>
      <c r="C225" s="5" t="s">
        <v>15</v>
      </c>
      <c r="D225" s="5"/>
      <c r="E225" s="7"/>
      <c r="F225" s="5"/>
      <c r="G225" s="10">
        <f>G229+G232+G241+G226+G238</f>
        <v>6950.9799999999987</v>
      </c>
      <c r="H225" s="43"/>
      <c r="I225" s="43"/>
    </row>
    <row r="226" spans="1:9" ht="34.5" customHeight="1">
      <c r="A226" s="38" t="s">
        <v>160</v>
      </c>
      <c r="B226" s="5">
        <v>167</v>
      </c>
      <c r="C226" s="5" t="s">
        <v>15</v>
      </c>
      <c r="D226" s="5" t="s">
        <v>16</v>
      </c>
      <c r="E226" s="7"/>
      <c r="F226" s="5"/>
      <c r="G226" s="10">
        <f>G227</f>
        <v>223</v>
      </c>
      <c r="H226" s="43"/>
      <c r="I226" s="43"/>
    </row>
    <row r="227" spans="1:9" ht="19.5" customHeight="1">
      <c r="A227" s="9" t="s">
        <v>161</v>
      </c>
      <c r="B227" s="5">
        <v>167</v>
      </c>
      <c r="C227" s="5" t="s">
        <v>15</v>
      </c>
      <c r="D227" s="5" t="s">
        <v>16</v>
      </c>
      <c r="E227" s="7" t="s">
        <v>162</v>
      </c>
      <c r="F227" s="5"/>
      <c r="G227" s="10">
        <f>G228</f>
        <v>223</v>
      </c>
      <c r="H227" s="43"/>
      <c r="I227" s="43"/>
    </row>
    <row r="228" spans="1:9" ht="88.5" customHeight="1">
      <c r="A228" s="32" t="s">
        <v>75</v>
      </c>
      <c r="B228" s="5">
        <v>167</v>
      </c>
      <c r="C228" s="5" t="s">
        <v>15</v>
      </c>
      <c r="D228" s="5" t="s">
        <v>16</v>
      </c>
      <c r="E228" s="7" t="s">
        <v>162</v>
      </c>
      <c r="F228" s="5">
        <v>100</v>
      </c>
      <c r="G228" s="10">
        <v>223</v>
      </c>
      <c r="H228" s="43"/>
      <c r="I228" s="43"/>
    </row>
    <row r="229" spans="1:9" ht="36" customHeight="1">
      <c r="A229" s="9" t="s">
        <v>49</v>
      </c>
      <c r="B229" s="5">
        <v>167</v>
      </c>
      <c r="C229" s="5" t="s">
        <v>15</v>
      </c>
      <c r="D229" s="5" t="s">
        <v>17</v>
      </c>
      <c r="E229" s="7"/>
      <c r="F229" s="5"/>
      <c r="G229" s="10">
        <f>G230</f>
        <v>16.8</v>
      </c>
      <c r="H229" s="43"/>
      <c r="I229" s="43"/>
    </row>
    <row r="230" spans="1:9" ht="35.25" customHeight="1">
      <c r="A230" s="9" t="s">
        <v>69</v>
      </c>
      <c r="B230" s="5">
        <v>167</v>
      </c>
      <c r="C230" s="5" t="s">
        <v>15</v>
      </c>
      <c r="D230" s="5" t="s">
        <v>17</v>
      </c>
      <c r="E230" s="7" t="s">
        <v>133</v>
      </c>
      <c r="F230" s="5"/>
      <c r="G230" s="10">
        <f>G231</f>
        <v>16.8</v>
      </c>
      <c r="H230" s="43"/>
      <c r="I230" s="43"/>
    </row>
    <row r="231" spans="1:9" ht="32.25" customHeight="1">
      <c r="A231" s="32" t="s">
        <v>113</v>
      </c>
      <c r="B231" s="5">
        <v>167</v>
      </c>
      <c r="C231" s="5" t="s">
        <v>15</v>
      </c>
      <c r="D231" s="5" t="s">
        <v>17</v>
      </c>
      <c r="E231" s="7" t="s">
        <v>133</v>
      </c>
      <c r="F231" s="5">
        <v>200</v>
      </c>
      <c r="G231" s="10">
        <v>16.8</v>
      </c>
      <c r="H231" s="43"/>
      <c r="I231" s="43"/>
    </row>
    <row r="232" spans="1:9" ht="31.5" customHeight="1">
      <c r="A232" s="9" t="s">
        <v>3</v>
      </c>
      <c r="B232" s="5">
        <v>167</v>
      </c>
      <c r="C232" s="5" t="s">
        <v>15</v>
      </c>
      <c r="D232" s="5" t="s">
        <v>18</v>
      </c>
      <c r="E232" s="7"/>
      <c r="F232" s="5"/>
      <c r="G232" s="10">
        <f>G233</f>
        <v>4734.8799999999992</v>
      </c>
      <c r="H232" s="43"/>
      <c r="I232" s="43"/>
    </row>
    <row r="233" spans="1:9" ht="31.5" customHeight="1">
      <c r="A233" s="9" t="s">
        <v>64</v>
      </c>
      <c r="B233" s="5">
        <v>167</v>
      </c>
      <c r="C233" s="5" t="s">
        <v>15</v>
      </c>
      <c r="D233" s="5" t="s">
        <v>18</v>
      </c>
      <c r="E233" s="7" t="s">
        <v>114</v>
      </c>
      <c r="F233" s="5"/>
      <c r="G233" s="10">
        <f>G234</f>
        <v>4734.8799999999992</v>
      </c>
      <c r="H233" s="43"/>
      <c r="I233" s="43"/>
    </row>
    <row r="234" spans="1:9" ht="31.5" customHeight="1">
      <c r="A234" s="9" t="s">
        <v>65</v>
      </c>
      <c r="B234" s="5">
        <v>167</v>
      </c>
      <c r="C234" s="5" t="s">
        <v>15</v>
      </c>
      <c r="D234" s="5" t="s">
        <v>18</v>
      </c>
      <c r="E234" s="7" t="s">
        <v>115</v>
      </c>
      <c r="F234" s="5"/>
      <c r="G234" s="10">
        <f>G235+G236+G237</f>
        <v>4734.8799999999992</v>
      </c>
      <c r="H234" s="43"/>
      <c r="I234" s="43"/>
    </row>
    <row r="235" spans="1:9" ht="79.5" customHeight="1">
      <c r="A235" s="32" t="s">
        <v>75</v>
      </c>
      <c r="B235" s="5">
        <v>167</v>
      </c>
      <c r="C235" s="5" t="s">
        <v>15</v>
      </c>
      <c r="D235" s="5" t="s">
        <v>18</v>
      </c>
      <c r="E235" s="7" t="s">
        <v>115</v>
      </c>
      <c r="F235" s="5">
        <v>100</v>
      </c>
      <c r="G235" s="10">
        <v>1660.34</v>
      </c>
      <c r="H235" s="43"/>
      <c r="I235" s="43"/>
    </row>
    <row r="236" spans="1:9" ht="30.75" customHeight="1">
      <c r="A236" s="32" t="s">
        <v>113</v>
      </c>
      <c r="B236" s="5">
        <v>167</v>
      </c>
      <c r="C236" s="5" t="s">
        <v>15</v>
      </c>
      <c r="D236" s="5" t="s">
        <v>18</v>
      </c>
      <c r="E236" s="7" t="s">
        <v>115</v>
      </c>
      <c r="F236" s="5">
        <v>200</v>
      </c>
      <c r="G236" s="10">
        <v>2982.14</v>
      </c>
      <c r="H236" s="43"/>
      <c r="I236" s="43"/>
    </row>
    <row r="237" spans="1:9" ht="21.75" customHeight="1">
      <c r="A237" s="33" t="s">
        <v>66</v>
      </c>
      <c r="B237" s="5">
        <v>167</v>
      </c>
      <c r="C237" s="5" t="s">
        <v>15</v>
      </c>
      <c r="D237" s="5" t="s">
        <v>18</v>
      </c>
      <c r="E237" s="7" t="s">
        <v>115</v>
      </c>
      <c r="F237" s="5">
        <v>850</v>
      </c>
      <c r="G237" s="10">
        <v>92.4</v>
      </c>
      <c r="H237" s="43"/>
      <c r="I237" s="43"/>
    </row>
    <row r="238" spans="1:9" ht="21.75" customHeight="1">
      <c r="A238" s="50" t="s">
        <v>158</v>
      </c>
      <c r="B238" s="51">
        <v>167</v>
      </c>
      <c r="C238" s="51" t="s">
        <v>15</v>
      </c>
      <c r="D238" s="51" t="s">
        <v>21</v>
      </c>
      <c r="E238" s="52"/>
      <c r="F238" s="51"/>
      <c r="G238" s="53">
        <f>G239</f>
        <v>5.7</v>
      </c>
      <c r="H238" s="43"/>
      <c r="I238" s="43"/>
    </row>
    <row r="239" spans="1:9" ht="76.5" customHeight="1">
      <c r="A239" s="54" t="s">
        <v>166</v>
      </c>
      <c r="B239" s="51">
        <v>167</v>
      </c>
      <c r="C239" s="51" t="s">
        <v>15</v>
      </c>
      <c r="D239" s="51" t="s">
        <v>21</v>
      </c>
      <c r="E239" s="52" t="s">
        <v>165</v>
      </c>
      <c r="F239" s="51"/>
      <c r="G239" s="53">
        <f>G240</f>
        <v>5.7</v>
      </c>
      <c r="H239" s="43"/>
      <c r="I239" s="43"/>
    </row>
    <row r="240" spans="1:9" ht="42" customHeight="1">
      <c r="A240" s="55" t="s">
        <v>113</v>
      </c>
      <c r="B240" s="51">
        <v>167</v>
      </c>
      <c r="C240" s="51" t="s">
        <v>15</v>
      </c>
      <c r="D240" s="51" t="s">
        <v>21</v>
      </c>
      <c r="E240" s="52" t="s">
        <v>165</v>
      </c>
      <c r="F240" s="51">
        <v>200</v>
      </c>
      <c r="G240" s="53">
        <v>5.7</v>
      </c>
      <c r="H240" s="43"/>
      <c r="I240" s="43"/>
    </row>
    <row r="241" spans="1:9" ht="25.5" customHeight="1">
      <c r="A241" s="9" t="s">
        <v>5</v>
      </c>
      <c r="B241" s="5">
        <v>167</v>
      </c>
      <c r="C241" s="5" t="s">
        <v>15</v>
      </c>
      <c r="D241" s="5" t="s">
        <v>45</v>
      </c>
      <c r="E241" s="8"/>
      <c r="F241" s="5"/>
      <c r="G241" s="10">
        <f>G242+G245+G249+G251+G253+G255</f>
        <v>1970.6</v>
      </c>
      <c r="H241" s="43"/>
      <c r="I241" s="43"/>
    </row>
    <row r="242" spans="1:9" ht="25.5" customHeight="1">
      <c r="A242" s="9" t="s">
        <v>50</v>
      </c>
      <c r="B242" s="5">
        <v>167</v>
      </c>
      <c r="C242" s="5" t="s">
        <v>15</v>
      </c>
      <c r="D242" s="5" t="s">
        <v>45</v>
      </c>
      <c r="E242" s="7" t="s">
        <v>134</v>
      </c>
      <c r="F242" s="5"/>
      <c r="G242" s="10">
        <f>G243+G244</f>
        <v>45.5</v>
      </c>
      <c r="H242" s="43"/>
      <c r="I242" s="43"/>
    </row>
    <row r="243" spans="1:9" ht="95.25" customHeight="1">
      <c r="A243" s="32" t="s">
        <v>75</v>
      </c>
      <c r="B243" s="5">
        <v>167</v>
      </c>
      <c r="C243" s="5" t="s">
        <v>15</v>
      </c>
      <c r="D243" s="5" t="s">
        <v>45</v>
      </c>
      <c r="E243" s="7" t="s">
        <v>134</v>
      </c>
      <c r="F243" s="5">
        <v>100</v>
      </c>
      <c r="G243" s="30">
        <v>45.5</v>
      </c>
      <c r="H243" s="43"/>
      <c r="I243" s="43"/>
    </row>
    <row r="244" spans="1:9" ht="39.75" customHeight="1">
      <c r="A244" s="32" t="s">
        <v>113</v>
      </c>
      <c r="B244" s="5">
        <v>167</v>
      </c>
      <c r="C244" s="5" t="s">
        <v>15</v>
      </c>
      <c r="D244" s="5" t="s">
        <v>45</v>
      </c>
      <c r="E244" s="7" t="s">
        <v>134</v>
      </c>
      <c r="F244" s="5">
        <v>200</v>
      </c>
      <c r="G244" s="30">
        <v>0</v>
      </c>
      <c r="H244" s="43"/>
      <c r="I244" s="43"/>
    </row>
    <row r="245" spans="1:9" ht="37.5" customHeight="1">
      <c r="A245" s="24" t="s">
        <v>151</v>
      </c>
      <c r="B245" s="5">
        <v>167</v>
      </c>
      <c r="C245" s="5" t="s">
        <v>15</v>
      </c>
      <c r="D245" s="5" t="s">
        <v>45</v>
      </c>
      <c r="E245" s="26" t="s">
        <v>150</v>
      </c>
      <c r="F245" s="25"/>
      <c r="G245" s="27">
        <f>G246+G247</f>
        <v>361.6</v>
      </c>
      <c r="H245" s="43"/>
      <c r="I245" s="43"/>
    </row>
    <row r="246" spans="1:9" ht="93.75" customHeight="1">
      <c r="A246" s="32" t="s">
        <v>75</v>
      </c>
      <c r="B246" s="5">
        <v>167</v>
      </c>
      <c r="C246" s="5" t="s">
        <v>15</v>
      </c>
      <c r="D246" s="5" t="s">
        <v>45</v>
      </c>
      <c r="E246" s="26" t="s">
        <v>150</v>
      </c>
      <c r="F246" s="25">
        <v>100</v>
      </c>
      <c r="G246" s="41">
        <v>361.6</v>
      </c>
      <c r="H246" s="43"/>
      <c r="I246" s="43"/>
    </row>
    <row r="247" spans="1:9" ht="32.25" customHeight="1">
      <c r="A247" s="32" t="s">
        <v>113</v>
      </c>
      <c r="B247" s="5">
        <v>167</v>
      </c>
      <c r="C247" s="5" t="s">
        <v>15</v>
      </c>
      <c r="D247" s="5" t="s">
        <v>45</v>
      </c>
      <c r="E247" s="26" t="s">
        <v>150</v>
      </c>
      <c r="F247" s="25">
        <v>200</v>
      </c>
      <c r="G247" s="41">
        <v>0</v>
      </c>
      <c r="H247" s="43"/>
      <c r="I247" s="43"/>
    </row>
    <row r="248" spans="1:9" ht="21" customHeight="1">
      <c r="A248" s="35" t="s">
        <v>66</v>
      </c>
      <c r="B248" s="5">
        <v>167</v>
      </c>
      <c r="C248" s="5" t="s">
        <v>15</v>
      </c>
      <c r="D248" s="5" t="s">
        <v>45</v>
      </c>
      <c r="E248" s="26" t="s">
        <v>150</v>
      </c>
      <c r="F248" s="25">
        <v>850</v>
      </c>
      <c r="G248" s="41">
        <v>0</v>
      </c>
      <c r="H248" s="43"/>
      <c r="I248" s="43"/>
    </row>
    <row r="249" spans="1:9" ht="46.5" customHeight="1">
      <c r="A249" s="33" t="s">
        <v>186</v>
      </c>
      <c r="B249" s="5">
        <v>167</v>
      </c>
      <c r="C249" s="5" t="s">
        <v>15</v>
      </c>
      <c r="D249" s="5">
        <v>13</v>
      </c>
      <c r="E249" s="7" t="s">
        <v>189</v>
      </c>
      <c r="F249" s="5"/>
      <c r="G249" s="10">
        <f>G250</f>
        <v>0</v>
      </c>
      <c r="H249" s="43"/>
      <c r="I249" s="43"/>
    </row>
    <row r="250" spans="1:9" ht="80.25" customHeight="1">
      <c r="A250" s="31" t="s">
        <v>75</v>
      </c>
      <c r="B250" s="5">
        <v>167</v>
      </c>
      <c r="C250" s="5" t="s">
        <v>15</v>
      </c>
      <c r="D250" s="5">
        <v>13</v>
      </c>
      <c r="E250" s="7" t="s">
        <v>189</v>
      </c>
      <c r="F250" s="5">
        <v>100</v>
      </c>
      <c r="G250" s="10">
        <v>0</v>
      </c>
      <c r="H250" s="43"/>
      <c r="I250" s="43"/>
    </row>
    <row r="251" spans="1:9" ht="40.5" customHeight="1">
      <c r="A251" s="31" t="s">
        <v>211</v>
      </c>
      <c r="B251" s="5">
        <v>167</v>
      </c>
      <c r="C251" s="5" t="s">
        <v>15</v>
      </c>
      <c r="D251" s="5">
        <v>13</v>
      </c>
      <c r="E251" s="7" t="s">
        <v>212</v>
      </c>
      <c r="F251" s="5"/>
      <c r="G251" s="10">
        <f>G252</f>
        <v>263.5</v>
      </c>
      <c r="H251" s="43"/>
      <c r="I251" s="43"/>
    </row>
    <row r="252" spans="1:9" ht="36" customHeight="1">
      <c r="A252" s="32" t="s">
        <v>113</v>
      </c>
      <c r="B252" s="5">
        <v>167</v>
      </c>
      <c r="C252" s="5" t="s">
        <v>15</v>
      </c>
      <c r="D252" s="5">
        <v>13</v>
      </c>
      <c r="E252" s="7" t="s">
        <v>212</v>
      </c>
      <c r="F252" s="5">
        <v>200</v>
      </c>
      <c r="G252" s="10">
        <v>263.5</v>
      </c>
      <c r="H252" s="43"/>
      <c r="I252" s="43"/>
    </row>
    <row r="253" spans="1:9" ht="25.5" customHeight="1">
      <c r="A253" s="32" t="s">
        <v>152</v>
      </c>
      <c r="B253" s="5">
        <v>167</v>
      </c>
      <c r="C253" s="5" t="s">
        <v>15</v>
      </c>
      <c r="D253" s="5">
        <v>13</v>
      </c>
      <c r="E253" s="28" t="s">
        <v>153</v>
      </c>
      <c r="F253" s="25"/>
      <c r="G253" s="41">
        <f>G254</f>
        <v>800</v>
      </c>
      <c r="H253" s="43"/>
      <c r="I253" s="43"/>
    </row>
    <row r="254" spans="1:9" ht="36" customHeight="1">
      <c r="A254" s="32" t="s">
        <v>113</v>
      </c>
      <c r="B254" s="5">
        <v>167</v>
      </c>
      <c r="C254" s="5" t="s">
        <v>15</v>
      </c>
      <c r="D254" s="5">
        <v>13</v>
      </c>
      <c r="E254" s="28" t="s">
        <v>153</v>
      </c>
      <c r="F254" s="25">
        <v>200</v>
      </c>
      <c r="G254" s="41">
        <v>800</v>
      </c>
      <c r="H254" s="43"/>
      <c r="I254" s="43"/>
    </row>
    <row r="255" spans="1:9" ht="42" customHeight="1">
      <c r="A255" s="32" t="s">
        <v>214</v>
      </c>
      <c r="B255" s="5">
        <v>167</v>
      </c>
      <c r="C255" s="5" t="s">
        <v>15</v>
      </c>
      <c r="D255" s="5">
        <v>13</v>
      </c>
      <c r="E255" s="28" t="s">
        <v>215</v>
      </c>
      <c r="F255" s="25"/>
      <c r="G255" s="41">
        <f>G256</f>
        <v>500</v>
      </c>
      <c r="H255" s="43"/>
      <c r="I255" s="43"/>
    </row>
    <row r="256" spans="1:9" ht="36" customHeight="1">
      <c r="A256" s="32" t="s">
        <v>113</v>
      </c>
      <c r="B256" s="5">
        <v>167</v>
      </c>
      <c r="C256" s="5" t="s">
        <v>15</v>
      </c>
      <c r="D256" s="5">
        <v>13</v>
      </c>
      <c r="E256" s="28" t="s">
        <v>215</v>
      </c>
      <c r="F256" s="25">
        <v>200</v>
      </c>
      <c r="G256" s="41">
        <v>500</v>
      </c>
      <c r="H256" s="43"/>
      <c r="I256" s="43"/>
    </row>
    <row r="257" spans="1:9" ht="36" customHeight="1">
      <c r="A257" s="4" t="s">
        <v>34</v>
      </c>
      <c r="B257" s="5">
        <v>167</v>
      </c>
      <c r="C257" s="18" t="s">
        <v>17</v>
      </c>
      <c r="D257" s="5"/>
      <c r="E257" s="28"/>
      <c r="F257" s="25"/>
      <c r="G257" s="41">
        <f>G258</f>
        <v>375.4</v>
      </c>
      <c r="H257" s="43"/>
      <c r="I257" s="43"/>
    </row>
    <row r="258" spans="1:9" ht="50.25" customHeight="1">
      <c r="A258" s="17" t="s">
        <v>47</v>
      </c>
      <c r="B258" s="5">
        <v>167</v>
      </c>
      <c r="C258" s="18" t="s">
        <v>17</v>
      </c>
      <c r="D258" s="18" t="s">
        <v>20</v>
      </c>
      <c r="E258" s="19"/>
      <c r="F258" s="18"/>
      <c r="G258" s="20">
        <f>G259+G266+G262+G264+G268</f>
        <v>375.4</v>
      </c>
      <c r="H258" s="43"/>
      <c r="I258" s="43"/>
    </row>
    <row r="259" spans="1:9" ht="36" customHeight="1">
      <c r="A259" s="9" t="s">
        <v>70</v>
      </c>
      <c r="B259" s="5">
        <v>167</v>
      </c>
      <c r="C259" s="5" t="s">
        <v>17</v>
      </c>
      <c r="D259" s="5" t="s">
        <v>20</v>
      </c>
      <c r="E259" s="7" t="s">
        <v>135</v>
      </c>
      <c r="F259" s="5"/>
      <c r="G259" s="10">
        <f>G260+G261</f>
        <v>275.39999999999998</v>
      </c>
      <c r="H259" s="43"/>
      <c r="I259" s="43"/>
    </row>
    <row r="260" spans="1:9" ht="83.25" customHeight="1">
      <c r="A260" s="32" t="s">
        <v>75</v>
      </c>
      <c r="B260" s="5">
        <v>167</v>
      </c>
      <c r="C260" s="5" t="s">
        <v>17</v>
      </c>
      <c r="D260" s="5" t="s">
        <v>20</v>
      </c>
      <c r="E260" s="7" t="s">
        <v>135</v>
      </c>
      <c r="F260" s="5">
        <v>100</v>
      </c>
      <c r="G260" s="10">
        <v>275.39999999999998</v>
      </c>
      <c r="H260" s="43"/>
      <c r="I260" s="43"/>
    </row>
    <row r="261" spans="1:9" ht="31.5" customHeight="1">
      <c r="A261" s="32" t="s">
        <v>113</v>
      </c>
      <c r="B261" s="5">
        <v>167</v>
      </c>
      <c r="C261" s="5" t="s">
        <v>17</v>
      </c>
      <c r="D261" s="5" t="s">
        <v>20</v>
      </c>
      <c r="E261" s="7" t="s">
        <v>135</v>
      </c>
      <c r="F261" s="5">
        <v>200</v>
      </c>
      <c r="G261" s="10">
        <v>0</v>
      </c>
      <c r="H261" s="43"/>
      <c r="I261" s="43"/>
    </row>
    <row r="262" spans="1:9" ht="71.25" customHeight="1">
      <c r="A262" s="32" t="s">
        <v>168</v>
      </c>
      <c r="B262" s="5">
        <v>167</v>
      </c>
      <c r="C262" s="5" t="s">
        <v>17</v>
      </c>
      <c r="D262" s="5" t="s">
        <v>20</v>
      </c>
      <c r="E262" s="7" t="s">
        <v>167</v>
      </c>
      <c r="F262" s="5"/>
      <c r="G262" s="53">
        <f>G263</f>
        <v>0</v>
      </c>
      <c r="H262" s="43"/>
      <c r="I262" s="43"/>
    </row>
    <row r="263" spans="1:9" ht="31.5" customHeight="1">
      <c r="A263" s="32" t="s">
        <v>113</v>
      </c>
      <c r="B263" s="5">
        <v>167</v>
      </c>
      <c r="C263" s="5" t="s">
        <v>17</v>
      </c>
      <c r="D263" s="5" t="s">
        <v>20</v>
      </c>
      <c r="E263" s="7" t="s">
        <v>167</v>
      </c>
      <c r="F263" s="5">
        <v>200</v>
      </c>
      <c r="G263" s="53">
        <v>0</v>
      </c>
      <c r="H263" s="43"/>
      <c r="I263" s="43"/>
    </row>
    <row r="264" spans="1:9" ht="57.75" customHeight="1">
      <c r="A264" s="32" t="s">
        <v>171</v>
      </c>
      <c r="B264" s="5">
        <v>167</v>
      </c>
      <c r="C264" s="5" t="s">
        <v>17</v>
      </c>
      <c r="D264" s="5" t="s">
        <v>20</v>
      </c>
      <c r="E264" s="7" t="s">
        <v>173</v>
      </c>
      <c r="F264" s="5"/>
      <c r="G264" s="10">
        <f>G265</f>
        <v>25</v>
      </c>
      <c r="H264" s="43"/>
      <c r="I264" s="43"/>
    </row>
    <row r="265" spans="1:9" ht="31.5" customHeight="1">
      <c r="A265" s="47" t="s">
        <v>113</v>
      </c>
      <c r="B265" s="5">
        <v>167</v>
      </c>
      <c r="C265" s="5" t="s">
        <v>17</v>
      </c>
      <c r="D265" s="5" t="s">
        <v>20</v>
      </c>
      <c r="E265" s="7" t="s">
        <v>173</v>
      </c>
      <c r="F265" s="5">
        <v>200</v>
      </c>
      <c r="G265" s="10">
        <v>25</v>
      </c>
      <c r="H265" s="43"/>
      <c r="I265" s="43"/>
    </row>
    <row r="266" spans="1:9" ht="52.5" customHeight="1">
      <c r="A266" s="47" t="s">
        <v>172</v>
      </c>
      <c r="B266" s="5">
        <v>167</v>
      </c>
      <c r="C266" s="5" t="s">
        <v>17</v>
      </c>
      <c r="D266" s="5" t="s">
        <v>20</v>
      </c>
      <c r="E266" s="49" t="s">
        <v>174</v>
      </c>
      <c r="F266" s="48"/>
      <c r="G266" s="30">
        <f>G267</f>
        <v>50</v>
      </c>
      <c r="H266" s="56"/>
      <c r="I266" s="43"/>
    </row>
    <row r="267" spans="1:9" ht="31.5" customHeight="1">
      <c r="A267" s="47" t="s">
        <v>113</v>
      </c>
      <c r="B267" s="5">
        <v>167</v>
      </c>
      <c r="C267" s="5" t="s">
        <v>17</v>
      </c>
      <c r="D267" s="5" t="s">
        <v>20</v>
      </c>
      <c r="E267" s="49" t="s">
        <v>174</v>
      </c>
      <c r="F267" s="48">
        <v>200</v>
      </c>
      <c r="G267" s="30">
        <v>50</v>
      </c>
      <c r="H267" s="56"/>
      <c r="I267" s="43"/>
    </row>
    <row r="268" spans="1:9" ht="79.5" customHeight="1">
      <c r="A268" s="47" t="s">
        <v>180</v>
      </c>
      <c r="B268" s="5">
        <v>167</v>
      </c>
      <c r="C268" s="5" t="s">
        <v>17</v>
      </c>
      <c r="D268" s="5" t="s">
        <v>20</v>
      </c>
      <c r="E268" s="49" t="s">
        <v>175</v>
      </c>
      <c r="F268" s="48"/>
      <c r="G268" s="30">
        <f>G269</f>
        <v>25</v>
      </c>
      <c r="H268" s="56"/>
      <c r="I268" s="43"/>
    </row>
    <row r="269" spans="1:9" ht="31.5" customHeight="1">
      <c r="A269" s="47" t="s">
        <v>113</v>
      </c>
      <c r="B269" s="5">
        <v>167</v>
      </c>
      <c r="C269" s="5" t="s">
        <v>17</v>
      </c>
      <c r="D269" s="5" t="s">
        <v>20</v>
      </c>
      <c r="E269" s="49" t="s">
        <v>175</v>
      </c>
      <c r="F269" s="48">
        <v>200</v>
      </c>
      <c r="G269" s="30">
        <v>25</v>
      </c>
      <c r="H269" s="56"/>
      <c r="I269" s="43"/>
    </row>
    <row r="270" spans="1:9" ht="21" customHeight="1">
      <c r="A270" s="4" t="s">
        <v>35</v>
      </c>
      <c r="B270" s="5">
        <v>167</v>
      </c>
      <c r="C270" s="5" t="s">
        <v>18</v>
      </c>
      <c r="D270" s="5"/>
      <c r="E270" s="7"/>
      <c r="F270" s="3"/>
      <c r="G270" s="10">
        <f>G274+G271+G279</f>
        <v>4981.7</v>
      </c>
      <c r="H270" s="43"/>
      <c r="I270" s="43"/>
    </row>
    <row r="271" spans="1:9" ht="17.25" customHeight="1">
      <c r="A271" s="4" t="s">
        <v>108</v>
      </c>
      <c r="B271" s="5">
        <v>167</v>
      </c>
      <c r="C271" s="5" t="s">
        <v>18</v>
      </c>
      <c r="D271" s="5" t="s">
        <v>21</v>
      </c>
      <c r="E271" s="7"/>
      <c r="F271" s="3"/>
      <c r="G271" s="10">
        <f>G272</f>
        <v>177</v>
      </c>
      <c r="H271" s="43"/>
      <c r="I271" s="43"/>
    </row>
    <row r="272" spans="1:9" ht="52.5" customHeight="1">
      <c r="A272" s="4" t="s">
        <v>201</v>
      </c>
      <c r="B272" s="5">
        <v>167</v>
      </c>
      <c r="C272" s="5" t="s">
        <v>18</v>
      </c>
      <c r="D272" s="5" t="s">
        <v>21</v>
      </c>
      <c r="E272" s="7" t="s">
        <v>147</v>
      </c>
      <c r="F272" s="3"/>
      <c r="G272" s="10">
        <f>G273</f>
        <v>177</v>
      </c>
      <c r="H272" s="43"/>
      <c r="I272" s="43"/>
    </row>
    <row r="273" spans="1:9" ht="31.5" customHeight="1">
      <c r="A273" s="4" t="s">
        <v>113</v>
      </c>
      <c r="B273" s="5">
        <v>167</v>
      </c>
      <c r="C273" s="5" t="s">
        <v>18</v>
      </c>
      <c r="D273" s="5" t="s">
        <v>21</v>
      </c>
      <c r="E273" s="7" t="s">
        <v>147</v>
      </c>
      <c r="F273" s="3">
        <v>200</v>
      </c>
      <c r="G273" s="10">
        <v>177</v>
      </c>
      <c r="H273" s="43"/>
      <c r="I273" s="43"/>
    </row>
    <row r="274" spans="1:9" ht="19.5" customHeight="1">
      <c r="A274" s="4" t="s">
        <v>72</v>
      </c>
      <c r="B274" s="5">
        <v>167</v>
      </c>
      <c r="C274" s="5" t="s">
        <v>18</v>
      </c>
      <c r="D274" s="5" t="s">
        <v>20</v>
      </c>
      <c r="E274" s="7"/>
      <c r="F274" s="3"/>
      <c r="G274" s="10">
        <f>G275+G277</f>
        <v>4004.7</v>
      </c>
      <c r="H274" s="43"/>
      <c r="I274" s="43"/>
    </row>
    <row r="275" spans="1:9" ht="47.25" customHeight="1">
      <c r="A275" s="4" t="s">
        <v>73</v>
      </c>
      <c r="B275" s="5">
        <v>167</v>
      </c>
      <c r="C275" s="5" t="s">
        <v>18</v>
      </c>
      <c r="D275" s="5" t="s">
        <v>20</v>
      </c>
      <c r="E275" s="7" t="s">
        <v>136</v>
      </c>
      <c r="F275" s="3"/>
      <c r="G275" s="10">
        <f>G276</f>
        <v>4004.7</v>
      </c>
      <c r="H275" s="43"/>
      <c r="I275" s="43"/>
    </row>
    <row r="276" spans="1:9" ht="31.5" customHeight="1">
      <c r="A276" s="47" t="s">
        <v>113</v>
      </c>
      <c r="B276" s="48">
        <v>167</v>
      </c>
      <c r="C276" s="48" t="s">
        <v>18</v>
      </c>
      <c r="D276" s="48" t="s">
        <v>20</v>
      </c>
      <c r="E276" s="49" t="s">
        <v>136</v>
      </c>
      <c r="F276" s="59">
        <v>200</v>
      </c>
      <c r="G276" s="30">
        <v>4004.7</v>
      </c>
      <c r="H276" s="43"/>
      <c r="I276" s="43"/>
    </row>
    <row r="277" spans="1:9" ht="66" customHeight="1">
      <c r="A277" s="47" t="s">
        <v>210</v>
      </c>
      <c r="B277" s="5">
        <v>167</v>
      </c>
      <c r="C277" s="5" t="s">
        <v>18</v>
      </c>
      <c r="D277" s="5" t="s">
        <v>20</v>
      </c>
      <c r="E277" s="49" t="s">
        <v>209</v>
      </c>
      <c r="F277" s="3"/>
      <c r="G277" s="10">
        <f>G278</f>
        <v>0</v>
      </c>
      <c r="H277" s="43"/>
      <c r="I277" s="43"/>
    </row>
    <row r="278" spans="1:9" ht="31.5" customHeight="1">
      <c r="A278" s="47" t="s">
        <v>113</v>
      </c>
      <c r="B278" s="48">
        <v>167</v>
      </c>
      <c r="C278" s="48" t="s">
        <v>18</v>
      </c>
      <c r="D278" s="48" t="s">
        <v>20</v>
      </c>
      <c r="E278" s="49" t="s">
        <v>209</v>
      </c>
      <c r="F278" s="59">
        <v>200</v>
      </c>
      <c r="G278" s="30">
        <v>0</v>
      </c>
      <c r="H278" s="43"/>
      <c r="I278" s="43"/>
    </row>
    <row r="279" spans="1:9" ht="31.5" customHeight="1">
      <c r="A279" s="55" t="s">
        <v>159</v>
      </c>
      <c r="B279" s="51">
        <v>167</v>
      </c>
      <c r="C279" s="51" t="s">
        <v>18</v>
      </c>
      <c r="D279" s="51">
        <v>12</v>
      </c>
      <c r="E279" s="52"/>
      <c r="F279" s="61"/>
      <c r="G279" s="53">
        <f>G280</f>
        <v>800</v>
      </c>
      <c r="H279" s="43"/>
      <c r="I279" s="43"/>
    </row>
    <row r="280" spans="1:9" ht="48.75" customHeight="1">
      <c r="A280" s="55" t="s">
        <v>163</v>
      </c>
      <c r="B280" s="51">
        <v>167</v>
      </c>
      <c r="C280" s="51" t="s">
        <v>18</v>
      </c>
      <c r="D280" s="51">
        <v>12</v>
      </c>
      <c r="E280" s="52" t="s">
        <v>164</v>
      </c>
      <c r="F280" s="61"/>
      <c r="G280" s="53">
        <f>G281</f>
        <v>800</v>
      </c>
      <c r="H280" s="43"/>
      <c r="I280" s="43"/>
    </row>
    <row r="281" spans="1:9" ht="31.5" customHeight="1">
      <c r="A281" s="55" t="s">
        <v>113</v>
      </c>
      <c r="B281" s="51">
        <v>167</v>
      </c>
      <c r="C281" s="51" t="s">
        <v>18</v>
      </c>
      <c r="D281" s="51">
        <v>12</v>
      </c>
      <c r="E281" s="52" t="s">
        <v>164</v>
      </c>
      <c r="F281" s="61">
        <v>200</v>
      </c>
      <c r="G281" s="53">
        <v>800</v>
      </c>
      <c r="H281" s="43"/>
      <c r="I281" s="43"/>
    </row>
    <row r="282" spans="1:9" ht="23.25" customHeight="1">
      <c r="A282" s="32" t="s">
        <v>178</v>
      </c>
      <c r="B282" s="5">
        <v>167</v>
      </c>
      <c r="C282" s="5" t="s">
        <v>21</v>
      </c>
      <c r="D282" s="5"/>
      <c r="E282" s="7"/>
      <c r="F282" s="3"/>
      <c r="G282" s="10">
        <f>G283</f>
        <v>2728</v>
      </c>
      <c r="H282" s="43"/>
      <c r="I282" s="43"/>
    </row>
    <row r="283" spans="1:9" ht="19.5" customHeight="1">
      <c r="A283" s="32" t="s">
        <v>176</v>
      </c>
      <c r="B283" s="5">
        <v>167</v>
      </c>
      <c r="C283" s="5" t="s">
        <v>21</v>
      </c>
      <c r="D283" s="5" t="s">
        <v>17</v>
      </c>
      <c r="E283" s="7"/>
      <c r="F283" s="3"/>
      <c r="G283" s="10">
        <f>G284+G286</f>
        <v>2728</v>
      </c>
      <c r="H283" s="43"/>
      <c r="I283" s="43"/>
    </row>
    <row r="284" spans="1:9" ht="21.75" customHeight="1">
      <c r="A284" s="32" t="s">
        <v>177</v>
      </c>
      <c r="B284" s="5">
        <v>167</v>
      </c>
      <c r="C284" s="5" t="s">
        <v>21</v>
      </c>
      <c r="D284" s="5" t="s">
        <v>17</v>
      </c>
      <c r="E284" s="7" t="s">
        <v>179</v>
      </c>
      <c r="F284" s="3"/>
      <c r="G284" s="10">
        <f>G285</f>
        <v>300</v>
      </c>
      <c r="H284" s="43"/>
      <c r="I284" s="43"/>
    </row>
    <row r="285" spans="1:9" ht="31.5" customHeight="1">
      <c r="A285" s="32" t="s">
        <v>113</v>
      </c>
      <c r="B285" s="5">
        <v>167</v>
      </c>
      <c r="C285" s="5" t="s">
        <v>21</v>
      </c>
      <c r="D285" s="5" t="s">
        <v>17</v>
      </c>
      <c r="E285" s="7" t="s">
        <v>179</v>
      </c>
      <c r="F285" s="3">
        <v>200</v>
      </c>
      <c r="G285" s="10">
        <v>300</v>
      </c>
      <c r="H285" s="43"/>
      <c r="I285" s="43"/>
    </row>
    <row r="286" spans="1:9" ht="31.5" customHeight="1">
      <c r="A286" s="32" t="s">
        <v>196</v>
      </c>
      <c r="B286" s="5">
        <v>167</v>
      </c>
      <c r="C286" s="5" t="s">
        <v>21</v>
      </c>
      <c r="D286" s="5" t="s">
        <v>17</v>
      </c>
      <c r="E286" s="7" t="s">
        <v>197</v>
      </c>
      <c r="F286" s="3"/>
      <c r="G286" s="10">
        <f>G287</f>
        <v>2428</v>
      </c>
      <c r="H286" s="43"/>
      <c r="I286" s="43"/>
    </row>
    <row r="287" spans="1:9" ht="31.5" customHeight="1">
      <c r="A287" s="32" t="s">
        <v>113</v>
      </c>
      <c r="B287" s="5">
        <v>167</v>
      </c>
      <c r="C287" s="5" t="s">
        <v>21</v>
      </c>
      <c r="D287" s="5" t="s">
        <v>17</v>
      </c>
      <c r="E287" s="7" t="s">
        <v>197</v>
      </c>
      <c r="F287" s="3">
        <v>200</v>
      </c>
      <c r="G287" s="10">
        <v>2428</v>
      </c>
      <c r="H287" s="43"/>
      <c r="I287" s="43"/>
    </row>
    <row r="288" spans="1:9" ht="21.75" customHeight="1">
      <c r="A288" s="9" t="s">
        <v>37</v>
      </c>
      <c r="B288" s="3">
        <v>167</v>
      </c>
      <c r="C288" s="5">
        <v>10</v>
      </c>
      <c r="D288" s="5"/>
      <c r="E288" s="8"/>
      <c r="F288" s="3"/>
      <c r="G288" s="10">
        <f>G289+G292</f>
        <v>58.7</v>
      </c>
      <c r="H288" s="43"/>
      <c r="I288" s="43"/>
    </row>
    <row r="289" spans="1:9" ht="21.75" customHeight="1">
      <c r="A289" s="4" t="s">
        <v>12</v>
      </c>
      <c r="B289" s="5">
        <v>167</v>
      </c>
      <c r="C289" s="5">
        <v>10</v>
      </c>
      <c r="D289" s="5" t="s">
        <v>15</v>
      </c>
      <c r="E289" s="8"/>
      <c r="F289" s="3"/>
      <c r="G289" s="10">
        <f>G290</f>
        <v>58.7</v>
      </c>
      <c r="H289" s="43"/>
      <c r="I289" s="43"/>
    </row>
    <row r="290" spans="1:9" ht="20.25" customHeight="1">
      <c r="A290" s="9" t="s">
        <v>80</v>
      </c>
      <c r="B290" s="5">
        <v>167</v>
      </c>
      <c r="C290" s="5">
        <v>10</v>
      </c>
      <c r="D290" s="5" t="s">
        <v>15</v>
      </c>
      <c r="E290" s="7" t="s">
        <v>138</v>
      </c>
      <c r="F290" s="3"/>
      <c r="G290" s="10">
        <f>G291</f>
        <v>58.7</v>
      </c>
      <c r="H290" s="43"/>
      <c r="I290" s="43"/>
    </row>
    <row r="291" spans="1:9" ht="30.75" customHeight="1">
      <c r="A291" s="9" t="s">
        <v>60</v>
      </c>
      <c r="B291" s="5">
        <v>167</v>
      </c>
      <c r="C291" s="5">
        <v>10</v>
      </c>
      <c r="D291" s="5" t="s">
        <v>15</v>
      </c>
      <c r="E291" s="7" t="s">
        <v>138</v>
      </c>
      <c r="F291" s="3">
        <v>300</v>
      </c>
      <c r="G291" s="10">
        <v>58.7</v>
      </c>
      <c r="H291" s="43"/>
      <c r="I291" s="43"/>
    </row>
    <row r="292" spans="1:9" ht="21.75" customHeight="1">
      <c r="A292" s="4" t="s">
        <v>41</v>
      </c>
      <c r="B292" s="5">
        <v>167</v>
      </c>
      <c r="C292" s="5">
        <v>10</v>
      </c>
      <c r="D292" s="5" t="s">
        <v>17</v>
      </c>
      <c r="E292" s="7"/>
      <c r="F292" s="3"/>
      <c r="G292" s="10">
        <f>G297+G293+G295</f>
        <v>0</v>
      </c>
      <c r="H292" s="43"/>
      <c r="I292" s="43"/>
    </row>
    <row r="293" spans="1:9" ht="72" customHeight="1">
      <c r="A293" s="9" t="s">
        <v>213</v>
      </c>
      <c r="B293" s="5">
        <v>167</v>
      </c>
      <c r="C293" s="5" t="s">
        <v>57</v>
      </c>
      <c r="D293" s="5" t="s">
        <v>17</v>
      </c>
      <c r="E293" s="7" t="s">
        <v>216</v>
      </c>
      <c r="F293" s="5"/>
      <c r="G293" s="10">
        <f>G294</f>
        <v>0</v>
      </c>
      <c r="H293" s="43"/>
      <c r="I293" s="43"/>
    </row>
    <row r="294" spans="1:9" ht="42" customHeight="1">
      <c r="A294" s="9" t="s">
        <v>60</v>
      </c>
      <c r="B294" s="5">
        <v>167</v>
      </c>
      <c r="C294" s="5" t="s">
        <v>57</v>
      </c>
      <c r="D294" s="5" t="s">
        <v>17</v>
      </c>
      <c r="E294" s="7" t="s">
        <v>216</v>
      </c>
      <c r="F294" s="5">
        <v>300</v>
      </c>
      <c r="G294" s="10">
        <v>0</v>
      </c>
      <c r="H294" s="43"/>
      <c r="I294" s="43"/>
    </row>
    <row r="295" spans="1:9" ht="129" customHeight="1">
      <c r="A295" s="9" t="s">
        <v>217</v>
      </c>
      <c r="B295" s="5">
        <v>167</v>
      </c>
      <c r="C295" s="5" t="s">
        <v>57</v>
      </c>
      <c r="D295" s="5" t="s">
        <v>17</v>
      </c>
      <c r="E295" s="7" t="s">
        <v>218</v>
      </c>
      <c r="F295" s="5"/>
      <c r="G295" s="10">
        <f>G296</f>
        <v>0</v>
      </c>
      <c r="H295" s="43"/>
      <c r="I295" s="43"/>
    </row>
    <row r="296" spans="1:9" ht="34.5" customHeight="1">
      <c r="A296" s="9" t="s">
        <v>60</v>
      </c>
      <c r="B296" s="5">
        <v>167</v>
      </c>
      <c r="C296" s="5" t="s">
        <v>57</v>
      </c>
      <c r="D296" s="5" t="s">
        <v>17</v>
      </c>
      <c r="E296" s="7" t="s">
        <v>218</v>
      </c>
      <c r="F296" s="5">
        <v>300</v>
      </c>
      <c r="G296" s="10">
        <v>0</v>
      </c>
      <c r="H296" s="43"/>
      <c r="I296" s="43"/>
    </row>
    <row r="297" spans="1:9" ht="66" customHeight="1">
      <c r="A297" s="9" t="s">
        <v>198</v>
      </c>
      <c r="B297" s="5">
        <v>167</v>
      </c>
      <c r="C297" s="5">
        <v>10</v>
      </c>
      <c r="D297" s="5" t="s">
        <v>17</v>
      </c>
      <c r="E297" s="7" t="s">
        <v>199</v>
      </c>
      <c r="F297" s="3"/>
      <c r="G297" s="10">
        <f>G298</f>
        <v>0</v>
      </c>
      <c r="H297" s="43"/>
      <c r="I297" s="43"/>
    </row>
    <row r="298" spans="1:9" ht="41.25" customHeight="1">
      <c r="A298" s="9" t="s">
        <v>60</v>
      </c>
      <c r="B298" s="5">
        <v>167</v>
      </c>
      <c r="C298" s="5" t="s">
        <v>57</v>
      </c>
      <c r="D298" s="5" t="s">
        <v>17</v>
      </c>
      <c r="E298" s="7" t="s">
        <v>199</v>
      </c>
      <c r="F298" s="5">
        <v>300</v>
      </c>
      <c r="G298" s="10">
        <v>0</v>
      </c>
      <c r="H298" s="43"/>
      <c r="I298" s="43"/>
    </row>
    <row r="299" spans="1:9" ht="36.75" customHeight="1">
      <c r="A299" s="32" t="s">
        <v>219</v>
      </c>
      <c r="B299" s="5">
        <v>303</v>
      </c>
      <c r="C299" s="18"/>
      <c r="D299" s="18"/>
      <c r="E299" s="28"/>
      <c r="F299" s="18"/>
      <c r="G299" s="20">
        <f>G300+G326+G351+G334+G340</f>
        <v>32478.496000000003</v>
      </c>
      <c r="H299" s="43"/>
      <c r="I299" s="43"/>
    </row>
    <row r="300" spans="1:9" ht="27" customHeight="1">
      <c r="A300" s="9" t="s">
        <v>33</v>
      </c>
      <c r="B300" s="5">
        <v>303</v>
      </c>
      <c r="C300" s="5" t="s">
        <v>15</v>
      </c>
      <c r="D300" s="5"/>
      <c r="E300" s="7"/>
      <c r="F300" s="5"/>
      <c r="G300" s="10">
        <f>G304+G307+G301+G313</f>
        <v>17341.100000000002</v>
      </c>
      <c r="H300" s="43"/>
      <c r="I300" s="43"/>
    </row>
    <row r="301" spans="1:9" ht="36.75" customHeight="1">
      <c r="A301" s="38" t="s">
        <v>160</v>
      </c>
      <c r="B301" s="5">
        <v>303</v>
      </c>
      <c r="C301" s="5" t="s">
        <v>15</v>
      </c>
      <c r="D301" s="5" t="s">
        <v>16</v>
      </c>
      <c r="E301" s="7"/>
      <c r="F301" s="5"/>
      <c r="G301" s="10">
        <f>G302</f>
        <v>1172.5999999999999</v>
      </c>
      <c r="H301" s="43"/>
      <c r="I301" s="43"/>
    </row>
    <row r="302" spans="1:9" ht="22.5" customHeight="1">
      <c r="A302" s="9" t="s">
        <v>161</v>
      </c>
      <c r="B302" s="5">
        <v>303</v>
      </c>
      <c r="C302" s="5" t="s">
        <v>15</v>
      </c>
      <c r="D302" s="5" t="s">
        <v>16</v>
      </c>
      <c r="E302" s="7" t="s">
        <v>162</v>
      </c>
      <c r="F302" s="5"/>
      <c r="G302" s="10">
        <f>G303</f>
        <v>1172.5999999999999</v>
      </c>
      <c r="H302" s="43"/>
      <c r="I302" s="43"/>
    </row>
    <row r="303" spans="1:9" ht="87.75" customHeight="1">
      <c r="A303" s="32" t="s">
        <v>75</v>
      </c>
      <c r="B303" s="5">
        <v>303</v>
      </c>
      <c r="C303" s="5" t="s">
        <v>15</v>
      </c>
      <c r="D303" s="5" t="s">
        <v>16</v>
      </c>
      <c r="E303" s="7" t="s">
        <v>162</v>
      </c>
      <c r="F303" s="5">
        <v>100</v>
      </c>
      <c r="G303" s="10">
        <v>1172.5999999999999</v>
      </c>
      <c r="H303" s="43"/>
      <c r="I303" s="43"/>
    </row>
    <row r="304" spans="1:9" ht="36.75" customHeight="1">
      <c r="A304" s="9" t="s">
        <v>49</v>
      </c>
      <c r="B304" s="5">
        <v>303</v>
      </c>
      <c r="C304" s="5" t="s">
        <v>15</v>
      </c>
      <c r="D304" s="5" t="s">
        <v>17</v>
      </c>
      <c r="E304" s="7"/>
      <c r="F304" s="5"/>
      <c r="G304" s="10">
        <f>G305</f>
        <v>108.2</v>
      </c>
      <c r="H304" s="43"/>
      <c r="I304" s="43"/>
    </row>
    <row r="305" spans="1:9" ht="36.75" customHeight="1">
      <c r="A305" s="9" t="s">
        <v>69</v>
      </c>
      <c r="B305" s="5">
        <v>303</v>
      </c>
      <c r="C305" s="5" t="s">
        <v>15</v>
      </c>
      <c r="D305" s="5" t="s">
        <v>17</v>
      </c>
      <c r="E305" s="7" t="s">
        <v>133</v>
      </c>
      <c r="F305" s="5"/>
      <c r="G305" s="10">
        <f>G306</f>
        <v>108.2</v>
      </c>
      <c r="H305" s="43"/>
      <c r="I305" s="43"/>
    </row>
    <row r="306" spans="1:9" ht="36.75" customHeight="1">
      <c r="A306" s="32" t="s">
        <v>113</v>
      </c>
      <c r="B306" s="5">
        <v>303</v>
      </c>
      <c r="C306" s="5" t="s">
        <v>15</v>
      </c>
      <c r="D306" s="5" t="s">
        <v>17</v>
      </c>
      <c r="E306" s="7" t="s">
        <v>133</v>
      </c>
      <c r="F306" s="5">
        <v>200</v>
      </c>
      <c r="G306" s="10">
        <v>108.2</v>
      </c>
      <c r="H306" s="43"/>
      <c r="I306" s="43"/>
    </row>
    <row r="307" spans="1:9" ht="36.75" customHeight="1">
      <c r="A307" s="9" t="s">
        <v>3</v>
      </c>
      <c r="B307" s="5">
        <v>303</v>
      </c>
      <c r="C307" s="5" t="s">
        <v>15</v>
      </c>
      <c r="D307" s="5" t="s">
        <v>18</v>
      </c>
      <c r="E307" s="7"/>
      <c r="F307" s="5"/>
      <c r="G307" s="10">
        <f>G308</f>
        <v>10292.200000000001</v>
      </c>
      <c r="H307" s="43"/>
      <c r="I307" s="43"/>
    </row>
    <row r="308" spans="1:9" ht="36.75" customHeight="1">
      <c r="A308" s="9" t="s">
        <v>64</v>
      </c>
      <c r="B308" s="5">
        <v>303</v>
      </c>
      <c r="C308" s="5" t="s">
        <v>15</v>
      </c>
      <c r="D308" s="5" t="s">
        <v>18</v>
      </c>
      <c r="E308" s="7" t="s">
        <v>114</v>
      </c>
      <c r="F308" s="5"/>
      <c r="G308" s="10">
        <f>G309</f>
        <v>10292.200000000001</v>
      </c>
      <c r="H308" s="43"/>
      <c r="I308" s="43"/>
    </row>
    <row r="309" spans="1:9" ht="36.75" customHeight="1">
      <c r="A309" s="9" t="s">
        <v>65</v>
      </c>
      <c r="B309" s="5">
        <v>303</v>
      </c>
      <c r="C309" s="5" t="s">
        <v>15</v>
      </c>
      <c r="D309" s="5" t="s">
        <v>18</v>
      </c>
      <c r="E309" s="7" t="s">
        <v>115</v>
      </c>
      <c r="F309" s="5"/>
      <c r="G309" s="10">
        <f>G311+G312+G310</f>
        <v>10292.200000000001</v>
      </c>
      <c r="H309" s="43"/>
      <c r="I309" s="43"/>
    </row>
    <row r="310" spans="1:9" ht="85.5" customHeight="1">
      <c r="A310" s="32" t="s">
        <v>75</v>
      </c>
      <c r="B310" s="5">
        <v>303</v>
      </c>
      <c r="C310" s="5" t="s">
        <v>15</v>
      </c>
      <c r="D310" s="5" t="s">
        <v>18</v>
      </c>
      <c r="E310" s="7" t="s">
        <v>115</v>
      </c>
      <c r="F310" s="5">
        <v>100</v>
      </c>
      <c r="G310" s="10">
        <v>9111.1</v>
      </c>
      <c r="H310" s="43"/>
      <c r="I310" s="43"/>
    </row>
    <row r="311" spans="1:9" ht="36.75" customHeight="1">
      <c r="A311" s="32" t="s">
        <v>113</v>
      </c>
      <c r="B311" s="5">
        <v>303</v>
      </c>
      <c r="C311" s="5" t="s">
        <v>15</v>
      </c>
      <c r="D311" s="5" t="s">
        <v>18</v>
      </c>
      <c r="E311" s="7" t="s">
        <v>115</v>
      </c>
      <c r="F311" s="5">
        <v>200</v>
      </c>
      <c r="G311" s="10">
        <v>1119.0999999999999</v>
      </c>
      <c r="H311" s="43"/>
      <c r="I311" s="43"/>
    </row>
    <row r="312" spans="1:9" ht="21.75" customHeight="1">
      <c r="A312" s="33" t="s">
        <v>66</v>
      </c>
      <c r="B312" s="5">
        <v>303</v>
      </c>
      <c r="C312" s="5" t="s">
        <v>15</v>
      </c>
      <c r="D312" s="5" t="s">
        <v>18</v>
      </c>
      <c r="E312" s="7" t="s">
        <v>115</v>
      </c>
      <c r="F312" s="5">
        <v>850</v>
      </c>
      <c r="G312" s="20">
        <v>62</v>
      </c>
      <c r="H312" s="43"/>
      <c r="I312" s="43"/>
    </row>
    <row r="313" spans="1:9" ht="24.75" customHeight="1">
      <c r="A313" s="32" t="s">
        <v>5</v>
      </c>
      <c r="B313" s="5">
        <v>303</v>
      </c>
      <c r="C313" s="5" t="s">
        <v>15</v>
      </c>
      <c r="D313" s="5" t="s">
        <v>45</v>
      </c>
      <c r="E313" s="28"/>
      <c r="F313" s="18"/>
      <c r="G313" s="20">
        <f>G323+G314+G317+G321</f>
        <v>5768.1</v>
      </c>
      <c r="H313" s="43"/>
      <c r="I313" s="43"/>
    </row>
    <row r="314" spans="1:9" ht="24.75" customHeight="1">
      <c r="A314" s="9" t="s">
        <v>50</v>
      </c>
      <c r="B314" s="5">
        <v>303</v>
      </c>
      <c r="C314" s="5" t="s">
        <v>15</v>
      </c>
      <c r="D314" s="5" t="s">
        <v>45</v>
      </c>
      <c r="E314" s="7" t="s">
        <v>134</v>
      </c>
      <c r="F314" s="5"/>
      <c r="G314" s="10">
        <f>G315+G316</f>
        <v>199.5</v>
      </c>
      <c r="H314" s="43"/>
      <c r="I314" s="43"/>
    </row>
    <row r="315" spans="1:9" ht="95.25" customHeight="1">
      <c r="A315" s="32" t="s">
        <v>75</v>
      </c>
      <c r="B315" s="5">
        <v>303</v>
      </c>
      <c r="C315" s="5" t="s">
        <v>15</v>
      </c>
      <c r="D315" s="5" t="s">
        <v>45</v>
      </c>
      <c r="E315" s="7" t="s">
        <v>134</v>
      </c>
      <c r="F315" s="5">
        <v>100</v>
      </c>
      <c r="G315" s="30">
        <v>199.5</v>
      </c>
      <c r="H315" s="43"/>
      <c r="I315" s="43"/>
    </row>
    <row r="316" spans="1:9" ht="41.25" customHeight="1">
      <c r="A316" s="32" t="s">
        <v>113</v>
      </c>
      <c r="B316" s="5">
        <v>303</v>
      </c>
      <c r="C316" s="5" t="s">
        <v>15</v>
      </c>
      <c r="D316" s="5" t="s">
        <v>45</v>
      </c>
      <c r="E316" s="7" t="s">
        <v>134</v>
      </c>
      <c r="F316" s="5">
        <v>200</v>
      </c>
      <c r="G316" s="30">
        <v>0</v>
      </c>
      <c r="H316" s="43"/>
      <c r="I316" s="43"/>
    </row>
    <row r="317" spans="1:9" ht="31.5" customHeight="1">
      <c r="A317" s="24" t="s">
        <v>151</v>
      </c>
      <c r="B317" s="5">
        <v>303</v>
      </c>
      <c r="C317" s="5" t="s">
        <v>15</v>
      </c>
      <c r="D317" s="5" t="s">
        <v>45</v>
      </c>
      <c r="E317" s="26" t="s">
        <v>150</v>
      </c>
      <c r="F317" s="25"/>
      <c r="G317" s="27">
        <f>G318+G319</f>
        <v>883.6</v>
      </c>
      <c r="H317" s="43"/>
      <c r="I317" s="43"/>
    </row>
    <row r="318" spans="1:9" ht="82.5" customHeight="1">
      <c r="A318" s="32" t="s">
        <v>75</v>
      </c>
      <c r="B318" s="5">
        <v>303</v>
      </c>
      <c r="C318" s="5" t="s">
        <v>15</v>
      </c>
      <c r="D318" s="5" t="s">
        <v>45</v>
      </c>
      <c r="E318" s="26" t="s">
        <v>150</v>
      </c>
      <c r="F318" s="25">
        <v>100</v>
      </c>
      <c r="G318" s="41">
        <v>883.6</v>
      </c>
      <c r="H318" s="43"/>
      <c r="I318" s="43"/>
    </row>
    <row r="319" spans="1:9" ht="36" customHeight="1">
      <c r="A319" s="32" t="s">
        <v>113</v>
      </c>
      <c r="B319" s="5">
        <v>303</v>
      </c>
      <c r="C319" s="5" t="s">
        <v>15</v>
      </c>
      <c r="D319" s="5" t="s">
        <v>45</v>
      </c>
      <c r="E319" s="26" t="s">
        <v>150</v>
      </c>
      <c r="F319" s="25">
        <v>200</v>
      </c>
      <c r="G319" s="41">
        <v>0</v>
      </c>
      <c r="H319" s="43"/>
      <c r="I319" s="43"/>
    </row>
    <row r="320" spans="1:9" ht="24.75" customHeight="1">
      <c r="A320" s="35" t="s">
        <v>66</v>
      </c>
      <c r="B320" s="5">
        <v>303</v>
      </c>
      <c r="C320" s="5" t="s">
        <v>15</v>
      </c>
      <c r="D320" s="5" t="s">
        <v>45</v>
      </c>
      <c r="E320" s="26" t="s">
        <v>150</v>
      </c>
      <c r="F320" s="25">
        <v>850</v>
      </c>
      <c r="G320" s="41">
        <v>0</v>
      </c>
      <c r="H320" s="43"/>
      <c r="I320" s="43"/>
    </row>
    <row r="321" spans="1:9" ht="57.75" customHeight="1">
      <c r="A321" s="33" t="s">
        <v>186</v>
      </c>
      <c r="B321" s="5">
        <v>303</v>
      </c>
      <c r="C321" s="5" t="s">
        <v>15</v>
      </c>
      <c r="D321" s="5">
        <v>13</v>
      </c>
      <c r="E321" s="7" t="s">
        <v>189</v>
      </c>
      <c r="F321" s="5"/>
      <c r="G321" s="10">
        <f>G322</f>
        <v>700</v>
      </c>
      <c r="H321" s="43"/>
      <c r="I321" s="43"/>
    </row>
    <row r="322" spans="1:9" ht="87" customHeight="1">
      <c r="A322" s="31" t="s">
        <v>75</v>
      </c>
      <c r="B322" s="5">
        <v>303</v>
      </c>
      <c r="C322" s="5" t="s">
        <v>15</v>
      </c>
      <c r="D322" s="5">
        <v>13</v>
      </c>
      <c r="E322" s="7" t="s">
        <v>189</v>
      </c>
      <c r="F322" s="5">
        <v>100</v>
      </c>
      <c r="G322" s="10">
        <v>700</v>
      </c>
      <c r="H322" s="43"/>
      <c r="I322" s="43"/>
    </row>
    <row r="323" spans="1:9" ht="25.5" customHeight="1">
      <c r="A323" s="32" t="s">
        <v>152</v>
      </c>
      <c r="B323" s="5">
        <v>303</v>
      </c>
      <c r="C323" s="5" t="s">
        <v>15</v>
      </c>
      <c r="D323" s="5" t="s">
        <v>45</v>
      </c>
      <c r="E323" s="28" t="s">
        <v>153</v>
      </c>
      <c r="F323" s="18"/>
      <c r="G323" s="20">
        <f>G325+G324</f>
        <v>3985</v>
      </c>
      <c r="H323" s="43"/>
      <c r="I323" s="43"/>
    </row>
    <row r="324" spans="1:9" ht="37.5" customHeight="1">
      <c r="A324" s="32" t="s">
        <v>113</v>
      </c>
      <c r="B324" s="5">
        <v>303</v>
      </c>
      <c r="C324" s="5" t="s">
        <v>15</v>
      </c>
      <c r="D324" s="5" t="s">
        <v>45</v>
      </c>
      <c r="E324" s="28" t="s">
        <v>153</v>
      </c>
      <c r="F324" s="18">
        <v>200</v>
      </c>
      <c r="G324" s="20">
        <v>1603</v>
      </c>
      <c r="H324" s="43"/>
      <c r="I324" s="43"/>
    </row>
    <row r="325" spans="1:9" ht="22.5" customHeight="1">
      <c r="A325" s="32" t="s">
        <v>220</v>
      </c>
      <c r="B325" s="5">
        <v>303</v>
      </c>
      <c r="C325" s="5" t="s">
        <v>15</v>
      </c>
      <c r="D325" s="5" t="s">
        <v>45</v>
      </c>
      <c r="E325" s="28" t="s">
        <v>153</v>
      </c>
      <c r="F325" s="18">
        <v>830</v>
      </c>
      <c r="G325" s="20">
        <v>2382</v>
      </c>
      <c r="H325" s="43"/>
      <c r="I325" s="43"/>
    </row>
    <row r="326" spans="1:9" ht="40.5" customHeight="1">
      <c r="A326" s="4" t="s">
        <v>34</v>
      </c>
      <c r="B326" s="5">
        <v>303</v>
      </c>
      <c r="C326" s="18" t="s">
        <v>17</v>
      </c>
      <c r="D326" s="5"/>
      <c r="E326" s="28"/>
      <c r="F326" s="25"/>
      <c r="G326" s="41">
        <f>G327+G330+G332</f>
        <v>2442.1999999999998</v>
      </c>
      <c r="H326" s="43"/>
      <c r="I326" s="43"/>
    </row>
    <row r="327" spans="1:9" ht="50.25" customHeight="1">
      <c r="A327" s="17" t="s">
        <v>47</v>
      </c>
      <c r="B327" s="5">
        <v>303</v>
      </c>
      <c r="C327" s="18" t="s">
        <v>17</v>
      </c>
      <c r="D327" s="18" t="s">
        <v>20</v>
      </c>
      <c r="E327" s="19"/>
      <c r="F327" s="18"/>
      <c r="G327" s="20">
        <f>G328</f>
        <v>961.2</v>
      </c>
      <c r="H327" s="43"/>
      <c r="I327" s="43"/>
    </row>
    <row r="328" spans="1:9" ht="38.25" customHeight="1">
      <c r="A328" s="9" t="s">
        <v>70</v>
      </c>
      <c r="B328" s="5">
        <v>303</v>
      </c>
      <c r="C328" s="5" t="s">
        <v>17</v>
      </c>
      <c r="D328" s="5" t="s">
        <v>20</v>
      </c>
      <c r="E328" s="7" t="s">
        <v>135</v>
      </c>
      <c r="F328" s="5"/>
      <c r="G328" s="10">
        <f>G329</f>
        <v>961.2</v>
      </c>
      <c r="H328" s="43"/>
      <c r="I328" s="43"/>
    </row>
    <row r="329" spans="1:9" ht="85.5" customHeight="1">
      <c r="A329" s="32" t="s">
        <v>75</v>
      </c>
      <c r="B329" s="5">
        <v>303</v>
      </c>
      <c r="C329" s="5" t="s">
        <v>17</v>
      </c>
      <c r="D329" s="5" t="s">
        <v>20</v>
      </c>
      <c r="E329" s="7" t="s">
        <v>135</v>
      </c>
      <c r="F329" s="5">
        <v>100</v>
      </c>
      <c r="G329" s="10">
        <v>961.2</v>
      </c>
      <c r="H329" s="43"/>
      <c r="I329" s="43"/>
    </row>
    <row r="330" spans="1:9" ht="66.75" customHeight="1">
      <c r="A330" s="32" t="s">
        <v>168</v>
      </c>
      <c r="B330" s="5">
        <v>303</v>
      </c>
      <c r="C330" s="5" t="s">
        <v>17</v>
      </c>
      <c r="D330" s="5" t="s">
        <v>20</v>
      </c>
      <c r="E330" s="7" t="s">
        <v>167</v>
      </c>
      <c r="F330" s="5"/>
      <c r="G330" s="53">
        <f>G331</f>
        <v>1281</v>
      </c>
      <c r="H330" s="43"/>
      <c r="I330" s="43"/>
    </row>
    <row r="331" spans="1:9" ht="40.5" customHeight="1">
      <c r="A331" s="32" t="s">
        <v>113</v>
      </c>
      <c r="B331" s="5">
        <v>303</v>
      </c>
      <c r="C331" s="5" t="s">
        <v>17</v>
      </c>
      <c r="D331" s="5" t="s">
        <v>20</v>
      </c>
      <c r="E331" s="7" t="s">
        <v>167</v>
      </c>
      <c r="F331" s="5">
        <v>200</v>
      </c>
      <c r="G331" s="53">
        <v>1281</v>
      </c>
      <c r="H331" s="43"/>
      <c r="I331" s="43"/>
    </row>
    <row r="332" spans="1:9" ht="54" customHeight="1">
      <c r="A332" s="47" t="s">
        <v>172</v>
      </c>
      <c r="B332" s="5">
        <v>303</v>
      </c>
      <c r="C332" s="5" t="s">
        <v>17</v>
      </c>
      <c r="D332" s="5" t="s">
        <v>20</v>
      </c>
      <c r="E332" s="49" t="s">
        <v>174</v>
      </c>
      <c r="F332" s="48"/>
      <c r="G332" s="30">
        <f>G333</f>
        <v>200</v>
      </c>
      <c r="H332" s="43"/>
      <c r="I332" s="43"/>
    </row>
    <row r="333" spans="1:9" ht="40.5" customHeight="1">
      <c r="A333" s="47" t="s">
        <v>113</v>
      </c>
      <c r="B333" s="5">
        <v>303</v>
      </c>
      <c r="C333" s="5" t="s">
        <v>17</v>
      </c>
      <c r="D333" s="5" t="s">
        <v>20</v>
      </c>
      <c r="E333" s="49" t="s">
        <v>174</v>
      </c>
      <c r="F333" s="48">
        <v>200</v>
      </c>
      <c r="G333" s="30">
        <v>200</v>
      </c>
      <c r="H333" s="43"/>
      <c r="I333" s="43"/>
    </row>
    <row r="334" spans="1:9" ht="25.5" customHeight="1">
      <c r="A334" s="4" t="s">
        <v>35</v>
      </c>
      <c r="B334" s="5">
        <v>303</v>
      </c>
      <c r="C334" s="5" t="s">
        <v>18</v>
      </c>
      <c r="D334" s="5"/>
      <c r="E334" s="7"/>
      <c r="F334" s="3"/>
      <c r="G334" s="30">
        <f>G335</f>
        <v>2491</v>
      </c>
      <c r="H334" s="43"/>
      <c r="I334" s="43"/>
    </row>
    <row r="335" spans="1:9" ht="26.25" customHeight="1">
      <c r="A335" s="4" t="s">
        <v>72</v>
      </c>
      <c r="B335" s="5">
        <v>303</v>
      </c>
      <c r="C335" s="5" t="s">
        <v>18</v>
      </c>
      <c r="D335" s="5" t="s">
        <v>20</v>
      </c>
      <c r="E335" s="49"/>
      <c r="F335" s="48"/>
      <c r="G335" s="30">
        <f>G336+G338</f>
        <v>2491</v>
      </c>
      <c r="H335" s="43"/>
      <c r="I335" s="43"/>
    </row>
    <row r="336" spans="1:9" ht="69" customHeight="1">
      <c r="A336" s="47" t="s">
        <v>210</v>
      </c>
      <c r="B336" s="5">
        <v>303</v>
      </c>
      <c r="C336" s="5" t="s">
        <v>18</v>
      </c>
      <c r="D336" s="5" t="s">
        <v>20</v>
      </c>
      <c r="E336" s="49" t="s">
        <v>209</v>
      </c>
      <c r="F336" s="3"/>
      <c r="G336" s="10">
        <f>G337</f>
        <v>1791</v>
      </c>
      <c r="H336" s="43"/>
      <c r="I336" s="43"/>
    </row>
    <row r="337" spans="1:9" ht="40.5" customHeight="1">
      <c r="A337" s="47" t="s">
        <v>113</v>
      </c>
      <c r="B337" s="5">
        <v>303</v>
      </c>
      <c r="C337" s="48" t="s">
        <v>18</v>
      </c>
      <c r="D337" s="48" t="s">
        <v>20</v>
      </c>
      <c r="E337" s="49" t="s">
        <v>209</v>
      </c>
      <c r="F337" s="59">
        <v>200</v>
      </c>
      <c r="G337" s="30">
        <v>1791</v>
      </c>
      <c r="H337" s="43"/>
      <c r="I337" s="43"/>
    </row>
    <row r="338" spans="1:9" ht="54.75" customHeight="1">
      <c r="A338" s="4" t="s">
        <v>73</v>
      </c>
      <c r="B338" s="5">
        <v>303</v>
      </c>
      <c r="C338" s="5" t="s">
        <v>18</v>
      </c>
      <c r="D338" s="5" t="s">
        <v>20</v>
      </c>
      <c r="E338" s="7" t="s">
        <v>136</v>
      </c>
      <c r="F338" s="3"/>
      <c r="G338" s="10">
        <f>G339</f>
        <v>700</v>
      </c>
      <c r="H338" s="43"/>
      <c r="I338" s="43"/>
    </row>
    <row r="339" spans="1:9" ht="40.5" customHeight="1">
      <c r="A339" s="47" t="s">
        <v>113</v>
      </c>
      <c r="B339" s="5">
        <v>303</v>
      </c>
      <c r="C339" s="48" t="s">
        <v>18</v>
      </c>
      <c r="D339" s="48" t="s">
        <v>20</v>
      </c>
      <c r="E339" s="49" t="s">
        <v>136</v>
      </c>
      <c r="F339" s="59">
        <v>200</v>
      </c>
      <c r="G339" s="30">
        <v>700</v>
      </c>
      <c r="H339" s="43"/>
      <c r="I339" s="43"/>
    </row>
    <row r="340" spans="1:9" ht="18.75" customHeight="1">
      <c r="A340" s="32" t="s">
        <v>178</v>
      </c>
      <c r="B340" s="5">
        <v>303</v>
      </c>
      <c r="C340" s="5" t="s">
        <v>21</v>
      </c>
      <c r="D340" s="5"/>
      <c r="E340" s="7"/>
      <c r="F340" s="3"/>
      <c r="G340" s="10">
        <f>G341+G348</f>
        <v>7513.6959999999999</v>
      </c>
      <c r="H340" s="43"/>
      <c r="I340" s="43"/>
    </row>
    <row r="341" spans="1:9" ht="17.25" customHeight="1">
      <c r="A341" s="4" t="s">
        <v>181</v>
      </c>
      <c r="B341" s="5">
        <v>303</v>
      </c>
      <c r="C341" s="8" t="s">
        <v>21</v>
      </c>
      <c r="D341" s="8" t="s">
        <v>16</v>
      </c>
      <c r="E341" s="7"/>
      <c r="F341" s="3"/>
      <c r="G341" s="10">
        <f>G342+G344+G346</f>
        <v>7213.6959999999999</v>
      </c>
      <c r="H341" s="43"/>
      <c r="I341" s="43"/>
    </row>
    <row r="342" spans="1:9" ht="55.5" customHeight="1">
      <c r="A342" s="4" t="s">
        <v>241</v>
      </c>
      <c r="B342" s="5">
        <v>303</v>
      </c>
      <c r="C342" s="8" t="s">
        <v>21</v>
      </c>
      <c r="D342" s="8" t="s">
        <v>16</v>
      </c>
      <c r="E342" s="7" t="s">
        <v>242</v>
      </c>
      <c r="F342" s="3"/>
      <c r="G342" s="10">
        <f>G343</f>
        <v>4408.8999999999996</v>
      </c>
      <c r="H342" s="43"/>
      <c r="I342" s="43"/>
    </row>
    <row r="343" spans="1:9" ht="40.5" customHeight="1">
      <c r="A343" s="4" t="s">
        <v>113</v>
      </c>
      <c r="B343" s="5">
        <v>303</v>
      </c>
      <c r="C343" s="8" t="s">
        <v>21</v>
      </c>
      <c r="D343" s="8" t="s">
        <v>16</v>
      </c>
      <c r="E343" s="7" t="s">
        <v>242</v>
      </c>
      <c r="F343" s="3">
        <v>200</v>
      </c>
      <c r="G343" s="10">
        <v>4408.8999999999996</v>
      </c>
      <c r="H343" s="43"/>
      <c r="I343" s="43"/>
    </row>
    <row r="344" spans="1:9" ht="40.5" customHeight="1">
      <c r="A344" s="66" t="s">
        <v>235</v>
      </c>
      <c r="B344" s="5">
        <v>303</v>
      </c>
      <c r="C344" s="8" t="s">
        <v>21</v>
      </c>
      <c r="D344" s="8" t="s">
        <v>16</v>
      </c>
      <c r="E344" s="7" t="s">
        <v>236</v>
      </c>
      <c r="F344" s="3"/>
      <c r="G344" s="10">
        <f>G345</f>
        <v>2723.7959999999998</v>
      </c>
      <c r="H344" s="43"/>
      <c r="I344" s="43"/>
    </row>
    <row r="345" spans="1:9" ht="40.5" customHeight="1">
      <c r="A345" s="66" t="s">
        <v>113</v>
      </c>
      <c r="B345" s="5">
        <v>303</v>
      </c>
      <c r="C345" s="8" t="s">
        <v>21</v>
      </c>
      <c r="D345" s="8" t="s">
        <v>16</v>
      </c>
      <c r="E345" s="7" t="s">
        <v>236</v>
      </c>
      <c r="F345" s="3">
        <v>200</v>
      </c>
      <c r="G345" s="10">
        <v>2723.7959999999998</v>
      </c>
      <c r="H345" s="43"/>
      <c r="I345" s="43"/>
    </row>
    <row r="346" spans="1:9" ht="81.75" customHeight="1">
      <c r="A346" s="33" t="s">
        <v>237</v>
      </c>
      <c r="B346" s="5">
        <v>303</v>
      </c>
      <c r="C346" s="8" t="s">
        <v>21</v>
      </c>
      <c r="D346" s="8" t="s">
        <v>16</v>
      </c>
      <c r="E346" s="7" t="s">
        <v>236</v>
      </c>
      <c r="F346" s="5"/>
      <c r="G346" s="10">
        <f>G347</f>
        <v>81</v>
      </c>
      <c r="H346" s="43"/>
      <c r="I346" s="43"/>
    </row>
    <row r="347" spans="1:9" ht="40.5" customHeight="1">
      <c r="A347" s="33" t="s">
        <v>113</v>
      </c>
      <c r="B347" s="5">
        <v>303</v>
      </c>
      <c r="C347" s="8" t="s">
        <v>21</v>
      </c>
      <c r="D347" s="8" t="s">
        <v>16</v>
      </c>
      <c r="E347" s="7" t="s">
        <v>236</v>
      </c>
      <c r="F347" s="5">
        <v>200</v>
      </c>
      <c r="G347" s="10">
        <v>81</v>
      </c>
      <c r="H347" s="43"/>
      <c r="I347" s="43"/>
    </row>
    <row r="348" spans="1:9" ht="40.5" customHeight="1">
      <c r="A348" s="33" t="s">
        <v>232</v>
      </c>
      <c r="B348" s="5">
        <v>303</v>
      </c>
      <c r="C348" s="8" t="s">
        <v>21</v>
      </c>
      <c r="D348" s="8" t="s">
        <v>21</v>
      </c>
      <c r="E348" s="7"/>
      <c r="F348" s="5"/>
      <c r="G348" s="10">
        <f>G349</f>
        <v>300</v>
      </c>
      <c r="H348" s="43"/>
      <c r="I348" s="43"/>
    </row>
    <row r="349" spans="1:9" ht="25.5" customHeight="1">
      <c r="A349" s="33" t="s">
        <v>152</v>
      </c>
      <c r="B349" s="5">
        <v>303</v>
      </c>
      <c r="C349" s="8" t="s">
        <v>21</v>
      </c>
      <c r="D349" s="8" t="s">
        <v>21</v>
      </c>
      <c r="E349" s="7" t="s">
        <v>153</v>
      </c>
      <c r="F349" s="5"/>
      <c r="G349" s="10">
        <f>G350</f>
        <v>300</v>
      </c>
      <c r="H349" s="43"/>
      <c r="I349" s="43"/>
    </row>
    <row r="350" spans="1:9" ht="154.5" customHeight="1">
      <c r="A350" s="33" t="s">
        <v>243</v>
      </c>
      <c r="B350" s="5">
        <v>303</v>
      </c>
      <c r="C350" s="8" t="s">
        <v>21</v>
      </c>
      <c r="D350" s="8" t="s">
        <v>21</v>
      </c>
      <c r="E350" s="7" t="s">
        <v>153</v>
      </c>
      <c r="F350" s="5">
        <v>813</v>
      </c>
      <c r="G350" s="10">
        <v>300</v>
      </c>
      <c r="H350" s="43"/>
      <c r="I350" s="43"/>
    </row>
    <row r="351" spans="1:9" ht="21" customHeight="1">
      <c r="A351" s="9" t="s">
        <v>37</v>
      </c>
      <c r="B351" s="5">
        <v>303</v>
      </c>
      <c r="C351" s="5">
        <v>10</v>
      </c>
      <c r="D351" s="5"/>
      <c r="E351" s="8"/>
      <c r="F351" s="3"/>
      <c r="G351" s="10">
        <f>G352+G355</f>
        <v>2690.5</v>
      </c>
      <c r="H351" s="43"/>
      <c r="I351" s="43"/>
    </row>
    <row r="352" spans="1:9" ht="23.25" customHeight="1">
      <c r="A352" s="4" t="s">
        <v>12</v>
      </c>
      <c r="B352" s="5">
        <v>303</v>
      </c>
      <c r="C352" s="5">
        <v>10</v>
      </c>
      <c r="D352" s="5" t="s">
        <v>15</v>
      </c>
      <c r="E352" s="8"/>
      <c r="F352" s="3"/>
      <c r="G352" s="10">
        <f>G353</f>
        <v>641.29999999999995</v>
      </c>
      <c r="H352" s="43"/>
      <c r="I352" s="43"/>
    </row>
    <row r="353" spans="1:9" ht="22.5" customHeight="1">
      <c r="A353" s="9" t="s">
        <v>80</v>
      </c>
      <c r="B353" s="5">
        <v>303</v>
      </c>
      <c r="C353" s="5">
        <v>10</v>
      </c>
      <c r="D353" s="5" t="s">
        <v>15</v>
      </c>
      <c r="E353" s="7" t="s">
        <v>138</v>
      </c>
      <c r="F353" s="3"/>
      <c r="G353" s="10">
        <f>G354</f>
        <v>641.29999999999995</v>
      </c>
      <c r="H353" s="43"/>
      <c r="I353" s="43"/>
    </row>
    <row r="354" spans="1:9" ht="36.75" customHeight="1">
      <c r="A354" s="9" t="s">
        <v>60</v>
      </c>
      <c r="B354" s="5">
        <v>303</v>
      </c>
      <c r="C354" s="5">
        <v>10</v>
      </c>
      <c r="D354" s="5" t="s">
        <v>15</v>
      </c>
      <c r="E354" s="7" t="s">
        <v>138</v>
      </c>
      <c r="F354" s="3">
        <v>300</v>
      </c>
      <c r="G354" s="10">
        <v>641.29999999999995</v>
      </c>
      <c r="H354" s="43"/>
      <c r="I354" s="43"/>
    </row>
    <row r="355" spans="1:9" ht="23.25" customHeight="1">
      <c r="A355" s="4" t="s">
        <v>41</v>
      </c>
      <c r="B355" s="5">
        <v>303</v>
      </c>
      <c r="C355" s="5">
        <v>10</v>
      </c>
      <c r="D355" s="5" t="s">
        <v>17</v>
      </c>
      <c r="E355" s="7"/>
      <c r="F355" s="3"/>
      <c r="G355" s="10">
        <f>G356+G358</f>
        <v>2049.1999999999998</v>
      </c>
      <c r="H355" s="43"/>
      <c r="I355" s="43"/>
    </row>
    <row r="356" spans="1:9" ht="62.25" customHeight="1">
      <c r="A356" s="9" t="s">
        <v>213</v>
      </c>
      <c r="B356" s="5">
        <v>303</v>
      </c>
      <c r="C356" s="5" t="s">
        <v>57</v>
      </c>
      <c r="D356" s="5" t="s">
        <v>17</v>
      </c>
      <c r="E356" s="7" t="s">
        <v>216</v>
      </c>
      <c r="F356" s="5"/>
      <c r="G356" s="10">
        <f>G357</f>
        <v>2047.5</v>
      </c>
      <c r="H356" s="43"/>
      <c r="I356" s="43"/>
    </row>
    <row r="357" spans="1:9" ht="36.75" customHeight="1">
      <c r="A357" s="9" t="s">
        <v>60</v>
      </c>
      <c r="B357" s="5">
        <v>303</v>
      </c>
      <c r="C357" s="5" t="s">
        <v>57</v>
      </c>
      <c r="D357" s="5" t="s">
        <v>17</v>
      </c>
      <c r="E357" s="7" t="s">
        <v>216</v>
      </c>
      <c r="F357" s="5">
        <v>300</v>
      </c>
      <c r="G357" s="10">
        <v>2047.5</v>
      </c>
      <c r="H357" s="43"/>
      <c r="I357" s="43"/>
    </row>
    <row r="358" spans="1:9" ht="77.25" customHeight="1">
      <c r="A358" s="9" t="s">
        <v>198</v>
      </c>
      <c r="B358" s="5">
        <v>303</v>
      </c>
      <c r="C358" s="5">
        <v>10</v>
      </c>
      <c r="D358" s="5" t="s">
        <v>17</v>
      </c>
      <c r="E358" s="7" t="s">
        <v>199</v>
      </c>
      <c r="F358" s="3"/>
      <c r="G358" s="10">
        <f>G359</f>
        <v>1.7</v>
      </c>
      <c r="H358" s="43"/>
      <c r="I358" s="43"/>
    </row>
    <row r="359" spans="1:9" ht="36.75" customHeight="1">
      <c r="A359" s="9" t="s">
        <v>60</v>
      </c>
      <c r="B359" s="5">
        <v>303</v>
      </c>
      <c r="C359" s="5" t="s">
        <v>57</v>
      </c>
      <c r="D359" s="5" t="s">
        <v>17</v>
      </c>
      <c r="E359" s="7" t="s">
        <v>199</v>
      </c>
      <c r="F359" s="5">
        <v>300</v>
      </c>
      <c r="G359" s="10">
        <v>1.7</v>
      </c>
      <c r="H359" s="43"/>
      <c r="I359" s="43"/>
    </row>
    <row r="360" spans="1:9" ht="36.75" customHeight="1">
      <c r="A360" s="9" t="s">
        <v>230</v>
      </c>
      <c r="B360" s="5">
        <v>305</v>
      </c>
      <c r="C360" s="5"/>
      <c r="D360" s="5"/>
      <c r="E360" s="7"/>
      <c r="F360" s="3"/>
      <c r="G360" s="10">
        <f>G361+G376+G414+G410+G399+G384+G380+G388</f>
        <v>500</v>
      </c>
      <c r="H360" s="43"/>
      <c r="I360" s="43"/>
    </row>
    <row r="361" spans="1:9" ht="23.25" customHeight="1">
      <c r="A361" s="9" t="s">
        <v>33</v>
      </c>
      <c r="B361" s="5">
        <v>305</v>
      </c>
      <c r="C361" s="5" t="s">
        <v>15</v>
      </c>
      <c r="D361" s="5"/>
      <c r="E361" s="8"/>
      <c r="F361" s="3"/>
      <c r="G361" s="10">
        <f>G362+G371+G368</f>
        <v>500</v>
      </c>
      <c r="H361" s="43"/>
      <c r="I361" s="43"/>
    </row>
    <row r="362" spans="1:9" ht="20.25" customHeight="1">
      <c r="A362" s="9" t="s">
        <v>4</v>
      </c>
      <c r="B362" s="5">
        <v>305</v>
      </c>
      <c r="C362" s="5" t="s">
        <v>15</v>
      </c>
      <c r="D362" s="5" t="s">
        <v>19</v>
      </c>
      <c r="E362" s="8"/>
      <c r="F362" s="3"/>
      <c r="G362" s="10">
        <f>G363</f>
        <v>500</v>
      </c>
      <c r="H362" s="43"/>
      <c r="I362" s="43"/>
    </row>
    <row r="363" spans="1:9" ht="36.75" customHeight="1">
      <c r="A363" s="9" t="s">
        <v>64</v>
      </c>
      <c r="B363" s="5">
        <v>305</v>
      </c>
      <c r="C363" s="5" t="s">
        <v>15</v>
      </c>
      <c r="D363" s="5" t="s">
        <v>19</v>
      </c>
      <c r="E363" s="7" t="s">
        <v>114</v>
      </c>
      <c r="F363" s="3"/>
      <c r="G363" s="10">
        <f>G364</f>
        <v>500</v>
      </c>
      <c r="H363" s="43"/>
      <c r="I363" s="43"/>
    </row>
    <row r="364" spans="1:9" ht="36.75" customHeight="1">
      <c r="A364" s="9" t="s">
        <v>65</v>
      </c>
      <c r="B364" s="5">
        <v>305</v>
      </c>
      <c r="C364" s="5" t="s">
        <v>15</v>
      </c>
      <c r="D364" s="5" t="s">
        <v>19</v>
      </c>
      <c r="E364" s="7" t="s">
        <v>115</v>
      </c>
      <c r="F364" s="3"/>
      <c r="G364" s="10">
        <f>G365+G366</f>
        <v>500</v>
      </c>
      <c r="H364" s="43"/>
      <c r="I364" s="43"/>
    </row>
    <row r="365" spans="1:9" ht="81" customHeight="1">
      <c r="A365" s="32" t="s">
        <v>75</v>
      </c>
      <c r="B365" s="5">
        <v>305</v>
      </c>
      <c r="C365" s="5" t="s">
        <v>15</v>
      </c>
      <c r="D365" s="5" t="s">
        <v>19</v>
      </c>
      <c r="E365" s="7" t="s">
        <v>115</v>
      </c>
      <c r="F365" s="3">
        <v>100</v>
      </c>
      <c r="G365" s="10">
        <v>450</v>
      </c>
      <c r="H365" s="43"/>
      <c r="I365" s="43"/>
    </row>
    <row r="366" spans="1:9" ht="36.75" customHeight="1">
      <c r="A366" s="32" t="s">
        <v>113</v>
      </c>
      <c r="B366" s="5">
        <v>305</v>
      </c>
      <c r="C366" s="5" t="s">
        <v>15</v>
      </c>
      <c r="D366" s="5" t="s">
        <v>19</v>
      </c>
      <c r="E366" s="7" t="s">
        <v>115</v>
      </c>
      <c r="F366" s="3">
        <v>200</v>
      </c>
      <c r="G366" s="10">
        <v>50</v>
      </c>
      <c r="H366" s="43"/>
      <c r="I366" s="43"/>
    </row>
    <row r="367" spans="1:9">
      <c r="A367" s="9" t="s">
        <v>54</v>
      </c>
      <c r="B367" s="4"/>
      <c r="C367" s="4"/>
      <c r="D367" s="4"/>
      <c r="E367" s="4"/>
      <c r="F367" s="4"/>
      <c r="G367" s="10">
        <f>G11+G34+G72+G162+G224+G299+G360</f>
        <v>384419.36299999995</v>
      </c>
      <c r="H367" s="10">
        <f>H11+H34+H72+H162+H224</f>
        <v>311451.49999999994</v>
      </c>
      <c r="I367" s="10">
        <f>I11+I34+I72+I162+I224</f>
        <v>308273.49999999994</v>
      </c>
    </row>
    <row r="368" spans="1:9">
      <c r="A368" s="12"/>
    </row>
    <row r="369" spans="1:1">
      <c r="A369" s="12"/>
    </row>
    <row r="370" spans="1:1">
      <c r="A370" s="12"/>
    </row>
    <row r="371" spans="1:1">
      <c r="A371" s="12"/>
    </row>
    <row r="372" spans="1:1">
      <c r="A372" s="12"/>
    </row>
    <row r="373" spans="1:1">
      <c r="A373" s="12"/>
    </row>
    <row r="374" spans="1:1">
      <c r="A374" s="12"/>
    </row>
    <row r="375" spans="1:1">
      <c r="A375" s="12"/>
    </row>
    <row r="376" spans="1:1">
      <c r="A376" s="12"/>
    </row>
    <row r="377" spans="1:1">
      <c r="A377" s="12"/>
    </row>
    <row r="378" spans="1:1">
      <c r="A378" s="12"/>
    </row>
    <row r="379" spans="1:1">
      <c r="A379" s="12"/>
    </row>
    <row r="380" spans="1:1">
      <c r="A380" s="12"/>
    </row>
    <row r="381" spans="1:1">
      <c r="A381" s="12"/>
    </row>
    <row r="382" spans="1:1">
      <c r="A382" s="12"/>
    </row>
    <row r="383" spans="1:1">
      <c r="A383" s="12"/>
    </row>
    <row r="384" spans="1:1">
      <c r="A384" s="12"/>
    </row>
    <row r="385" spans="1:1">
      <c r="A385" s="12"/>
    </row>
    <row r="386" spans="1:1">
      <c r="A386" s="12"/>
    </row>
    <row r="387" spans="1:1">
      <c r="A387" s="12"/>
    </row>
    <row r="388" spans="1:1">
      <c r="A388" s="12"/>
    </row>
    <row r="389" spans="1:1">
      <c r="A389" s="12"/>
    </row>
    <row r="390" spans="1:1">
      <c r="A390" s="12"/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0"/>
  <sheetViews>
    <sheetView tabSelected="1" workbookViewId="0">
      <selection activeCell="K11" sqref="K11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57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1"/>
      <c r="C1" s="11"/>
      <c r="D1" s="11"/>
      <c r="G1" s="13" t="s">
        <v>140</v>
      </c>
    </row>
    <row r="2" spans="1:8">
      <c r="B2" s="11"/>
      <c r="C2" s="11"/>
      <c r="D2" s="11"/>
      <c r="G2" s="13" t="s">
        <v>105</v>
      </c>
    </row>
    <row r="3" spans="1:8">
      <c r="B3" s="11"/>
      <c r="C3" s="11"/>
      <c r="D3" s="11"/>
      <c r="G3" s="13" t="s">
        <v>106</v>
      </c>
    </row>
    <row r="4" spans="1:8">
      <c r="B4" s="11"/>
      <c r="C4" s="11"/>
      <c r="D4" s="11"/>
      <c r="G4" s="13" t="s">
        <v>107</v>
      </c>
    </row>
    <row r="5" spans="1:8">
      <c r="B5" s="11"/>
      <c r="C5" s="11"/>
      <c r="D5" s="11"/>
      <c r="G5" s="13" t="s">
        <v>244</v>
      </c>
    </row>
    <row r="6" spans="1:8" ht="12" customHeight="1">
      <c r="A6" s="2"/>
      <c r="B6" s="2"/>
      <c r="C6" s="2"/>
      <c r="D6" s="2"/>
      <c r="E6" s="2"/>
      <c r="F6" s="58"/>
    </row>
    <row r="7" spans="1:8" ht="67.5" customHeight="1">
      <c r="A7" s="67" t="s">
        <v>200</v>
      </c>
      <c r="B7" s="68"/>
      <c r="C7" s="68"/>
      <c r="D7" s="68"/>
      <c r="E7" s="68"/>
      <c r="F7" s="68"/>
      <c r="G7" s="68"/>
      <c r="H7" s="68"/>
    </row>
    <row r="8" spans="1:8" ht="12.75" customHeight="1">
      <c r="A8" s="2"/>
      <c r="B8" s="2"/>
      <c r="C8" s="2"/>
      <c r="D8" s="2"/>
      <c r="E8" s="2"/>
      <c r="F8" s="58"/>
    </row>
    <row r="9" spans="1:8" ht="31.5">
      <c r="A9" s="3" t="s">
        <v>0</v>
      </c>
      <c r="B9" s="3" t="s">
        <v>1</v>
      </c>
      <c r="C9" s="3" t="s">
        <v>2</v>
      </c>
      <c r="D9" s="3" t="s">
        <v>25</v>
      </c>
      <c r="E9" s="3" t="s">
        <v>26</v>
      </c>
      <c r="F9" s="10" t="s">
        <v>156</v>
      </c>
      <c r="G9" s="3" t="s">
        <v>182</v>
      </c>
      <c r="H9" s="3" t="s">
        <v>184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60">
        <v>7</v>
      </c>
      <c r="G10" s="3">
        <v>8</v>
      </c>
      <c r="H10" s="3">
        <v>9</v>
      </c>
    </row>
    <row r="11" spans="1:8" ht="21.75" customHeight="1">
      <c r="A11" s="4" t="s">
        <v>33</v>
      </c>
      <c r="B11" s="5" t="s">
        <v>15</v>
      </c>
      <c r="C11" s="3"/>
      <c r="D11" s="3"/>
      <c r="E11" s="3"/>
      <c r="F11" s="10">
        <f>F15+F18+F27+F33+F36+F12+F24</f>
        <v>43774.18</v>
      </c>
      <c r="G11" s="10">
        <f>Лист1!E11</f>
        <v>20454.2</v>
      </c>
      <c r="H11" s="10">
        <f>Лист1!F11</f>
        <v>20454.2</v>
      </c>
    </row>
    <row r="12" spans="1:8" ht="40.5" customHeight="1">
      <c r="A12" s="4" t="str">
        <f>Лист2!A226</f>
        <v>Функционирование высшего должностного лица муниципального образования</v>
      </c>
      <c r="B12" s="5" t="str">
        <f>Лист2!C226</f>
        <v>01</v>
      </c>
      <c r="C12" s="5" t="str">
        <f>Лист2!D226</f>
        <v>02</v>
      </c>
      <c r="D12" s="5"/>
      <c r="E12" s="5"/>
      <c r="F12" s="44">
        <f>Лист2!G226+Лист2!G301</f>
        <v>1395.6</v>
      </c>
      <c r="G12" s="10"/>
      <c r="H12" s="10"/>
    </row>
    <row r="13" spans="1:8" ht="21.75" customHeight="1">
      <c r="A13" s="4" t="str">
        <f>Лист2!A227</f>
        <v>Глава муниципального образования</v>
      </c>
      <c r="B13" s="5" t="str">
        <f>Лист2!C227</f>
        <v>01</v>
      </c>
      <c r="C13" s="5" t="str">
        <f>Лист2!D227</f>
        <v>02</v>
      </c>
      <c r="D13" s="5" t="str">
        <f>Лист2!E227</f>
        <v>01 2 00 10120</v>
      </c>
      <c r="E13" s="5"/>
      <c r="F13" s="44">
        <f>Лист2!G227+Лист2!G302</f>
        <v>1395.6</v>
      </c>
      <c r="G13" s="10"/>
      <c r="H13" s="10"/>
    </row>
    <row r="14" spans="1:8" ht="81" customHeight="1">
      <c r="A14" s="4" t="str">
        <f>Лист2!A228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5" t="str">
        <f>Лист2!C228</f>
        <v>01</v>
      </c>
      <c r="C14" s="5" t="str">
        <f>Лист2!D228</f>
        <v>02</v>
      </c>
      <c r="D14" s="5" t="str">
        <f>Лист2!E228</f>
        <v>01 2 00 10120</v>
      </c>
      <c r="E14" s="5">
        <f>Лист2!F228</f>
        <v>100</v>
      </c>
      <c r="F14" s="44">
        <f>Лист2!G228+Лист2!G303</f>
        <v>1395.6</v>
      </c>
      <c r="G14" s="10"/>
      <c r="H14" s="10"/>
    </row>
    <row r="15" spans="1:8" ht="68.25" customHeight="1">
      <c r="A15" s="4" t="s">
        <v>89</v>
      </c>
      <c r="B15" s="5" t="s">
        <v>15</v>
      </c>
      <c r="C15" s="5" t="s">
        <v>17</v>
      </c>
      <c r="D15" s="3"/>
      <c r="E15" s="3"/>
      <c r="F15" s="10">
        <f>F16</f>
        <v>125</v>
      </c>
      <c r="G15" s="43"/>
      <c r="H15" s="43"/>
    </row>
    <row r="16" spans="1:8" ht="31.5">
      <c r="A16" s="9" t="s">
        <v>69</v>
      </c>
      <c r="B16" s="5" t="s">
        <v>15</v>
      </c>
      <c r="C16" s="5" t="s">
        <v>17</v>
      </c>
      <c r="D16" s="7" t="s">
        <v>133</v>
      </c>
      <c r="E16" s="3"/>
      <c r="F16" s="10">
        <f>F17</f>
        <v>125</v>
      </c>
      <c r="G16" s="43"/>
      <c r="H16" s="43"/>
    </row>
    <row r="17" spans="1:8" ht="34.5" customHeight="1">
      <c r="A17" s="32" t="s">
        <v>113</v>
      </c>
      <c r="B17" s="5" t="s">
        <v>15</v>
      </c>
      <c r="C17" s="5" t="s">
        <v>17</v>
      </c>
      <c r="D17" s="7" t="s">
        <v>133</v>
      </c>
      <c r="E17" s="3">
        <v>200</v>
      </c>
      <c r="F17" s="10">
        <v>125</v>
      </c>
      <c r="G17" s="43"/>
      <c r="H17" s="43"/>
    </row>
    <row r="18" spans="1:8" ht="72" customHeight="1">
      <c r="A18" s="37" t="s">
        <v>90</v>
      </c>
      <c r="B18" s="5" t="s">
        <v>15</v>
      </c>
      <c r="C18" s="5" t="s">
        <v>18</v>
      </c>
      <c r="D18" s="3"/>
      <c r="E18" s="3"/>
      <c r="F18" s="10">
        <f>F19</f>
        <v>15027.08</v>
      </c>
      <c r="G18" s="43"/>
      <c r="H18" s="43"/>
    </row>
    <row r="19" spans="1:8" ht="31.5">
      <c r="A19" s="9" t="s">
        <v>64</v>
      </c>
      <c r="B19" s="5" t="s">
        <v>15</v>
      </c>
      <c r="C19" s="5" t="s">
        <v>18</v>
      </c>
      <c r="D19" s="7" t="s">
        <v>114</v>
      </c>
      <c r="E19" s="3"/>
      <c r="F19" s="10">
        <f>F20</f>
        <v>15027.08</v>
      </c>
      <c r="G19" s="43"/>
      <c r="H19" s="43"/>
    </row>
    <row r="20" spans="1:8" ht="31.5">
      <c r="A20" s="9" t="s">
        <v>65</v>
      </c>
      <c r="B20" s="5" t="s">
        <v>15</v>
      </c>
      <c r="C20" s="5" t="s">
        <v>18</v>
      </c>
      <c r="D20" s="7" t="s">
        <v>115</v>
      </c>
      <c r="E20" s="3"/>
      <c r="F20" s="10">
        <f>F21+F22+F23</f>
        <v>15027.08</v>
      </c>
      <c r="G20" s="43"/>
      <c r="H20" s="43"/>
    </row>
    <row r="21" spans="1:8" ht="82.5" customHeight="1">
      <c r="A21" s="31" t="s">
        <v>75</v>
      </c>
      <c r="B21" s="5" t="s">
        <v>15</v>
      </c>
      <c r="C21" s="5" t="s">
        <v>18</v>
      </c>
      <c r="D21" s="7" t="s">
        <v>115</v>
      </c>
      <c r="E21" s="3">
        <v>100</v>
      </c>
      <c r="F21" s="10">
        <f>Лист2!G235+Лист2!G310</f>
        <v>10771.44</v>
      </c>
      <c r="G21" s="43"/>
      <c r="H21" s="43"/>
    </row>
    <row r="22" spans="1:8" ht="33" customHeight="1">
      <c r="A22" s="32" t="s">
        <v>113</v>
      </c>
      <c r="B22" s="5" t="s">
        <v>15</v>
      </c>
      <c r="C22" s="5" t="s">
        <v>18</v>
      </c>
      <c r="D22" s="7" t="s">
        <v>115</v>
      </c>
      <c r="E22" s="3">
        <v>200</v>
      </c>
      <c r="F22" s="10">
        <f>Лист2!G236+Лист2!G311</f>
        <v>4101.24</v>
      </c>
      <c r="G22" s="43"/>
      <c r="H22" s="43"/>
    </row>
    <row r="23" spans="1:8" ht="21.75" customHeight="1">
      <c r="A23" s="33" t="s">
        <v>66</v>
      </c>
      <c r="B23" s="5" t="s">
        <v>15</v>
      </c>
      <c r="C23" s="5" t="s">
        <v>18</v>
      </c>
      <c r="D23" s="7" t="s">
        <v>115</v>
      </c>
      <c r="E23" s="3">
        <v>850</v>
      </c>
      <c r="F23" s="10">
        <f>Лист2!G237+Лист2!G312</f>
        <v>154.4</v>
      </c>
      <c r="G23" s="43"/>
      <c r="H23" s="43"/>
    </row>
    <row r="24" spans="1:8" ht="21.75" customHeight="1">
      <c r="A24" s="33" t="str">
        <f>Лист2!A238</f>
        <v>Судебная система</v>
      </c>
      <c r="B24" s="5" t="str">
        <f>Лист2!C238</f>
        <v>01</v>
      </c>
      <c r="C24" s="5" t="str">
        <f>Лист2!D238</f>
        <v>05</v>
      </c>
      <c r="D24" s="5"/>
      <c r="E24" s="5"/>
      <c r="F24" s="44">
        <f>Лист2!G238</f>
        <v>5.7</v>
      </c>
      <c r="G24" s="43"/>
      <c r="H24" s="43"/>
    </row>
    <row r="25" spans="1:8" ht="66.75" customHeight="1">
      <c r="A25" s="33" t="str">
        <f>Лист2!A239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5" t="str">
        <f>Лист2!C239</f>
        <v>01</v>
      </c>
      <c r="C25" s="5" t="str">
        <f>Лист2!D239</f>
        <v>05</v>
      </c>
      <c r="D25" s="5" t="str">
        <f>Лист2!E239</f>
        <v>01 4 00 51200</v>
      </c>
      <c r="E25" s="5"/>
      <c r="F25" s="44">
        <f>Лист2!G239</f>
        <v>5.7</v>
      </c>
      <c r="G25" s="43"/>
      <c r="H25" s="43"/>
    </row>
    <row r="26" spans="1:8" ht="42" customHeight="1">
      <c r="A26" s="33" t="str">
        <f>Лист2!A240</f>
        <v>Закупка товаров, работ и услуг для обеспечения государственных (муниципальных) нужд</v>
      </c>
      <c r="B26" s="5" t="str">
        <f>Лист2!C240</f>
        <v>01</v>
      </c>
      <c r="C26" s="5" t="str">
        <f>Лист2!D240</f>
        <v>05</v>
      </c>
      <c r="D26" s="5" t="str">
        <f>Лист2!E240</f>
        <v>01 4 00 51200</v>
      </c>
      <c r="E26" s="5">
        <f>Лист2!F240</f>
        <v>200</v>
      </c>
      <c r="F26" s="44">
        <f>Лист2!G240</f>
        <v>5.7</v>
      </c>
      <c r="G26" s="43"/>
      <c r="H26" s="43"/>
    </row>
    <row r="27" spans="1:8" ht="47.25">
      <c r="A27" s="37" t="s">
        <v>91</v>
      </c>
      <c r="B27" s="5" t="s">
        <v>15</v>
      </c>
      <c r="C27" s="5" t="s">
        <v>19</v>
      </c>
      <c r="D27" s="5"/>
      <c r="E27" s="3"/>
      <c r="F27" s="10">
        <f>F28</f>
        <v>6349.8</v>
      </c>
      <c r="G27" s="43"/>
      <c r="H27" s="43"/>
    </row>
    <row r="28" spans="1:8" ht="31.5">
      <c r="A28" s="9" t="s">
        <v>64</v>
      </c>
      <c r="B28" s="5" t="s">
        <v>15</v>
      </c>
      <c r="C28" s="5" t="s">
        <v>19</v>
      </c>
      <c r="D28" s="7" t="s">
        <v>114</v>
      </c>
      <c r="E28" s="3"/>
      <c r="F28" s="10">
        <f>F29</f>
        <v>6349.8</v>
      </c>
      <c r="G28" s="43"/>
      <c r="H28" s="43"/>
    </row>
    <row r="29" spans="1:8" ht="31.5">
      <c r="A29" s="9" t="s">
        <v>65</v>
      </c>
      <c r="B29" s="5" t="s">
        <v>15</v>
      </c>
      <c r="C29" s="5" t="s">
        <v>19</v>
      </c>
      <c r="D29" s="7" t="s">
        <v>115</v>
      </c>
      <c r="E29" s="3"/>
      <c r="F29" s="10">
        <f>F30+F31+F32</f>
        <v>6349.8</v>
      </c>
      <c r="G29" s="43"/>
      <c r="H29" s="43"/>
    </row>
    <row r="30" spans="1:8" ht="81.75" customHeight="1">
      <c r="A30" s="31" t="s">
        <v>75</v>
      </c>
      <c r="B30" s="5" t="s">
        <v>15</v>
      </c>
      <c r="C30" s="5" t="s">
        <v>19</v>
      </c>
      <c r="D30" s="7" t="s">
        <v>115</v>
      </c>
      <c r="E30" s="3">
        <v>100</v>
      </c>
      <c r="F30" s="10">
        <f>Лист2!G167+Лист2!G365</f>
        <v>5722.7</v>
      </c>
      <c r="G30" s="43"/>
      <c r="H30" s="43"/>
    </row>
    <row r="31" spans="1:8" ht="33" customHeight="1">
      <c r="A31" s="32" t="s">
        <v>113</v>
      </c>
      <c r="B31" s="5" t="s">
        <v>15</v>
      </c>
      <c r="C31" s="5" t="s">
        <v>19</v>
      </c>
      <c r="D31" s="7" t="s">
        <v>115</v>
      </c>
      <c r="E31" s="3">
        <v>200</v>
      </c>
      <c r="F31" s="10">
        <f>Лист2!G168+Лист2!G366</f>
        <v>627.1</v>
      </c>
      <c r="G31" s="43"/>
      <c r="H31" s="43"/>
    </row>
    <row r="32" spans="1:8" ht="20.25" customHeight="1">
      <c r="A32" s="33" t="s">
        <v>66</v>
      </c>
      <c r="B32" s="5" t="s">
        <v>15</v>
      </c>
      <c r="C32" s="5" t="s">
        <v>19</v>
      </c>
      <c r="D32" s="7" t="s">
        <v>115</v>
      </c>
      <c r="E32" s="3">
        <v>850</v>
      </c>
      <c r="F32" s="10">
        <f>Лист2!G169</f>
        <v>0</v>
      </c>
      <c r="G32" s="43"/>
      <c r="H32" s="43"/>
    </row>
    <row r="33" spans="1:8" ht="16.5" customHeight="1">
      <c r="A33" s="4" t="s">
        <v>143</v>
      </c>
      <c r="B33" s="5" t="s">
        <v>15</v>
      </c>
      <c r="C33" s="5">
        <v>11</v>
      </c>
      <c r="D33" s="7"/>
      <c r="E33" s="3"/>
      <c r="F33" s="10">
        <f>F34</f>
        <v>3200</v>
      </c>
      <c r="G33" s="43"/>
      <c r="H33" s="43"/>
    </row>
    <row r="34" spans="1:8" ht="19.5" customHeight="1">
      <c r="A34" s="4" t="s">
        <v>144</v>
      </c>
      <c r="B34" s="5" t="s">
        <v>15</v>
      </c>
      <c r="C34" s="5">
        <v>11</v>
      </c>
      <c r="D34" s="7" t="s">
        <v>146</v>
      </c>
      <c r="E34" s="3"/>
      <c r="F34" s="10">
        <f>F35</f>
        <v>3200</v>
      </c>
      <c r="G34" s="43"/>
      <c r="H34" s="43"/>
    </row>
    <row r="35" spans="1:8" ht="17.25" customHeight="1">
      <c r="A35" s="31" t="s">
        <v>145</v>
      </c>
      <c r="B35" s="5" t="s">
        <v>15</v>
      </c>
      <c r="C35" s="5">
        <v>11</v>
      </c>
      <c r="D35" s="7" t="s">
        <v>146</v>
      </c>
      <c r="E35" s="3">
        <v>870</v>
      </c>
      <c r="F35" s="10">
        <f>Лист2!G172</f>
        <v>3200</v>
      </c>
      <c r="G35" s="43"/>
      <c r="H35" s="43"/>
    </row>
    <row r="36" spans="1:8" ht="17.25" customHeight="1">
      <c r="A36" s="33" t="s">
        <v>5</v>
      </c>
      <c r="B36" s="5" t="s">
        <v>15</v>
      </c>
      <c r="C36" s="5">
        <v>13</v>
      </c>
      <c r="D36" s="7"/>
      <c r="E36" s="3"/>
      <c r="F36" s="10">
        <f>F37+F44+F41+F50+F46+F48+F52</f>
        <v>17671</v>
      </c>
      <c r="G36" s="43"/>
      <c r="H36" s="43"/>
    </row>
    <row r="37" spans="1:8" ht="17.25" customHeight="1">
      <c r="A37" s="9" t="s">
        <v>50</v>
      </c>
      <c r="B37" s="5" t="s">
        <v>15</v>
      </c>
      <c r="C37" s="5">
        <v>13</v>
      </c>
      <c r="D37" s="7" t="s">
        <v>134</v>
      </c>
      <c r="E37" s="3"/>
      <c r="F37" s="10">
        <f>F38</f>
        <v>245</v>
      </c>
      <c r="G37" s="43"/>
      <c r="H37" s="43"/>
    </row>
    <row r="38" spans="1:8" ht="87" customHeight="1">
      <c r="A38" s="32" t="s">
        <v>75</v>
      </c>
      <c r="B38" s="5" t="s">
        <v>15</v>
      </c>
      <c r="C38" s="5">
        <v>13</v>
      </c>
      <c r="D38" s="7" t="s">
        <v>134</v>
      </c>
      <c r="E38" s="5"/>
      <c r="F38" s="10">
        <f>F39+F40</f>
        <v>245</v>
      </c>
      <c r="G38" s="43"/>
      <c r="H38" s="43"/>
    </row>
    <row r="39" spans="1:8" ht="36.75" customHeight="1">
      <c r="A39" s="32" t="s">
        <v>113</v>
      </c>
      <c r="B39" s="5" t="s">
        <v>15</v>
      </c>
      <c r="C39" s="5">
        <v>13</v>
      </c>
      <c r="D39" s="7" t="s">
        <v>134</v>
      </c>
      <c r="E39" s="5">
        <v>100</v>
      </c>
      <c r="F39" s="30">
        <f>Лист2!G243+Лист2!G315</f>
        <v>245</v>
      </c>
      <c r="G39" s="43"/>
      <c r="H39" s="43"/>
    </row>
    <row r="40" spans="1:8" ht="96" customHeight="1">
      <c r="A40" s="33" t="s">
        <v>63</v>
      </c>
      <c r="B40" s="5" t="s">
        <v>15</v>
      </c>
      <c r="C40" s="5">
        <v>13</v>
      </c>
      <c r="D40" s="7" t="s">
        <v>134</v>
      </c>
      <c r="E40" s="5">
        <v>200</v>
      </c>
      <c r="F40" s="30">
        <f>Лист2!G244</f>
        <v>0</v>
      </c>
      <c r="G40" s="43"/>
      <c r="H40" s="43"/>
    </row>
    <row r="41" spans="1:8" ht="34.5" customHeight="1">
      <c r="A41" s="33" t="str">
        <f>Лист2!A245</f>
        <v>Учреждения по обеспечению хозяйственного обслуживания</v>
      </c>
      <c r="B41" s="5" t="str">
        <f>Лист2!C245</f>
        <v>01</v>
      </c>
      <c r="C41" s="5" t="str">
        <f>Лист2!D245</f>
        <v>13</v>
      </c>
      <c r="D41" s="5" t="str">
        <f>Лист2!E245</f>
        <v>02 5 00 10810</v>
      </c>
      <c r="E41" s="5"/>
      <c r="F41" s="44">
        <f>F42</f>
        <v>1245.2</v>
      </c>
      <c r="G41" s="43"/>
      <c r="H41" s="43"/>
    </row>
    <row r="42" spans="1:8" ht="96" customHeight="1">
      <c r="A42" s="33" t="str">
        <f>Лист2!A246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2" s="5" t="str">
        <f>Лист2!C246</f>
        <v>01</v>
      </c>
      <c r="C42" s="5" t="str">
        <f>Лист2!D246</f>
        <v>13</v>
      </c>
      <c r="D42" s="5" t="str">
        <f>Лист2!E246</f>
        <v>02 5 00 10810</v>
      </c>
      <c r="E42" s="5">
        <f>Лист2!F246</f>
        <v>100</v>
      </c>
      <c r="F42" s="44">
        <f>Лист2!G246+Лист2!G318</f>
        <v>1245.2</v>
      </c>
      <c r="G42" s="43"/>
      <c r="H42" s="43"/>
    </row>
    <row r="43" spans="1:8" ht="34.5" customHeight="1">
      <c r="A43" s="33" t="str">
        <f>Лист2!A247</f>
        <v>Закупка товаров, работ и услуг для обеспечения государственных (муниципальных) нужд</v>
      </c>
      <c r="B43" s="5" t="str">
        <f>Лист2!C247</f>
        <v>01</v>
      </c>
      <c r="C43" s="5" t="str">
        <f>Лист2!D247</f>
        <v>13</v>
      </c>
      <c r="D43" s="5" t="str">
        <f>Лист2!E247</f>
        <v>02 5 00 10810</v>
      </c>
      <c r="E43" s="5">
        <f>Лист2!F247</f>
        <v>200</v>
      </c>
      <c r="F43" s="44">
        <f>Лист2!G247</f>
        <v>0</v>
      </c>
      <c r="G43" s="43"/>
      <c r="H43" s="43"/>
    </row>
    <row r="44" spans="1:8" ht="95.25" customHeight="1">
      <c r="A44" s="33" t="str">
        <f>Лист2!A174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44" s="5" t="s">
        <v>15</v>
      </c>
      <c r="C44" s="5">
        <v>13</v>
      </c>
      <c r="D44" s="7" t="s">
        <v>119</v>
      </c>
      <c r="E44" s="3"/>
      <c r="F44" s="10">
        <f>F45</f>
        <v>2399</v>
      </c>
      <c r="G44" s="43"/>
      <c r="H44" s="43"/>
    </row>
    <row r="45" spans="1:8" ht="93" customHeight="1">
      <c r="A45" s="33" t="str">
        <f>Лист2!A175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5" s="5" t="s">
        <v>15</v>
      </c>
      <c r="C45" s="5">
        <v>13</v>
      </c>
      <c r="D45" s="7" t="s">
        <v>119</v>
      </c>
      <c r="E45" s="3">
        <v>100</v>
      </c>
      <c r="F45" s="10">
        <f>Лист2!G175</f>
        <v>2399</v>
      </c>
      <c r="G45" s="43"/>
      <c r="H45" s="43"/>
    </row>
    <row r="46" spans="1:8" ht="51.75" customHeight="1">
      <c r="A46" s="33" t="str">
        <f>Лист2!A249</f>
        <v>Субсидия на софинансирование части расходов местных бюджетов по оплате труда работников муниципальных учреждений</v>
      </c>
      <c r="B46" s="5" t="str">
        <f>Лист2!C249</f>
        <v>01</v>
      </c>
      <c r="C46" s="5">
        <f>Лист2!D249</f>
        <v>13</v>
      </c>
      <c r="D46" s="5" t="str">
        <f>Лист2!E249</f>
        <v>02 5 00 S0430</v>
      </c>
      <c r="E46" s="5"/>
      <c r="F46" s="45">
        <f>F47</f>
        <v>700</v>
      </c>
      <c r="G46" s="43"/>
      <c r="H46" s="43"/>
    </row>
    <row r="47" spans="1:8" ht="78.75" customHeight="1">
      <c r="A47" s="33" t="str">
        <f>Лист2!A250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7" s="5" t="str">
        <f>Лист2!C250</f>
        <v>01</v>
      </c>
      <c r="C47" s="5">
        <f>Лист2!D250</f>
        <v>13</v>
      </c>
      <c r="D47" s="5" t="str">
        <f>Лист2!E250</f>
        <v>02 5 00 S0430</v>
      </c>
      <c r="E47" s="5">
        <f>Лист2!F250</f>
        <v>100</v>
      </c>
      <c r="F47" s="45">
        <f>Лист2!G250+Лист2!G322</f>
        <v>700</v>
      </c>
      <c r="G47" s="43"/>
      <c r="H47" s="43"/>
    </row>
    <row r="48" spans="1:8" ht="41.25" customHeight="1">
      <c r="A48" s="33" t="str">
        <f>Лист2!A251</f>
        <v>Субвенция на проведение Всероссийской переписи населения 2020 года</v>
      </c>
      <c r="B48" s="5" t="str">
        <f>Лист2!C251</f>
        <v>01</v>
      </c>
      <c r="C48" s="5">
        <f>Лист2!D251</f>
        <v>13</v>
      </c>
      <c r="D48" s="5" t="str">
        <f>Лист2!E251</f>
        <v>20 5 00 54690</v>
      </c>
      <c r="E48" s="5"/>
      <c r="F48" s="5">
        <f>Лист2!G251</f>
        <v>263.5</v>
      </c>
      <c r="G48" s="43"/>
      <c r="H48" s="43"/>
    </row>
    <row r="49" spans="1:8" ht="36.75" customHeight="1">
      <c r="A49" s="33" t="str">
        <f>Лист2!A252</f>
        <v>Закупка товаров, работ и услуг для обеспечения государственных (муниципальных) нужд</v>
      </c>
      <c r="B49" s="5" t="str">
        <f>Лист2!C252</f>
        <v>01</v>
      </c>
      <c r="C49" s="5">
        <f>Лист2!D252</f>
        <v>13</v>
      </c>
      <c r="D49" s="5" t="str">
        <f>Лист2!E252</f>
        <v>20 5 00 54690</v>
      </c>
      <c r="E49" s="5">
        <f>Лист2!F252</f>
        <v>200</v>
      </c>
      <c r="F49" s="5">
        <f>Лист2!G252</f>
        <v>263.5</v>
      </c>
      <c r="G49" s="43"/>
      <c r="H49" s="43"/>
    </row>
    <row r="50" spans="1:8" ht="21.75" customHeight="1">
      <c r="A50" s="33" t="str">
        <f>Лист2!A176</f>
        <v>Прочие выплаты по обязательствам государства</v>
      </c>
      <c r="B50" s="5" t="str">
        <f>Лист2!C176</f>
        <v>01</v>
      </c>
      <c r="C50" s="5" t="str">
        <f>Лист2!D176</f>
        <v>13</v>
      </c>
      <c r="D50" s="5" t="str">
        <f>Лист2!E176</f>
        <v>99 9 00 14710</v>
      </c>
      <c r="E50" s="5"/>
      <c r="F50" s="44">
        <f>F51</f>
        <v>12318.3</v>
      </c>
      <c r="G50" s="43"/>
      <c r="H50" s="43"/>
    </row>
    <row r="51" spans="1:8" ht="36.75" customHeight="1">
      <c r="A51" s="33" t="str">
        <f>Лист2!A177</f>
        <v>Закупка товаров, работ и услуг для обеспечения государственных (муниципальных) нужд</v>
      </c>
      <c r="B51" s="5" t="str">
        <f>Лист2!C177</f>
        <v>01</v>
      </c>
      <c r="C51" s="5" t="str">
        <f>Лист2!D177</f>
        <v>13</v>
      </c>
      <c r="D51" s="5" t="str">
        <f>Лист2!E177</f>
        <v>99 9 00 14710</v>
      </c>
      <c r="E51" s="5">
        <f>Лист2!F177</f>
        <v>200</v>
      </c>
      <c r="F51" s="44">
        <f>Лист2!G177+Лист2!G325+Лист2!G254+Лист2!G324</f>
        <v>12318.3</v>
      </c>
      <c r="G51" s="43"/>
      <c r="H51" s="43"/>
    </row>
    <row r="52" spans="1:8" ht="36.75" customHeight="1">
      <c r="A52" s="33" t="str">
        <f>Лист2!A255</f>
        <v>Информационные услуги в части размещения печатных материалов в газете "Наши вести"</v>
      </c>
      <c r="B52" s="5" t="str">
        <f>Лист2!C255</f>
        <v>01</v>
      </c>
      <c r="C52" s="5">
        <f>Лист2!D255</f>
        <v>13</v>
      </c>
      <c r="D52" s="5" t="str">
        <f>Лист2!E255</f>
        <v>99 9 00 98710</v>
      </c>
      <c r="E52" s="5"/>
      <c r="F52" s="45">
        <f>Лист2!G255</f>
        <v>500</v>
      </c>
      <c r="G52" s="43"/>
      <c r="H52" s="43"/>
    </row>
    <row r="53" spans="1:8" ht="36.75" customHeight="1">
      <c r="A53" s="33" t="str">
        <f>Лист2!A256</f>
        <v>Закупка товаров, работ и услуг для обеспечения государственных (муниципальных) нужд</v>
      </c>
      <c r="B53" s="5" t="str">
        <f>Лист2!C256</f>
        <v>01</v>
      </c>
      <c r="C53" s="5">
        <f>Лист2!D256</f>
        <v>13</v>
      </c>
      <c r="D53" s="5" t="str">
        <f>Лист2!E256</f>
        <v>99 9 00 98710</v>
      </c>
      <c r="E53" s="5">
        <f>Лист2!F256</f>
        <v>200</v>
      </c>
      <c r="F53" s="45">
        <f>Лист2!G256</f>
        <v>500</v>
      </c>
      <c r="G53" s="43"/>
      <c r="H53" s="43"/>
    </row>
    <row r="54" spans="1:8" ht="23.25" customHeight="1">
      <c r="A54" s="4" t="str">
        <f>Лист1!A19</f>
        <v>Национальная оборона</v>
      </c>
      <c r="B54" s="3" t="str">
        <f>Лист1!B19</f>
        <v>02</v>
      </c>
      <c r="C54" s="5"/>
      <c r="D54" s="5"/>
      <c r="E54" s="5"/>
      <c r="F54" s="44">
        <f>F55</f>
        <v>784.3</v>
      </c>
      <c r="G54" s="45">
        <f>Лист1!E19</f>
        <v>786.1</v>
      </c>
      <c r="H54" s="45">
        <f>Лист1!F19</f>
        <v>802.3</v>
      </c>
    </row>
    <row r="55" spans="1:8" ht="21" customHeight="1">
      <c r="A55" s="4" t="s">
        <v>42</v>
      </c>
      <c r="B55" s="5" t="s">
        <v>16</v>
      </c>
      <c r="C55" s="5" t="s">
        <v>17</v>
      </c>
      <c r="D55" s="5"/>
      <c r="E55" s="5"/>
      <c r="F55" s="10">
        <f>F56</f>
        <v>784.3</v>
      </c>
      <c r="G55" s="43"/>
      <c r="H55" s="43"/>
    </row>
    <row r="56" spans="1:8" ht="47.25">
      <c r="A56" s="4" t="s">
        <v>39</v>
      </c>
      <c r="B56" s="5" t="s">
        <v>16</v>
      </c>
      <c r="C56" s="5" t="s">
        <v>17</v>
      </c>
      <c r="D56" s="7" t="s">
        <v>126</v>
      </c>
      <c r="E56" s="5"/>
      <c r="F56" s="10">
        <f>F57</f>
        <v>784.3</v>
      </c>
      <c r="G56" s="43"/>
      <c r="H56" s="43"/>
    </row>
    <row r="57" spans="1:8" ht="22.5" customHeight="1">
      <c r="A57" s="4" t="s">
        <v>51</v>
      </c>
      <c r="B57" s="7" t="s">
        <v>16</v>
      </c>
      <c r="C57" s="7" t="s">
        <v>17</v>
      </c>
      <c r="D57" s="7" t="s">
        <v>126</v>
      </c>
      <c r="E57" s="3">
        <v>530</v>
      </c>
      <c r="F57" s="10">
        <f>Лист2!G181</f>
        <v>784.3</v>
      </c>
      <c r="G57" s="43"/>
      <c r="H57" s="43"/>
    </row>
    <row r="58" spans="1:8" ht="31.5">
      <c r="A58" s="4" t="s">
        <v>34</v>
      </c>
      <c r="B58" s="5" t="s">
        <v>17</v>
      </c>
      <c r="C58" s="3"/>
      <c r="D58" s="3"/>
      <c r="E58" s="3"/>
      <c r="F58" s="10">
        <f>F59</f>
        <v>3117.6</v>
      </c>
      <c r="G58" s="10">
        <f>Лист1!E21</f>
        <v>1486.6</v>
      </c>
      <c r="H58" s="10">
        <f>Лист1!F21</f>
        <v>1486.6</v>
      </c>
    </row>
    <row r="59" spans="1:8" ht="48.75" customHeight="1">
      <c r="A59" s="4" t="s">
        <v>47</v>
      </c>
      <c r="B59" s="5" t="s">
        <v>17</v>
      </c>
      <c r="C59" s="5" t="s">
        <v>20</v>
      </c>
      <c r="D59" s="3"/>
      <c r="E59" s="5"/>
      <c r="F59" s="10">
        <f>F60+F67+F63+F65+F69+F71</f>
        <v>3117.6</v>
      </c>
      <c r="G59" s="43"/>
      <c r="H59" s="43"/>
    </row>
    <row r="60" spans="1:8" ht="36" customHeight="1">
      <c r="A60" s="9" t="s">
        <v>70</v>
      </c>
      <c r="B60" s="5" t="s">
        <v>17</v>
      </c>
      <c r="C60" s="5" t="s">
        <v>20</v>
      </c>
      <c r="D60" s="7" t="s">
        <v>135</v>
      </c>
      <c r="E60" s="5"/>
      <c r="F60" s="10">
        <f>F61+F62</f>
        <v>1236.5999999999999</v>
      </c>
      <c r="G60" s="43"/>
      <c r="H60" s="43"/>
    </row>
    <row r="61" spans="1:8" ht="83.25" customHeight="1">
      <c r="A61" s="31" t="s">
        <v>75</v>
      </c>
      <c r="B61" s="5" t="s">
        <v>17</v>
      </c>
      <c r="C61" s="5" t="s">
        <v>20</v>
      </c>
      <c r="D61" s="7" t="s">
        <v>135</v>
      </c>
      <c r="E61" s="5">
        <v>100</v>
      </c>
      <c r="F61" s="10">
        <f>Лист2!G260+Лист2!G329</f>
        <v>1236.5999999999999</v>
      </c>
      <c r="G61" s="43"/>
      <c r="H61" s="43"/>
    </row>
    <row r="62" spans="1:8" ht="30" customHeight="1">
      <c r="A62" s="32" t="s">
        <v>113</v>
      </c>
      <c r="B62" s="5" t="s">
        <v>17</v>
      </c>
      <c r="C62" s="5" t="s">
        <v>20</v>
      </c>
      <c r="D62" s="7" t="s">
        <v>135</v>
      </c>
      <c r="E62" s="5">
        <v>200</v>
      </c>
      <c r="F62" s="10">
        <f>Лист2!G261</f>
        <v>0</v>
      </c>
      <c r="G62" s="43"/>
      <c r="H62" s="43"/>
    </row>
    <row r="63" spans="1:8" ht="61.5" customHeight="1">
      <c r="A63" s="32" t="str">
        <f>Лист2!A262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63" s="5" t="str">
        <f>Лист2!C262</f>
        <v>03</v>
      </c>
      <c r="C63" s="5" t="str">
        <f>Лист2!D262</f>
        <v>09</v>
      </c>
      <c r="D63" s="5" t="str">
        <f>Лист2!E262</f>
        <v>94 2 00 12010</v>
      </c>
      <c r="E63" s="5"/>
      <c r="F63" s="44">
        <f>F64</f>
        <v>1281</v>
      </c>
      <c r="G63" s="43"/>
      <c r="H63" s="43"/>
    </row>
    <row r="64" spans="1:8" ht="30" customHeight="1">
      <c r="A64" s="32" t="str">
        <f>Лист2!A263</f>
        <v>Закупка товаров, работ и услуг для обеспечения государственных (муниципальных) нужд</v>
      </c>
      <c r="B64" s="5" t="str">
        <f>Лист2!C263</f>
        <v>03</v>
      </c>
      <c r="C64" s="5" t="str">
        <f>Лист2!D263</f>
        <v>09</v>
      </c>
      <c r="D64" s="5" t="str">
        <f>Лист2!E263</f>
        <v>94 2 00 12010</v>
      </c>
      <c r="E64" s="5">
        <f>Лист2!F263</f>
        <v>200</v>
      </c>
      <c r="F64" s="44">
        <f>Лист2!G331</f>
        <v>1281</v>
      </c>
      <c r="G64" s="43"/>
      <c r="H64" s="43"/>
    </row>
    <row r="65" spans="1:8" ht="55.5" customHeight="1">
      <c r="A65" s="32" t="str">
        <f>Лист2!A264</f>
        <v>МП "Профилактика преступлений и иных правонарушений в Волчихинском районе Алтайского ркая на 2017-2020 годы"</v>
      </c>
      <c r="B65" s="5" t="str">
        <f>Лист2!C264</f>
        <v>03</v>
      </c>
      <c r="C65" s="5" t="str">
        <f>Лист2!D264</f>
        <v>09</v>
      </c>
      <c r="D65" s="5" t="str">
        <f>Лист2!E264</f>
        <v>10 0 00 60990</v>
      </c>
      <c r="E65" s="5"/>
      <c r="F65" s="44">
        <f>Лист2!G264</f>
        <v>25</v>
      </c>
      <c r="G65" s="43"/>
      <c r="H65" s="43"/>
    </row>
    <row r="66" spans="1:8" ht="30" customHeight="1">
      <c r="A66" s="32" t="str">
        <f>Лист2!A265</f>
        <v>Закупка товаров, работ и услуг для обеспечения государственных (муниципальных) нужд</v>
      </c>
      <c r="B66" s="5" t="str">
        <f>Лист2!C265</f>
        <v>03</v>
      </c>
      <c r="C66" s="5" t="str">
        <f>Лист2!D265</f>
        <v>09</v>
      </c>
      <c r="D66" s="5" t="str">
        <f>Лист2!E265</f>
        <v>10 0 00 60990</v>
      </c>
      <c r="E66" s="5">
        <f>Лист2!F265</f>
        <v>200</v>
      </c>
      <c r="F66" s="44">
        <f>Лист2!G265</f>
        <v>25</v>
      </c>
      <c r="G66" s="43"/>
      <c r="H66" s="43"/>
    </row>
    <row r="67" spans="1:8" ht="54" customHeight="1">
      <c r="A67" s="32" t="str">
        <f>Лист2!A266</f>
        <v>МП "Профилактика терроризма и экстремизма на территории муниципального образования Волчихинский район на 2018-2020 годы"</v>
      </c>
      <c r="B67" s="5" t="str">
        <f>Лист2!C266</f>
        <v>03</v>
      </c>
      <c r="C67" s="5" t="str">
        <f>Лист2!D266</f>
        <v>09</v>
      </c>
      <c r="D67" s="5" t="str">
        <f>Лист2!E266</f>
        <v>40 0 00 60990</v>
      </c>
      <c r="E67" s="5"/>
      <c r="F67" s="44">
        <f>F68</f>
        <v>250</v>
      </c>
      <c r="G67" s="43"/>
      <c r="H67" s="43"/>
    </row>
    <row r="68" spans="1:8" ht="30" customHeight="1">
      <c r="A68" s="32" t="str">
        <f>Лист2!A267</f>
        <v>Закупка товаров, работ и услуг для обеспечения государственных (муниципальных) нужд</v>
      </c>
      <c r="B68" s="5" t="str">
        <f>Лист2!C267</f>
        <v>03</v>
      </c>
      <c r="C68" s="5" t="str">
        <f>Лист2!D267</f>
        <v>09</v>
      </c>
      <c r="D68" s="5" t="str">
        <f>Лист2!E267</f>
        <v>40 0 00 60990</v>
      </c>
      <c r="E68" s="5">
        <f>Лист2!F267</f>
        <v>200</v>
      </c>
      <c r="F68" s="44">
        <f>Лист2!G267+Лист2!G333</f>
        <v>250</v>
      </c>
      <c r="G68" s="43"/>
      <c r="H68" s="43"/>
    </row>
    <row r="69" spans="1:8" ht="81.75" customHeight="1">
      <c r="A69" s="32" t="str">
        <f>Лист2!A268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v>
      </c>
      <c r="B69" s="5" t="str">
        <f>Лист2!C268</f>
        <v>03</v>
      </c>
      <c r="C69" s="5" t="str">
        <f>Лист2!D268</f>
        <v>09</v>
      </c>
      <c r="D69" s="5" t="str">
        <f>Лист2!E268</f>
        <v>67 0 00 60990</v>
      </c>
      <c r="E69" s="5"/>
      <c r="F69" s="44">
        <f>Лист2!G268</f>
        <v>25</v>
      </c>
      <c r="G69" s="43"/>
      <c r="H69" s="43"/>
    </row>
    <row r="70" spans="1:8" ht="30" customHeight="1">
      <c r="A70" s="32" t="str">
        <f>Лист2!A269</f>
        <v>Закупка товаров, работ и услуг для обеспечения государственных (муниципальных) нужд</v>
      </c>
      <c r="B70" s="5" t="str">
        <f>Лист2!C269</f>
        <v>03</v>
      </c>
      <c r="C70" s="5" t="str">
        <f>Лист2!D269</f>
        <v>09</v>
      </c>
      <c r="D70" s="5" t="str">
        <f>Лист2!E269</f>
        <v>67 0 00 60990</v>
      </c>
      <c r="E70" s="5">
        <f>Лист2!F269</f>
        <v>200</v>
      </c>
      <c r="F70" s="44">
        <f>Лист2!G269</f>
        <v>25</v>
      </c>
      <c r="G70" s="43"/>
      <c r="H70" s="43"/>
    </row>
    <row r="71" spans="1:8" ht="120.75" customHeight="1">
      <c r="A71" s="32" t="str">
        <f>Лист2!A184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71" s="5" t="str">
        <f>Лист2!C184</f>
        <v>03</v>
      </c>
      <c r="C71" s="5" t="str">
        <f>Лист2!D184</f>
        <v>09</v>
      </c>
      <c r="D71" s="5" t="str">
        <f>Лист2!E184</f>
        <v>98 5 00 60510</v>
      </c>
      <c r="E71" s="5"/>
      <c r="F71" s="45">
        <f>Лист2!G184</f>
        <v>300</v>
      </c>
      <c r="G71" s="43"/>
      <c r="H71" s="43"/>
    </row>
    <row r="72" spans="1:8" ht="22.5" customHeight="1">
      <c r="A72" s="32" t="str">
        <f>Лист2!A185</f>
        <v>Иные межбюджетные трансферты</v>
      </c>
      <c r="B72" s="5" t="str">
        <f>Лист2!C185</f>
        <v>03</v>
      </c>
      <c r="C72" s="5" t="str">
        <f>Лист2!D185</f>
        <v>09</v>
      </c>
      <c r="D72" s="5" t="str">
        <f>Лист2!E185</f>
        <v>98 5 00 60510</v>
      </c>
      <c r="E72" s="5">
        <f>Лист2!F185</f>
        <v>540</v>
      </c>
      <c r="F72" s="45">
        <f>Лист2!G185</f>
        <v>300</v>
      </c>
      <c r="G72" s="43"/>
      <c r="H72" s="43"/>
    </row>
    <row r="73" spans="1:8" ht="22.5" customHeight="1">
      <c r="A73" s="4" t="s">
        <v>35</v>
      </c>
      <c r="B73" s="5" t="s">
        <v>18</v>
      </c>
      <c r="C73" s="5"/>
      <c r="D73" s="3"/>
      <c r="E73" s="5"/>
      <c r="F73" s="10">
        <f>F80+F77+F87+F74</f>
        <v>10831.7</v>
      </c>
      <c r="G73" s="10">
        <f>Лист1!E23</f>
        <v>7688</v>
      </c>
      <c r="H73" s="10">
        <f>Лист1!F23</f>
        <v>7955</v>
      </c>
    </row>
    <row r="74" spans="1:8" ht="22.5" customHeight="1">
      <c r="A74" s="4" t="str">
        <f>Лист2!A74</f>
        <v>Общеэкономические вопросы</v>
      </c>
      <c r="B74" s="5" t="str">
        <f>Лист2!C74</f>
        <v>04</v>
      </c>
      <c r="C74" s="5" t="str">
        <f>Лист2!D74</f>
        <v>01</v>
      </c>
      <c r="D74" s="5"/>
      <c r="E74" s="5"/>
      <c r="F74" s="45">
        <f>Лист2!G74</f>
        <v>75</v>
      </c>
      <c r="G74" s="10"/>
      <c r="H74" s="10"/>
    </row>
    <row r="75" spans="1:8" ht="22.5" customHeight="1">
      <c r="A75" s="4" t="str">
        <f>Лист2!A75</f>
        <v>Содействие занятости населения</v>
      </c>
      <c r="B75" s="5" t="str">
        <f>Лист2!C75</f>
        <v>04</v>
      </c>
      <c r="C75" s="5" t="str">
        <f>Лист2!D75</f>
        <v>01</v>
      </c>
      <c r="D75" s="5" t="str">
        <f>Лист2!E75</f>
        <v>90 4 00 16820</v>
      </c>
      <c r="E75" s="5"/>
      <c r="F75" s="45">
        <f>Лист2!G75</f>
        <v>75</v>
      </c>
      <c r="G75" s="10"/>
      <c r="H75" s="10"/>
    </row>
    <row r="76" spans="1:8" ht="39" customHeight="1">
      <c r="A76" s="4" t="str">
        <f>Лист2!A76</f>
        <v>Закупка товаров, работ и услуг для государственных (муниципальных) нужд</v>
      </c>
      <c r="B76" s="5" t="str">
        <f>Лист2!C76</f>
        <v>04</v>
      </c>
      <c r="C76" s="5" t="str">
        <f>Лист2!D76</f>
        <v>01</v>
      </c>
      <c r="D76" s="5" t="str">
        <f>Лист2!E76</f>
        <v>90 4 00 16820</v>
      </c>
      <c r="E76" s="5">
        <f>Лист2!F76</f>
        <v>200</v>
      </c>
      <c r="F76" s="45">
        <f>Лист2!G76</f>
        <v>75</v>
      </c>
      <c r="G76" s="10"/>
      <c r="H76" s="10"/>
    </row>
    <row r="77" spans="1:8" ht="22.5" customHeight="1">
      <c r="A77" s="4" t="s">
        <v>108</v>
      </c>
      <c r="B77" s="5" t="s">
        <v>18</v>
      </c>
      <c r="C77" s="5" t="s">
        <v>21</v>
      </c>
      <c r="D77" s="7"/>
      <c r="E77" s="3"/>
      <c r="F77" s="10">
        <f>F78</f>
        <v>177</v>
      </c>
      <c r="G77" s="43"/>
      <c r="H77" s="43"/>
    </row>
    <row r="78" spans="1:8" ht="52.5" customHeight="1">
      <c r="A78" s="4" t="str">
        <f>Лист2!A272</f>
        <v>Субвенция на исполнение государственных полномочий по обращению с животными без владельцев</v>
      </c>
      <c r="B78" s="5" t="s">
        <v>18</v>
      </c>
      <c r="C78" s="5" t="s">
        <v>21</v>
      </c>
      <c r="D78" s="7" t="s">
        <v>147</v>
      </c>
      <c r="E78" s="3"/>
      <c r="F78" s="10">
        <f>F79</f>
        <v>177</v>
      </c>
      <c r="G78" s="43"/>
      <c r="H78" s="43"/>
    </row>
    <row r="79" spans="1:8" ht="33" customHeight="1">
      <c r="A79" s="4" t="s">
        <v>113</v>
      </c>
      <c r="B79" s="5" t="s">
        <v>18</v>
      </c>
      <c r="C79" s="5" t="s">
        <v>21</v>
      </c>
      <c r="D79" s="7" t="s">
        <v>147</v>
      </c>
      <c r="E79" s="3">
        <v>200</v>
      </c>
      <c r="F79" s="10">
        <f>Лист2!G273</f>
        <v>177</v>
      </c>
      <c r="G79" s="43"/>
      <c r="H79" s="43"/>
    </row>
    <row r="80" spans="1:8" ht="20.25" customHeight="1">
      <c r="A80" s="4" t="s">
        <v>72</v>
      </c>
      <c r="B80" s="5" t="s">
        <v>18</v>
      </c>
      <c r="C80" s="5" t="s">
        <v>20</v>
      </c>
      <c r="D80" s="7"/>
      <c r="E80" s="5"/>
      <c r="F80" s="10">
        <f>F81+F85+F83</f>
        <v>9779.7000000000007</v>
      </c>
      <c r="G80" s="43"/>
      <c r="H80" s="43"/>
    </row>
    <row r="81" spans="1:8" ht="49.5" customHeight="1">
      <c r="A81" s="4" t="s">
        <v>73</v>
      </c>
      <c r="B81" s="5" t="s">
        <v>18</v>
      </c>
      <c r="C81" s="5" t="s">
        <v>20</v>
      </c>
      <c r="D81" s="7" t="s">
        <v>136</v>
      </c>
      <c r="E81" s="3"/>
      <c r="F81" s="10">
        <f>F82</f>
        <v>4704.7</v>
      </c>
      <c r="G81" s="43"/>
      <c r="H81" s="43"/>
    </row>
    <row r="82" spans="1:8" ht="33" customHeight="1">
      <c r="A82" s="4" t="s">
        <v>113</v>
      </c>
      <c r="B82" s="5" t="s">
        <v>18</v>
      </c>
      <c r="C82" s="5" t="s">
        <v>20</v>
      </c>
      <c r="D82" s="7" t="s">
        <v>136</v>
      </c>
      <c r="E82" s="3">
        <v>200</v>
      </c>
      <c r="F82" s="10">
        <f>Лист2!G276+Лист2!G339</f>
        <v>4704.7</v>
      </c>
      <c r="G82" s="43"/>
      <c r="H82" s="43"/>
    </row>
    <row r="83" spans="1:8" ht="63" customHeight="1">
      <c r="A83" s="4" t="str">
        <f>Лист2!A277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83" s="5" t="str">
        <f>Лист2!C277</f>
        <v>04</v>
      </c>
      <c r="C83" s="5" t="str">
        <f>Лист2!D277</f>
        <v>09</v>
      </c>
      <c r="D83" s="5" t="str">
        <f>Лист2!E277</f>
        <v>91 2 00 S1030</v>
      </c>
      <c r="E83" s="5"/>
      <c r="F83" s="44">
        <f>F84</f>
        <v>1791</v>
      </c>
      <c r="G83" s="43"/>
      <c r="H83" s="43"/>
    </row>
    <row r="84" spans="1:8" ht="33" customHeight="1">
      <c r="A84" s="4" t="str">
        <f>Лист2!A278</f>
        <v>Закупка товаров, работ и услуг для обеспечения государственных (муниципальных) нужд</v>
      </c>
      <c r="B84" s="5" t="str">
        <f>Лист2!C278</f>
        <v>04</v>
      </c>
      <c r="C84" s="5" t="str">
        <f>Лист2!D278</f>
        <v>09</v>
      </c>
      <c r="D84" s="5" t="str">
        <f>Лист2!E278</f>
        <v>91 2 00 S1030</v>
      </c>
      <c r="E84" s="5">
        <f>Лист2!F278</f>
        <v>200</v>
      </c>
      <c r="F84" s="44">
        <f>Лист2!G337</f>
        <v>1791</v>
      </c>
      <c r="G84" s="43"/>
      <c r="H84" s="43"/>
    </row>
    <row r="85" spans="1:8" ht="114.75" customHeight="1">
      <c r="A85" s="4" t="str">
        <f>Лист2!A188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5" s="5" t="str">
        <f>Лист2!C188</f>
        <v>04</v>
      </c>
      <c r="C85" s="5" t="str">
        <f>Лист2!D188</f>
        <v>09</v>
      </c>
      <c r="D85" s="5" t="str">
        <f>Лист2!E188</f>
        <v>98 5 00 60510</v>
      </c>
      <c r="E85" s="5"/>
      <c r="F85" s="44">
        <f>Лист2!G188</f>
        <v>3284</v>
      </c>
      <c r="G85" s="43"/>
      <c r="H85" s="43"/>
    </row>
    <row r="86" spans="1:8" ht="22.5" customHeight="1">
      <c r="A86" s="4" t="str">
        <f>Лист2!A189</f>
        <v>Иные межбюджетные трансферты</v>
      </c>
      <c r="B86" s="5" t="str">
        <f>Лист2!C189</f>
        <v>04</v>
      </c>
      <c r="C86" s="5" t="str">
        <f>Лист2!D189</f>
        <v>09</v>
      </c>
      <c r="D86" s="5" t="str">
        <f>Лист2!E189</f>
        <v>98 5 00 60510</v>
      </c>
      <c r="E86" s="5">
        <f>Лист2!F189</f>
        <v>540</v>
      </c>
      <c r="F86" s="44">
        <f>Лист2!G189</f>
        <v>3284</v>
      </c>
      <c r="G86" s="43"/>
      <c r="H86" s="43"/>
    </row>
    <row r="87" spans="1:8" ht="36" customHeight="1">
      <c r="A87" s="62" t="str">
        <f>Лист2!A279</f>
        <v>Другие вопросы в области национальной экономики</v>
      </c>
      <c r="B87" s="51" t="str">
        <f>Лист2!C279</f>
        <v>04</v>
      </c>
      <c r="C87" s="51">
        <f>Лист2!D279</f>
        <v>12</v>
      </c>
      <c r="D87" s="51"/>
      <c r="E87" s="51"/>
      <c r="F87" s="63">
        <f>Лист2!G279</f>
        <v>800</v>
      </c>
      <c r="G87" s="43"/>
      <c r="H87" s="43"/>
    </row>
    <row r="88" spans="1:8" ht="54.75" customHeight="1">
      <c r="A88" s="62" t="str">
        <f>Лист2!A280</f>
        <v>Оценка недвижимости, признание прав и регулирование отношений по государственной собственности</v>
      </c>
      <c r="B88" s="51" t="str">
        <f>Лист2!C280</f>
        <v>04</v>
      </c>
      <c r="C88" s="51">
        <f>Лист2!D280</f>
        <v>12</v>
      </c>
      <c r="D88" s="51" t="str">
        <f>Лист2!E280</f>
        <v>91 1 00 17380</v>
      </c>
      <c r="E88" s="51"/>
      <c r="F88" s="63">
        <f>Лист2!G280</f>
        <v>800</v>
      </c>
      <c r="G88" s="43"/>
      <c r="H88" s="43"/>
    </row>
    <row r="89" spans="1:8" ht="42" customHeight="1">
      <c r="A89" s="62" t="str">
        <f>Лист2!A281</f>
        <v>Закупка товаров, работ и услуг для обеспечения государственных (муниципальных) нужд</v>
      </c>
      <c r="B89" s="51" t="str">
        <f>Лист2!C281</f>
        <v>04</v>
      </c>
      <c r="C89" s="51">
        <f>Лист2!D281</f>
        <v>12</v>
      </c>
      <c r="D89" s="51" t="str">
        <f>Лист2!E281</f>
        <v>91 1 00 17380</v>
      </c>
      <c r="E89" s="51">
        <f>Лист2!F281</f>
        <v>200</v>
      </c>
      <c r="F89" s="63">
        <f>Лист2!G281</f>
        <v>800</v>
      </c>
      <c r="G89" s="43"/>
      <c r="H89" s="43"/>
    </row>
    <row r="90" spans="1:8" ht="21.75" customHeight="1">
      <c r="A90" s="4" t="str">
        <f>Лист2!A282</f>
        <v>Жилищно-коммунальное хозяйство</v>
      </c>
      <c r="B90" s="5" t="str">
        <f>Лист2!C282</f>
        <v>05</v>
      </c>
      <c r="C90" s="5"/>
      <c r="D90" s="5"/>
      <c r="E90" s="5"/>
      <c r="F90" s="44">
        <f>F91+F104+F111</f>
        <v>12652.225999999999</v>
      </c>
      <c r="G90" s="44">
        <f>Лист1!E28</f>
        <v>4980</v>
      </c>
      <c r="H90" s="44">
        <f>Лист1!F28</f>
        <v>4980</v>
      </c>
    </row>
    <row r="91" spans="1:8" ht="21.75" customHeight="1">
      <c r="A91" s="4" t="str">
        <f>Лист2!A191</f>
        <v>Коммунальное хозяйство</v>
      </c>
      <c r="B91" s="8" t="s">
        <v>21</v>
      </c>
      <c r="C91" s="8" t="s">
        <v>16</v>
      </c>
      <c r="D91" s="5"/>
      <c r="E91" s="5"/>
      <c r="F91" s="44">
        <f>+F98+F100+F102+F92+F94+F96</f>
        <v>9394.2259999999987</v>
      </c>
      <c r="G91" s="64"/>
      <c r="H91" s="43"/>
    </row>
    <row r="92" spans="1:8" ht="57" customHeight="1">
      <c r="A92" s="4" t="str">
        <f>Лист2!A342</f>
        <v>Субсидии на реализацию мероприятий, направленных на обеспечение стабильного водоснабжения населения Алтайского края</v>
      </c>
      <c r="B92" s="7" t="str">
        <f>Лист2!C342</f>
        <v>05</v>
      </c>
      <c r="C92" s="7" t="str">
        <f>Лист2!D342</f>
        <v>02</v>
      </c>
      <c r="D92" s="7" t="str">
        <f>Лист2!E342</f>
        <v>43 1 00 S3020</v>
      </c>
      <c r="E92" s="7"/>
      <c r="F92" s="10">
        <f>Лист2!G342</f>
        <v>4408.8999999999996</v>
      </c>
      <c r="G92" s="64"/>
      <c r="H92" s="43"/>
    </row>
    <row r="93" spans="1:8" ht="33" customHeight="1">
      <c r="A93" s="4" t="str">
        <f>Лист2!A343</f>
        <v>Закупка товаров, работ и услуг для обеспечения государственных (муниципальных) нужд</v>
      </c>
      <c r="B93" s="7" t="str">
        <f>Лист2!C343</f>
        <v>05</v>
      </c>
      <c r="C93" s="7" t="str">
        <f>Лист2!D343</f>
        <v>02</v>
      </c>
      <c r="D93" s="7" t="str">
        <f>Лист2!E343</f>
        <v>43 1 00 S3020</v>
      </c>
      <c r="E93" s="7">
        <f>Лист2!F343</f>
        <v>200</v>
      </c>
      <c r="F93" s="10">
        <f>Лист2!G343</f>
        <v>4408.8999999999996</v>
      </c>
      <c r="G93" s="64"/>
      <c r="H93" s="43"/>
    </row>
    <row r="94" spans="1:8" ht="73.5" customHeight="1">
      <c r="A94" s="4" t="str">
        <f>Лист2!A344</f>
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v>
      </c>
      <c r="B94" s="7" t="str">
        <f>Лист2!C344</f>
        <v>05</v>
      </c>
      <c r="C94" s="7" t="str">
        <f>Лист2!D344</f>
        <v>02</v>
      </c>
      <c r="D94" s="7" t="str">
        <f>Лист2!E344</f>
        <v>43 2 00 S0460</v>
      </c>
      <c r="E94" s="7"/>
      <c r="F94" s="10">
        <f>Лист2!G344</f>
        <v>2723.7959999999998</v>
      </c>
      <c r="G94" s="64"/>
      <c r="H94" s="43"/>
    </row>
    <row r="95" spans="1:8" ht="39.75" customHeight="1">
      <c r="A95" s="4" t="str">
        <f>Лист2!A345</f>
        <v>Закупка товаров, работ и услуг для обеспечения государственных (муниципальных) нужд</v>
      </c>
      <c r="B95" s="7" t="str">
        <f>Лист2!C345</f>
        <v>05</v>
      </c>
      <c r="C95" s="7" t="str">
        <f>Лист2!D345</f>
        <v>02</v>
      </c>
      <c r="D95" s="7" t="str">
        <f>Лист2!E345</f>
        <v>43 2 00 S0460</v>
      </c>
      <c r="E95" s="7">
        <f>Лист2!F345</f>
        <v>200</v>
      </c>
      <c r="F95" s="10">
        <f>Лист2!G345</f>
        <v>2723.7959999999998</v>
      </c>
      <c r="G95" s="64"/>
      <c r="H95" s="43"/>
    </row>
    <row r="96" spans="1:8" ht="92.25" customHeight="1">
      <c r="A96" s="4" t="str">
        <f>Лист2!A346</f>
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 (местный бюджет)</v>
      </c>
      <c r="B96" s="7" t="str">
        <f>Лист2!C346</f>
        <v>05</v>
      </c>
      <c r="C96" s="7" t="str">
        <f>Лист2!D346</f>
        <v>02</v>
      </c>
      <c r="D96" s="7" t="str">
        <f>Лист2!E346</f>
        <v>43 2 00 S0460</v>
      </c>
      <c r="E96" s="7"/>
      <c r="F96" s="10">
        <f>Лист2!G346</f>
        <v>81</v>
      </c>
      <c r="G96" s="64"/>
      <c r="H96" s="43"/>
    </row>
    <row r="97" spans="1:8" ht="45.75" customHeight="1">
      <c r="A97" s="4" t="str">
        <f>Лист2!A347</f>
        <v>Закупка товаров, работ и услуг для обеспечения государственных (муниципальных) нужд</v>
      </c>
      <c r="B97" s="7" t="str">
        <f>Лист2!C347</f>
        <v>05</v>
      </c>
      <c r="C97" s="7" t="str">
        <f>Лист2!D347</f>
        <v>02</v>
      </c>
      <c r="D97" s="7" t="str">
        <f>Лист2!E347</f>
        <v>43 2 00 S0460</v>
      </c>
      <c r="E97" s="7">
        <f>Лист2!F347</f>
        <v>200</v>
      </c>
      <c r="F97" s="10">
        <f>Лист2!G347</f>
        <v>81</v>
      </c>
      <c r="G97" s="64"/>
      <c r="H97" s="43"/>
    </row>
    <row r="98" spans="1:8" ht="112.5" customHeight="1">
      <c r="A98" s="4" t="str">
        <f>Лист2!A192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98" s="5" t="str">
        <f>Лист2!C199</f>
        <v>05</v>
      </c>
      <c r="C98" s="5" t="str">
        <f>Лист2!D192</f>
        <v>02</v>
      </c>
      <c r="D98" s="5" t="str">
        <f>Лист2!E192</f>
        <v>98 5 00 60510</v>
      </c>
      <c r="E98" s="5"/>
      <c r="F98" s="45">
        <f>Лист2!G192</f>
        <v>750</v>
      </c>
      <c r="G98" s="43"/>
      <c r="H98" s="43"/>
    </row>
    <row r="99" spans="1:8" ht="21.75" customHeight="1">
      <c r="A99" s="4" t="str">
        <f>Лист2!A193</f>
        <v>Иные межбюджетные трансферты</v>
      </c>
      <c r="B99" s="5" t="str">
        <f>Лист2!C200</f>
        <v>05</v>
      </c>
      <c r="C99" s="5" t="str">
        <f>Лист2!D193</f>
        <v>02</v>
      </c>
      <c r="D99" s="5" t="str">
        <f>Лист2!E193</f>
        <v>98 5 00 60510</v>
      </c>
      <c r="E99" s="5">
        <f>Лист2!F193</f>
        <v>540</v>
      </c>
      <c r="F99" s="45">
        <f>Лист2!G193</f>
        <v>750</v>
      </c>
      <c r="G99" s="43"/>
      <c r="H99" s="43"/>
    </row>
    <row r="100" spans="1:8" ht="72" customHeight="1">
      <c r="A100" s="4" t="str">
        <f>Лист2!A194</f>
        <v>Субсидия муниципальным образованиям на реализацию проектов развития общественной инфраструктуры, основанных на инициативах граждан</v>
      </c>
      <c r="B100" s="8" t="s">
        <v>21</v>
      </c>
      <c r="C100" s="5" t="str">
        <f>Лист2!D194</f>
        <v>02</v>
      </c>
      <c r="D100" s="5" t="str">
        <f>Лист2!E194</f>
        <v>92 9 00 S0260</v>
      </c>
      <c r="E100" s="5"/>
      <c r="F100" s="45">
        <f>Лист2!G194</f>
        <v>921.26099999999997</v>
      </c>
      <c r="G100" s="43"/>
      <c r="H100" s="43"/>
    </row>
    <row r="101" spans="1:8" ht="24.75" customHeight="1">
      <c r="A101" s="4" t="str">
        <f>Лист2!A195</f>
        <v>Иные межбюджетные трансферты</v>
      </c>
      <c r="B101" s="8" t="s">
        <v>21</v>
      </c>
      <c r="C101" s="5" t="str">
        <f>Лист2!D195</f>
        <v>02</v>
      </c>
      <c r="D101" s="5" t="str">
        <f>Лист2!E195</f>
        <v>92 9 00 S0260</v>
      </c>
      <c r="E101" s="5">
        <f>Лист2!F195</f>
        <v>540</v>
      </c>
      <c r="F101" s="45">
        <f>Лист2!G195</f>
        <v>921.26099999999997</v>
      </c>
      <c r="G101" s="43"/>
      <c r="H101" s="43"/>
    </row>
    <row r="102" spans="1:8" ht="65.25" customHeight="1">
      <c r="A102" s="4" t="str">
        <f>Лист2!A196</f>
        <v>Субсидия муниципальным образованиям на реализацию проектов развития общественной инфраструктуры, основанных на инициативах граждан (местный бюджет)</v>
      </c>
      <c r="B102" s="8" t="s">
        <v>21</v>
      </c>
      <c r="C102" s="5" t="str">
        <f>Лист2!D196</f>
        <v>02</v>
      </c>
      <c r="D102" s="5" t="str">
        <f>Лист2!E196</f>
        <v>92 9 00 S0260</v>
      </c>
      <c r="E102" s="5"/>
      <c r="F102" s="45">
        <f>Лист2!G196</f>
        <v>509.26900000000001</v>
      </c>
      <c r="G102" s="43"/>
      <c r="H102" s="43"/>
    </row>
    <row r="103" spans="1:8" ht="21.75" customHeight="1">
      <c r="A103" s="4" t="str">
        <f>Лист2!A197</f>
        <v>Иные межбюджетные трансферты</v>
      </c>
      <c r="B103" s="8" t="s">
        <v>21</v>
      </c>
      <c r="C103" s="5" t="str">
        <f>Лист2!D197</f>
        <v>02</v>
      </c>
      <c r="D103" s="5" t="str">
        <f>Лист2!E197</f>
        <v>92 9 00 S0260</v>
      </c>
      <c r="E103" s="5">
        <f>Лист2!F197</f>
        <v>540</v>
      </c>
      <c r="F103" s="45">
        <f>Лист2!G197</f>
        <v>509.26900000000001</v>
      </c>
      <c r="G103" s="43"/>
      <c r="H103" s="43"/>
    </row>
    <row r="104" spans="1:8" ht="24.75" customHeight="1">
      <c r="A104" s="4" t="str">
        <f>Лист2!A283</f>
        <v>Благоустройство</v>
      </c>
      <c r="B104" s="5" t="str">
        <f>Лист2!C283</f>
        <v>05</v>
      </c>
      <c r="C104" s="5" t="str">
        <f>Лист2!D283</f>
        <v>03</v>
      </c>
      <c r="D104" s="5"/>
      <c r="E104" s="5"/>
      <c r="F104" s="44">
        <f>F105+F109+F107</f>
        <v>2958</v>
      </c>
      <c r="G104" s="43"/>
      <c r="H104" s="43"/>
    </row>
    <row r="105" spans="1:8" ht="21.75" customHeight="1">
      <c r="A105" s="4" t="str">
        <f>Лист2!A284</f>
        <v>Организация и содержание мест захоронения</v>
      </c>
      <c r="B105" s="5" t="str">
        <f>Лист2!C284</f>
        <v>05</v>
      </c>
      <c r="C105" s="5" t="str">
        <f>Лист2!D284</f>
        <v>03</v>
      </c>
      <c r="D105" s="5" t="str">
        <f>Лист2!E284</f>
        <v>92 9 00 18070</v>
      </c>
      <c r="E105" s="5"/>
      <c r="F105" s="45">
        <f>Лист2!G284</f>
        <v>300</v>
      </c>
      <c r="G105" s="43"/>
      <c r="H105" s="43"/>
    </row>
    <row r="106" spans="1:8" ht="42" customHeight="1">
      <c r="A106" s="4" t="str">
        <f>Лист2!A285</f>
        <v>Закупка товаров, работ и услуг для обеспечения государственных (муниципальных) нужд</v>
      </c>
      <c r="B106" s="5" t="str">
        <f>Лист2!C285</f>
        <v>05</v>
      </c>
      <c r="C106" s="5" t="str">
        <f>Лист2!D285</f>
        <v>03</v>
      </c>
      <c r="D106" s="5" t="str">
        <f>Лист2!E285</f>
        <v>92 9 00 18070</v>
      </c>
      <c r="E106" s="5">
        <f>Лист2!F285</f>
        <v>200</v>
      </c>
      <c r="F106" s="45">
        <f>Лист2!G285</f>
        <v>300</v>
      </c>
      <c r="G106" s="43"/>
      <c r="H106" s="43"/>
    </row>
    <row r="107" spans="1:8" ht="23.25" customHeight="1">
      <c r="A107" s="4" t="str">
        <f>Лист2!A286</f>
        <v>Сбор и удаление твердых отходов</v>
      </c>
      <c r="B107" s="5" t="str">
        <f>Лист2!C286</f>
        <v>05</v>
      </c>
      <c r="C107" s="5" t="str">
        <f>Лист2!D286</f>
        <v>03</v>
      </c>
      <c r="D107" s="5" t="str">
        <f>Лист2!E286</f>
        <v>92 9 00 18090</v>
      </c>
      <c r="E107" s="5"/>
      <c r="F107" s="45">
        <f>Лист2!G286</f>
        <v>2428</v>
      </c>
      <c r="G107" s="43"/>
      <c r="H107" s="43"/>
    </row>
    <row r="108" spans="1:8" ht="42" customHeight="1">
      <c r="A108" s="4" t="str">
        <f>Лист2!A287</f>
        <v>Закупка товаров, работ и услуг для обеспечения государственных (муниципальных) нужд</v>
      </c>
      <c r="B108" s="5" t="str">
        <f>Лист2!C287</f>
        <v>05</v>
      </c>
      <c r="C108" s="5" t="str">
        <f>Лист2!D287</f>
        <v>03</v>
      </c>
      <c r="D108" s="5" t="str">
        <f>Лист2!E287</f>
        <v>92 9 00 18090</v>
      </c>
      <c r="E108" s="5">
        <f>Лист2!F287</f>
        <v>200</v>
      </c>
      <c r="F108" s="45">
        <f>Лист2!G287</f>
        <v>2428</v>
      </c>
      <c r="G108" s="43"/>
      <c r="H108" s="43"/>
    </row>
    <row r="109" spans="1:8" ht="124.5" customHeight="1">
      <c r="A109" s="4" t="str">
        <f>Лист2!A199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09" s="5" t="str">
        <f>Лист2!C199</f>
        <v>05</v>
      </c>
      <c r="C109" s="5" t="str">
        <f>Лист2!D199</f>
        <v>03</v>
      </c>
      <c r="D109" s="5" t="str">
        <f>Лист2!E199</f>
        <v>98 5 00 60510</v>
      </c>
      <c r="E109" s="5"/>
      <c r="F109" s="45">
        <f>Лист2!G199</f>
        <v>230</v>
      </c>
      <c r="G109" s="43"/>
      <c r="H109" s="43"/>
    </row>
    <row r="110" spans="1:8" ht="20.25" customHeight="1">
      <c r="A110" s="4" t="str">
        <f>Лист2!A200</f>
        <v>Иные межбюджетные трансферты</v>
      </c>
      <c r="B110" s="5" t="str">
        <f>Лист2!C200</f>
        <v>05</v>
      </c>
      <c r="C110" s="5" t="str">
        <f>Лист2!D200</f>
        <v>03</v>
      </c>
      <c r="D110" s="5" t="str">
        <f>Лист2!E200</f>
        <v>98 5 00 60510</v>
      </c>
      <c r="E110" s="5">
        <f>Лист2!F200</f>
        <v>540</v>
      </c>
      <c r="F110" s="45">
        <f>Лист2!G200</f>
        <v>230</v>
      </c>
      <c r="G110" s="43"/>
      <c r="H110" s="43"/>
    </row>
    <row r="111" spans="1:8" ht="39" customHeight="1">
      <c r="A111" s="4" t="str">
        <f>Лист2!A348</f>
        <v>Другие вопросы в области жилищно-коммунального хозяйства</v>
      </c>
      <c r="B111" s="8" t="str">
        <f>Лист2!C348</f>
        <v>05</v>
      </c>
      <c r="C111" s="8" t="str">
        <f>Лист2!D348</f>
        <v>05</v>
      </c>
      <c r="D111" s="8"/>
      <c r="E111" s="8"/>
      <c r="F111" s="44">
        <f>Лист2!G348</f>
        <v>300</v>
      </c>
      <c r="G111" s="43"/>
      <c r="H111" s="43"/>
    </row>
    <row r="112" spans="1:8" ht="33" customHeight="1">
      <c r="A112" s="4" t="str">
        <f>Лист2!A349</f>
        <v>Прочие выплаты по обязательствам государства</v>
      </c>
      <c r="B112" s="8" t="str">
        <f>Лист2!C349</f>
        <v>05</v>
      </c>
      <c r="C112" s="8" t="str">
        <f>Лист2!D349</f>
        <v>05</v>
      </c>
      <c r="D112" s="8" t="str">
        <f>Лист2!E349</f>
        <v>99 9 00 14710</v>
      </c>
      <c r="E112" s="8"/>
      <c r="F112" s="44">
        <f>Лист2!G349</f>
        <v>300</v>
      </c>
      <c r="G112" s="43"/>
      <c r="H112" s="43"/>
    </row>
    <row r="113" spans="1:8" ht="152.25" customHeight="1">
      <c r="A113" s="4" t="str">
        <f>Лист2!A350</f>
        <v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использованияв соответствии с условиями и (или) целями предоставления</v>
      </c>
      <c r="B113" s="8" t="str">
        <f>Лист2!C350</f>
        <v>05</v>
      </c>
      <c r="C113" s="8" t="str">
        <f>Лист2!D350</f>
        <v>05</v>
      </c>
      <c r="D113" s="8" t="str">
        <f>Лист2!E350</f>
        <v>99 9 00 14710</v>
      </c>
      <c r="E113" s="8">
        <f>Лист2!F350</f>
        <v>813</v>
      </c>
      <c r="F113" s="44">
        <f>Лист2!G350</f>
        <v>300</v>
      </c>
      <c r="G113" s="43"/>
      <c r="H113" s="43"/>
    </row>
    <row r="114" spans="1:8" ht="18.75" customHeight="1">
      <c r="A114" s="4" t="s">
        <v>36</v>
      </c>
      <c r="B114" s="5" t="s">
        <v>23</v>
      </c>
      <c r="C114" s="5"/>
      <c r="D114" s="3"/>
      <c r="E114" s="5"/>
      <c r="F114" s="10">
        <f>F115+F129+F158+F168+F151</f>
        <v>265318</v>
      </c>
      <c r="G114" s="10">
        <f>Лист1!E32</f>
        <v>236366.2</v>
      </c>
      <c r="H114" s="10">
        <f>Лист1!F32</f>
        <v>232883.4</v>
      </c>
    </row>
    <row r="115" spans="1:8" ht="17.25" customHeight="1">
      <c r="A115" s="4" t="s">
        <v>6</v>
      </c>
      <c r="B115" s="5" t="s">
        <v>23</v>
      </c>
      <c r="C115" s="5" t="s">
        <v>15</v>
      </c>
      <c r="D115" s="3"/>
      <c r="E115" s="5"/>
      <c r="F115" s="10">
        <f>F116+F125+F123</f>
        <v>53198</v>
      </c>
      <c r="G115" s="43"/>
      <c r="H115" s="43"/>
    </row>
    <row r="116" spans="1:8" ht="47.25">
      <c r="A116" s="9" t="s">
        <v>82</v>
      </c>
      <c r="B116" s="5" t="s">
        <v>23</v>
      </c>
      <c r="C116" s="5" t="s">
        <v>15</v>
      </c>
      <c r="D116" s="7" t="s">
        <v>112</v>
      </c>
      <c r="E116" s="5"/>
      <c r="F116" s="10">
        <f>F117</f>
        <v>30363</v>
      </c>
      <c r="G116" s="43"/>
      <c r="H116" s="43"/>
    </row>
    <row r="117" spans="1:8" ht="33.75" customHeight="1">
      <c r="A117" s="9" t="s">
        <v>101</v>
      </c>
      <c r="B117" s="5" t="s">
        <v>23</v>
      </c>
      <c r="C117" s="5" t="s">
        <v>15</v>
      </c>
      <c r="D117" s="7" t="s">
        <v>120</v>
      </c>
      <c r="E117" s="5"/>
      <c r="F117" s="10">
        <f>F118+F119+F120+F121</f>
        <v>30363</v>
      </c>
      <c r="G117" s="43"/>
      <c r="H117" s="43"/>
    </row>
    <row r="118" spans="1:8" ht="81.75" customHeight="1">
      <c r="A118" s="31" t="s">
        <v>75</v>
      </c>
      <c r="B118" s="5" t="s">
        <v>23</v>
      </c>
      <c r="C118" s="5" t="s">
        <v>15</v>
      </c>
      <c r="D118" s="7" t="s">
        <v>120</v>
      </c>
      <c r="E118" s="5">
        <v>100</v>
      </c>
      <c r="F118" s="10">
        <f>Лист2!G81</f>
        <v>13667.2</v>
      </c>
      <c r="G118" s="43"/>
      <c r="H118" s="43"/>
    </row>
    <row r="119" spans="1:8" ht="34.5" customHeight="1">
      <c r="A119" s="32" t="s">
        <v>113</v>
      </c>
      <c r="B119" s="5" t="s">
        <v>23</v>
      </c>
      <c r="C119" s="5" t="s">
        <v>15</v>
      </c>
      <c r="D119" s="7" t="s">
        <v>120</v>
      </c>
      <c r="E119" s="5">
        <v>200</v>
      </c>
      <c r="F119" s="10">
        <f>Лист2!G82</f>
        <v>10726.8</v>
      </c>
      <c r="G119" s="43"/>
      <c r="H119" s="43"/>
    </row>
    <row r="120" spans="1:8" ht="21.75" customHeight="1">
      <c r="A120" s="33" t="s">
        <v>66</v>
      </c>
      <c r="B120" s="5" t="s">
        <v>23</v>
      </c>
      <c r="C120" s="5" t="s">
        <v>15</v>
      </c>
      <c r="D120" s="7" t="s">
        <v>120</v>
      </c>
      <c r="E120" s="5">
        <v>850</v>
      </c>
      <c r="F120" s="10">
        <f>Лист2!G83</f>
        <v>1000</v>
      </c>
      <c r="G120" s="43"/>
      <c r="H120" s="43"/>
    </row>
    <row r="121" spans="1:8" ht="51.75" customHeight="1">
      <c r="A121" s="33" t="str">
        <f>Лист2!A84</f>
        <v>Субсидия на софинансирование части расходов местных бюджетов по оплате труда работников муниципальных учреждений</v>
      </c>
      <c r="B121" s="5" t="str">
        <f>Лист2!C84</f>
        <v>07</v>
      </c>
      <c r="C121" s="5" t="str">
        <f>Лист2!D84</f>
        <v>01</v>
      </c>
      <c r="D121" s="5" t="str">
        <f>Лист2!E84</f>
        <v>02 1 00 S0430</v>
      </c>
      <c r="E121" s="5"/>
      <c r="F121" s="44">
        <f>Лист2!G84</f>
        <v>4969</v>
      </c>
      <c r="G121" s="43"/>
      <c r="H121" s="43"/>
    </row>
    <row r="122" spans="1:8" ht="90.75" customHeight="1">
      <c r="A122" s="33" t="str">
        <f>Лист2!A85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2" s="5" t="str">
        <f>Лист2!C85</f>
        <v>07</v>
      </c>
      <c r="C122" s="5" t="str">
        <f>Лист2!D85</f>
        <v>01</v>
      </c>
      <c r="D122" s="5" t="str">
        <f>Лист2!E85</f>
        <v>02 1 00 S0430</v>
      </c>
      <c r="E122" s="5">
        <f>Лист2!F85</f>
        <v>100</v>
      </c>
      <c r="F122" s="44">
        <f>Лист2!G85</f>
        <v>4969</v>
      </c>
      <c r="G122" s="43"/>
      <c r="H122" s="43"/>
    </row>
    <row r="123" spans="1:8" ht="90.75" customHeight="1">
      <c r="A123" s="33" t="str">
        <f>Лист2!A86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123" s="5" t="str">
        <f>Лист2!C86</f>
        <v>07</v>
      </c>
      <c r="C123" s="5" t="str">
        <f>Лист2!D86</f>
        <v>01</v>
      </c>
      <c r="D123" s="5" t="str">
        <f>Лист2!E86</f>
        <v>02 1 00 S0430</v>
      </c>
      <c r="E123" s="5"/>
      <c r="F123" s="44">
        <f>Лист2!G86</f>
        <v>117</v>
      </c>
      <c r="G123" s="43"/>
      <c r="H123" s="43"/>
    </row>
    <row r="124" spans="1:8" ht="90.75" customHeight="1">
      <c r="A124" s="33" t="str">
        <f>Лист2!A87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4" s="5" t="str">
        <f>Лист2!C87</f>
        <v>07</v>
      </c>
      <c r="C124" s="5" t="str">
        <f>Лист2!D87</f>
        <v>01</v>
      </c>
      <c r="D124" s="5" t="str">
        <f>Лист2!E87</f>
        <v>02 1 00 S0430</v>
      </c>
      <c r="E124" s="5">
        <f>Лист2!F87</f>
        <v>100</v>
      </c>
      <c r="F124" s="44">
        <f>Лист2!G87</f>
        <v>117</v>
      </c>
      <c r="G124" s="43"/>
      <c r="H124" s="43"/>
    </row>
    <row r="125" spans="1:8" ht="67.5" customHeight="1">
      <c r="A125" s="9" t="s">
        <v>76</v>
      </c>
      <c r="B125" s="5" t="s">
        <v>23</v>
      </c>
      <c r="C125" s="5" t="s">
        <v>15</v>
      </c>
      <c r="D125" s="7" t="s">
        <v>121</v>
      </c>
      <c r="E125" s="5"/>
      <c r="F125" s="10">
        <f>F126+F127+F128</f>
        <v>22718</v>
      </c>
      <c r="G125" s="43"/>
      <c r="H125" s="43"/>
    </row>
    <row r="126" spans="1:8" ht="84.75" customHeight="1">
      <c r="A126" s="31" t="s">
        <v>75</v>
      </c>
      <c r="B126" s="5" t="s">
        <v>23</v>
      </c>
      <c r="C126" s="5" t="s">
        <v>15</v>
      </c>
      <c r="D126" s="7" t="s">
        <v>121</v>
      </c>
      <c r="E126" s="5">
        <v>100</v>
      </c>
      <c r="F126" s="10">
        <f>Лист2!G89</f>
        <v>22094</v>
      </c>
      <c r="G126" s="43"/>
      <c r="H126" s="43"/>
    </row>
    <row r="127" spans="1:8" ht="31.5" customHeight="1">
      <c r="A127" s="32" t="s">
        <v>113</v>
      </c>
      <c r="B127" s="5" t="s">
        <v>23</v>
      </c>
      <c r="C127" s="5" t="s">
        <v>15</v>
      </c>
      <c r="D127" s="7" t="s">
        <v>121</v>
      </c>
      <c r="E127" s="5">
        <v>200</v>
      </c>
      <c r="F127" s="10">
        <f>Лист2!G90</f>
        <v>547</v>
      </c>
      <c r="G127" s="43"/>
      <c r="H127" s="43"/>
    </row>
    <row r="128" spans="1:8" ht="31.5" customHeight="1">
      <c r="A128" s="9" t="s">
        <v>60</v>
      </c>
      <c r="B128" s="5" t="s">
        <v>23</v>
      </c>
      <c r="C128" s="5" t="s">
        <v>15</v>
      </c>
      <c r="D128" s="7" t="s">
        <v>121</v>
      </c>
      <c r="E128" s="5">
        <v>300</v>
      </c>
      <c r="F128" s="10">
        <f>Лист2!G91</f>
        <v>77</v>
      </c>
      <c r="G128" s="43"/>
      <c r="H128" s="43"/>
    </row>
    <row r="129" spans="1:8" ht="18" customHeight="1">
      <c r="A129" s="4" t="s">
        <v>7</v>
      </c>
      <c r="B129" s="5" t="s">
        <v>23</v>
      </c>
      <c r="C129" s="5" t="s">
        <v>16</v>
      </c>
      <c r="D129" s="3"/>
      <c r="E129" s="5"/>
      <c r="F129" s="10">
        <f>F130+F141+F145+F147+F149+F135+F137+F139</f>
        <v>188388.6</v>
      </c>
      <c r="G129" s="43"/>
      <c r="H129" s="43"/>
    </row>
    <row r="130" spans="1:8" ht="48" customHeight="1">
      <c r="A130" s="9" t="s">
        <v>82</v>
      </c>
      <c r="B130" s="5" t="s">
        <v>23</v>
      </c>
      <c r="C130" s="5" t="s">
        <v>16</v>
      </c>
      <c r="D130" s="7" t="s">
        <v>112</v>
      </c>
      <c r="E130" s="5"/>
      <c r="F130" s="10">
        <f>F131</f>
        <v>21199.7</v>
      </c>
      <c r="G130" s="43"/>
      <c r="H130" s="43"/>
    </row>
    <row r="131" spans="1:8" ht="34.5" customHeight="1">
      <c r="A131" s="9" t="s">
        <v>102</v>
      </c>
      <c r="B131" s="5" t="s">
        <v>23</v>
      </c>
      <c r="C131" s="5" t="s">
        <v>16</v>
      </c>
      <c r="D131" s="7" t="s">
        <v>122</v>
      </c>
      <c r="E131" s="5"/>
      <c r="F131" s="10">
        <f>F132+F133+F134</f>
        <v>21199.7</v>
      </c>
      <c r="G131" s="43"/>
      <c r="H131" s="43"/>
    </row>
    <row r="132" spans="1:8" ht="78" customHeight="1">
      <c r="A132" s="31" t="s">
        <v>75</v>
      </c>
      <c r="B132" s="5" t="s">
        <v>23</v>
      </c>
      <c r="C132" s="5" t="s">
        <v>16</v>
      </c>
      <c r="D132" s="7" t="s">
        <v>122</v>
      </c>
      <c r="E132" s="5">
        <v>100</v>
      </c>
      <c r="F132" s="10">
        <f>Лист2!G95</f>
        <v>3082</v>
      </c>
      <c r="G132" s="43"/>
      <c r="H132" s="43"/>
    </row>
    <row r="133" spans="1:8" ht="33.75" customHeight="1">
      <c r="A133" s="32" t="s">
        <v>113</v>
      </c>
      <c r="B133" s="5" t="s">
        <v>23</v>
      </c>
      <c r="C133" s="5" t="s">
        <v>16</v>
      </c>
      <c r="D133" s="7" t="s">
        <v>122</v>
      </c>
      <c r="E133" s="5">
        <v>200</v>
      </c>
      <c r="F133" s="10">
        <f>Лист2!G96</f>
        <v>16417.7</v>
      </c>
      <c r="G133" s="43"/>
      <c r="H133" s="43"/>
    </row>
    <row r="134" spans="1:8" ht="20.25" customHeight="1">
      <c r="A134" s="33" t="s">
        <v>66</v>
      </c>
      <c r="B134" s="5" t="s">
        <v>23</v>
      </c>
      <c r="C134" s="5" t="s">
        <v>16</v>
      </c>
      <c r="D134" s="7" t="s">
        <v>122</v>
      </c>
      <c r="E134" s="5">
        <v>850</v>
      </c>
      <c r="F134" s="10">
        <f>Лист2!G97</f>
        <v>1700</v>
      </c>
      <c r="G134" s="43"/>
      <c r="H134" s="43"/>
    </row>
    <row r="135" spans="1:8" ht="78" customHeight="1">
      <c r="A135" s="33" t="str">
        <f>Лист2!A98</f>
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v>
      </c>
      <c r="B135" s="5" t="str">
        <f>Лист2!C98</f>
        <v>07</v>
      </c>
      <c r="C135" s="5" t="str">
        <f>Лист2!D98</f>
        <v>02</v>
      </c>
      <c r="D135" s="5" t="str">
        <f>Лист2!E98</f>
        <v>43 2 00 S0460</v>
      </c>
      <c r="E135" s="5"/>
      <c r="F135" s="44">
        <f>Лист2!G98</f>
        <v>1304.9000000000001</v>
      </c>
      <c r="G135" s="43"/>
      <c r="H135" s="43"/>
    </row>
    <row r="136" spans="1:8" ht="35.25" customHeight="1">
      <c r="A136" s="33" t="str">
        <f>Лист2!A99</f>
        <v>Закупка товаров, работ и услуг для обеспечения государственных (муниципальных) нужд</v>
      </c>
      <c r="B136" s="5" t="str">
        <f>Лист2!C99</f>
        <v>07</v>
      </c>
      <c r="C136" s="5" t="str">
        <f>Лист2!D99</f>
        <v>02</v>
      </c>
      <c r="D136" s="5" t="str">
        <f>Лист2!E99</f>
        <v>43 2 00 S0460</v>
      </c>
      <c r="E136" s="5">
        <f>Лист2!F99</f>
        <v>200</v>
      </c>
      <c r="F136" s="44">
        <f>Лист2!G99</f>
        <v>1304.9000000000001</v>
      </c>
      <c r="G136" s="43"/>
      <c r="H136" s="43"/>
    </row>
    <row r="137" spans="1:8" ht="81" customHeight="1">
      <c r="A137" s="33" t="str">
        <f>Лист2!A100</f>
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 (местный бюджет)</v>
      </c>
      <c r="B137" s="5" t="str">
        <f>Лист2!C100</f>
        <v>07</v>
      </c>
      <c r="C137" s="5" t="str">
        <f>Лист2!D100</f>
        <v>02</v>
      </c>
      <c r="D137" s="5" t="str">
        <f>Лист2!E100</f>
        <v>43 2 00 S0460</v>
      </c>
      <c r="E137" s="5"/>
      <c r="F137" s="44">
        <f>Лист2!G100</f>
        <v>38</v>
      </c>
      <c r="G137" s="43"/>
      <c r="H137" s="43"/>
    </row>
    <row r="138" spans="1:8" ht="40.5" customHeight="1">
      <c r="A138" s="33" t="str">
        <f>Лист2!A101</f>
        <v>Закупка товаров, работ и услуг для обеспечения государственных (муниципальных) нужд</v>
      </c>
      <c r="B138" s="5" t="str">
        <f>Лист2!C101</f>
        <v>07</v>
      </c>
      <c r="C138" s="5" t="str">
        <f>Лист2!D101</f>
        <v>02</v>
      </c>
      <c r="D138" s="5" t="str">
        <f>Лист2!E101</f>
        <v>43 2 00 S0460</v>
      </c>
      <c r="E138" s="5">
        <f>Лист2!F101</f>
        <v>200</v>
      </c>
      <c r="F138" s="45">
        <f>Лист2!G101</f>
        <v>38</v>
      </c>
      <c r="G138" s="43"/>
      <c r="H138" s="43"/>
    </row>
    <row r="139" spans="1:8" ht="98.25" customHeight="1">
      <c r="A139" s="33" t="str">
        <f>Лист2!A102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139" s="5" t="str">
        <f>Лист2!C102</f>
        <v>07</v>
      </c>
      <c r="C139" s="5" t="str">
        <f>Лист2!D102</f>
        <v>02</v>
      </c>
      <c r="D139" s="5" t="str">
        <f>Лист2!E102</f>
        <v>90 1 00 53032</v>
      </c>
      <c r="E139" s="5"/>
      <c r="F139" s="44">
        <f>Лист2!G102</f>
        <v>5578</v>
      </c>
      <c r="G139" s="43"/>
      <c r="H139" s="43"/>
    </row>
    <row r="140" spans="1:8" ht="93.75" customHeight="1">
      <c r="A140" s="33" t="str">
        <f>Лист2!A103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0" s="5" t="str">
        <f>Лист2!C103</f>
        <v>07</v>
      </c>
      <c r="C140" s="5" t="str">
        <f>Лист2!D103</f>
        <v>02</v>
      </c>
      <c r="D140" s="5" t="str">
        <f>Лист2!E103</f>
        <v>90 1 00 53032</v>
      </c>
      <c r="E140" s="5">
        <f>Лист2!F103</f>
        <v>100</v>
      </c>
      <c r="F140" s="44">
        <f>Лист2!G103</f>
        <v>5578</v>
      </c>
      <c r="G140" s="43"/>
      <c r="H140" s="43"/>
    </row>
    <row r="141" spans="1:8" ht="113.25" customHeight="1">
      <c r="A141" s="9" t="s">
        <v>77</v>
      </c>
      <c r="B141" s="5" t="s">
        <v>23</v>
      </c>
      <c r="C141" s="5" t="s">
        <v>16</v>
      </c>
      <c r="D141" s="7" t="s">
        <v>123</v>
      </c>
      <c r="E141" s="3"/>
      <c r="F141" s="10">
        <f>F142+F143+F144</f>
        <v>149320</v>
      </c>
      <c r="G141" s="43"/>
      <c r="H141" s="43"/>
    </row>
    <row r="142" spans="1:8" ht="80.25" customHeight="1">
      <c r="A142" s="31" t="s">
        <v>75</v>
      </c>
      <c r="B142" s="5" t="s">
        <v>23</v>
      </c>
      <c r="C142" s="5" t="s">
        <v>16</v>
      </c>
      <c r="D142" s="7" t="s">
        <v>123</v>
      </c>
      <c r="E142" s="3">
        <v>100</v>
      </c>
      <c r="F142" s="10">
        <f>Лист2!G105</f>
        <v>145024</v>
      </c>
      <c r="G142" s="43"/>
      <c r="H142" s="43"/>
    </row>
    <row r="143" spans="1:8" ht="33" customHeight="1">
      <c r="A143" s="32" t="s">
        <v>113</v>
      </c>
      <c r="B143" s="5" t="s">
        <v>23</v>
      </c>
      <c r="C143" s="5" t="s">
        <v>16</v>
      </c>
      <c r="D143" s="7" t="s">
        <v>123</v>
      </c>
      <c r="E143" s="5">
        <v>200</v>
      </c>
      <c r="F143" s="10">
        <f>Лист2!G106</f>
        <v>4194</v>
      </c>
      <c r="G143" s="43"/>
      <c r="H143" s="43"/>
    </row>
    <row r="144" spans="1:8" ht="33" customHeight="1">
      <c r="A144" s="32" t="str">
        <f>Лист2!A107</f>
        <v>Социальное обеспечение и иные выплаты населению</v>
      </c>
      <c r="B144" s="5" t="str">
        <f>Лист2!C107</f>
        <v>07</v>
      </c>
      <c r="C144" s="5" t="str">
        <f>Лист2!D107</f>
        <v>02</v>
      </c>
      <c r="D144" s="5" t="str">
        <f>Лист2!E107</f>
        <v>90 1 00 70910</v>
      </c>
      <c r="E144" s="5">
        <f>Лист2!F107</f>
        <v>850</v>
      </c>
      <c r="F144" s="44">
        <f>Лист2!G107</f>
        <v>102</v>
      </c>
      <c r="G144" s="43"/>
      <c r="H144" s="43"/>
    </row>
    <row r="145" spans="1:8" ht="69" customHeight="1">
      <c r="A145" s="9" t="s">
        <v>52</v>
      </c>
      <c r="B145" s="5" t="s">
        <v>23</v>
      </c>
      <c r="C145" s="5" t="s">
        <v>16</v>
      </c>
      <c r="D145" s="7" t="s">
        <v>148</v>
      </c>
      <c r="E145" s="5"/>
      <c r="F145" s="10">
        <f>Лист2!G108</f>
        <v>2165</v>
      </c>
      <c r="G145" s="43"/>
      <c r="H145" s="43"/>
    </row>
    <row r="146" spans="1:8" ht="31.5" customHeight="1">
      <c r="A146" s="32" t="s">
        <v>113</v>
      </c>
      <c r="B146" s="5" t="s">
        <v>23</v>
      </c>
      <c r="C146" s="5" t="s">
        <v>16</v>
      </c>
      <c r="D146" s="7" t="s">
        <v>148</v>
      </c>
      <c r="E146" s="5">
        <v>200</v>
      </c>
      <c r="F146" s="10">
        <f>Лист2!G109</f>
        <v>2165</v>
      </c>
      <c r="G146" s="43"/>
      <c r="H146" s="43"/>
    </row>
    <row r="147" spans="1:8" ht="66" customHeight="1">
      <c r="A147" s="32" t="str">
        <f>Лист2!A110</f>
        <v>Субсидия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B147" s="5" t="str">
        <f>Лист2!C110</f>
        <v>07</v>
      </c>
      <c r="C147" s="5" t="str">
        <f>Лист2!D110</f>
        <v>02</v>
      </c>
      <c r="D147" s="5" t="str">
        <f>Лист2!E110</f>
        <v>90 1 E2 50970</v>
      </c>
      <c r="E147" s="5"/>
      <c r="F147" s="44">
        <f>Лист2!G110</f>
        <v>500</v>
      </c>
      <c r="G147" s="43"/>
      <c r="H147" s="43"/>
    </row>
    <row r="148" spans="1:8" ht="39" customHeight="1">
      <c r="A148" s="32" t="str">
        <f>Лист2!A111</f>
        <v>Закупка товаров, работ и услуг для обеспечения государственных (муниципальных) нужд</v>
      </c>
      <c r="B148" s="5" t="str">
        <f>Лист2!C111</f>
        <v>07</v>
      </c>
      <c r="C148" s="5" t="str">
        <f>Лист2!D111</f>
        <v>02</v>
      </c>
      <c r="D148" s="5" t="str">
        <f>Лист2!E111</f>
        <v>90 1 E2 50970</v>
      </c>
      <c r="E148" s="5">
        <f>Лист2!F111</f>
        <v>200</v>
      </c>
      <c r="F148" s="44">
        <f>Лист2!G111</f>
        <v>500</v>
      </c>
      <c r="G148" s="43"/>
      <c r="H148" s="43"/>
    </row>
    <row r="149" spans="1:8" ht="49.5" customHeight="1">
      <c r="A149" s="32" t="str">
        <f>Лист2!A112</f>
        <v>Обеспечение расчетов за топливно-энергетические ресурсы, потребляемые муниципальными учреждениями</v>
      </c>
      <c r="B149" s="5" t="str">
        <f>Лист2!C112</f>
        <v>07</v>
      </c>
      <c r="C149" s="5" t="str">
        <f>Лист2!D112</f>
        <v>02</v>
      </c>
      <c r="D149" s="5" t="str">
        <f>Лист2!E112</f>
        <v>92 9 00 S1190</v>
      </c>
      <c r="E149" s="5"/>
      <c r="F149" s="44">
        <f>Лист2!G112</f>
        <v>8283</v>
      </c>
      <c r="G149" s="43"/>
      <c r="H149" s="43"/>
    </row>
    <row r="150" spans="1:8" ht="33.75" customHeight="1">
      <c r="A150" s="32" t="str">
        <f>Лист2!A113</f>
        <v>Закупка товаров, работ и услуг для обеспечения государственных (муниципальных) нужд</v>
      </c>
      <c r="B150" s="5" t="str">
        <f>Лист2!C113</f>
        <v>07</v>
      </c>
      <c r="C150" s="5" t="str">
        <f>Лист2!D113</f>
        <v>02</v>
      </c>
      <c r="D150" s="5" t="str">
        <f>Лист2!E113</f>
        <v>92 9 00 S1190</v>
      </c>
      <c r="E150" s="5">
        <f>Лист2!F113</f>
        <v>200</v>
      </c>
      <c r="F150" s="44">
        <f>Лист2!G113</f>
        <v>8283</v>
      </c>
      <c r="G150" s="43"/>
      <c r="H150" s="43"/>
    </row>
    <row r="151" spans="1:8" ht="24" customHeight="1">
      <c r="A151" s="32" t="str">
        <f>Лист2!A114</f>
        <v>Дополнительное образование детей</v>
      </c>
      <c r="B151" s="5" t="str">
        <f>Лист2!C114</f>
        <v>07</v>
      </c>
      <c r="C151" s="5" t="str">
        <f>Лист2!D114</f>
        <v>03</v>
      </c>
      <c r="D151" s="7"/>
      <c r="E151" s="5"/>
      <c r="F151" s="10">
        <f>F152+F156</f>
        <v>14130.4</v>
      </c>
      <c r="G151" s="43"/>
      <c r="H151" s="43"/>
    </row>
    <row r="152" spans="1:8" ht="31.5" customHeight="1">
      <c r="A152" s="32" t="str">
        <f>Лист2!A115</f>
        <v>Обеспечение деятельности организаций (учреждений) дополнительного образования детей</v>
      </c>
      <c r="B152" s="5" t="str">
        <f>Лист2!C115</f>
        <v>07</v>
      </c>
      <c r="C152" s="5" t="str">
        <f>Лист2!D115</f>
        <v>03</v>
      </c>
      <c r="D152" s="7" t="s">
        <v>110</v>
      </c>
      <c r="E152" s="5"/>
      <c r="F152" s="10">
        <f>F153+F154+F155</f>
        <v>10802.4</v>
      </c>
      <c r="G152" s="43"/>
      <c r="H152" s="43"/>
    </row>
    <row r="153" spans="1:8" ht="87" customHeight="1">
      <c r="A153" s="32" t="str">
        <f>Лист2!A116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3" s="5" t="str">
        <f>Лист2!C116</f>
        <v>07</v>
      </c>
      <c r="C153" s="5" t="str">
        <f>Лист2!D116</f>
        <v>03</v>
      </c>
      <c r="D153" s="7" t="s">
        <v>110</v>
      </c>
      <c r="E153" s="5">
        <f>Лист2!F39</f>
        <v>100</v>
      </c>
      <c r="F153" s="10">
        <f>Лист2!G16+Лист2!G39+Лист2!G116</f>
        <v>8586</v>
      </c>
      <c r="G153" s="43"/>
      <c r="H153" s="43"/>
    </row>
    <row r="154" spans="1:8" ht="31.5" customHeight="1">
      <c r="A154" s="32" t="str">
        <f>Лист2!A117</f>
        <v>Закупка товаров, работ и услуг для обеспечения государственных (муниципальных) нужд</v>
      </c>
      <c r="B154" s="5" t="str">
        <f>Лист2!C117</f>
        <v>07</v>
      </c>
      <c r="C154" s="5" t="str">
        <f>Лист2!D117</f>
        <v>03</v>
      </c>
      <c r="D154" s="7" t="s">
        <v>110</v>
      </c>
      <c r="E154" s="5">
        <f>Лист2!F40</f>
        <v>200</v>
      </c>
      <c r="F154" s="10">
        <f>Лист2!G17+Лист2!G40+Лист2!G117</f>
        <v>2125.4</v>
      </c>
      <c r="G154" s="43"/>
      <c r="H154" s="43"/>
    </row>
    <row r="155" spans="1:8" ht="31.5" customHeight="1">
      <c r="A155" s="32" t="str">
        <f>Лист2!A118</f>
        <v>Уплата налогов, сборов и иных платежей</v>
      </c>
      <c r="B155" s="5" t="str">
        <f>Лист2!C118</f>
        <v>07</v>
      </c>
      <c r="C155" s="5" t="str">
        <f>Лист2!D118</f>
        <v>03</v>
      </c>
      <c r="D155" s="7" t="s">
        <v>110</v>
      </c>
      <c r="E155" s="5">
        <f>Лист2!F41</f>
        <v>850</v>
      </c>
      <c r="F155" s="10">
        <f>Лист2!G18+Лист2!G41+Лист2!G118</f>
        <v>91</v>
      </c>
      <c r="G155" s="43"/>
      <c r="H155" s="43"/>
    </row>
    <row r="156" spans="1:8" ht="48" customHeight="1">
      <c r="A156" s="32" t="str">
        <f>Лист2!A119</f>
        <v>Субсидия на софинансирование части расходов местных бюджетов по оплате труда работников муниципальных учреждений</v>
      </c>
      <c r="B156" s="5" t="str">
        <f>Лист2!C119</f>
        <v>07</v>
      </c>
      <c r="C156" s="5" t="str">
        <f>Лист2!D119</f>
        <v>03</v>
      </c>
      <c r="D156" s="5" t="str">
        <f>Лист2!E119</f>
        <v>02 1 00 S0430</v>
      </c>
      <c r="E156" s="5"/>
      <c r="F156" s="10">
        <f>F157</f>
        <v>3328</v>
      </c>
      <c r="G156" s="43"/>
      <c r="H156" s="43"/>
    </row>
    <row r="157" spans="1:8" ht="88.5" customHeight="1">
      <c r="A157" s="32" t="str">
        <f>Лист2!A120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7" s="5" t="str">
        <f>Лист2!C120</f>
        <v>07</v>
      </c>
      <c r="C157" s="5" t="str">
        <f>Лист2!D120</f>
        <v>03</v>
      </c>
      <c r="D157" s="5" t="str">
        <f>Лист2!E120</f>
        <v>02 1 00 S0430</v>
      </c>
      <c r="E157" s="5">
        <f>Лист2!F120</f>
        <v>100</v>
      </c>
      <c r="F157" s="10">
        <f>Лист2!G20+Лист2!G43+Лист2!G120</f>
        <v>3328</v>
      </c>
      <c r="G157" s="43"/>
      <c r="H157" s="43"/>
    </row>
    <row r="158" spans="1:8" ht="19.5" customHeight="1">
      <c r="A158" s="9" t="s">
        <v>53</v>
      </c>
      <c r="B158" s="5" t="s">
        <v>23</v>
      </c>
      <c r="C158" s="5" t="s">
        <v>23</v>
      </c>
      <c r="D158" s="7"/>
      <c r="E158" s="3"/>
      <c r="F158" s="10">
        <f>F159+F164+F166</f>
        <v>2604.3000000000002</v>
      </c>
      <c r="G158" s="43"/>
      <c r="H158" s="43"/>
    </row>
    <row r="159" spans="1:8" ht="47.25">
      <c r="A159" s="9" t="s">
        <v>82</v>
      </c>
      <c r="B159" s="7" t="s">
        <v>23</v>
      </c>
      <c r="C159" s="7" t="s">
        <v>23</v>
      </c>
      <c r="D159" s="7" t="s">
        <v>112</v>
      </c>
      <c r="E159" s="3"/>
      <c r="F159" s="10">
        <f>F160</f>
        <v>1694</v>
      </c>
      <c r="G159" s="43"/>
      <c r="H159" s="43"/>
    </row>
    <row r="160" spans="1:8" ht="36.75" customHeight="1">
      <c r="A160" s="9" t="s">
        <v>103</v>
      </c>
      <c r="B160" s="5" t="s">
        <v>23</v>
      </c>
      <c r="C160" s="5" t="s">
        <v>23</v>
      </c>
      <c r="D160" s="7" t="s">
        <v>124</v>
      </c>
      <c r="E160" s="3"/>
      <c r="F160" s="10">
        <f>F161+F162</f>
        <v>1694</v>
      </c>
      <c r="G160" s="43"/>
      <c r="H160" s="43"/>
    </row>
    <row r="161" spans="1:8" ht="82.5" customHeight="1">
      <c r="A161" s="31" t="s">
        <v>75</v>
      </c>
      <c r="B161" s="5" t="s">
        <v>23</v>
      </c>
      <c r="C161" s="5" t="s">
        <v>23</v>
      </c>
      <c r="D161" s="7" t="s">
        <v>124</v>
      </c>
      <c r="E161" s="3">
        <v>100</v>
      </c>
      <c r="F161" s="10">
        <f>Лист2!G124</f>
        <v>1150</v>
      </c>
      <c r="G161" s="43"/>
      <c r="H161" s="43"/>
    </row>
    <row r="162" spans="1:8" ht="32.25" customHeight="1">
      <c r="A162" s="32" t="s">
        <v>113</v>
      </c>
      <c r="B162" s="5" t="s">
        <v>23</v>
      </c>
      <c r="C162" s="5" t="s">
        <v>23</v>
      </c>
      <c r="D162" s="7" t="s">
        <v>124</v>
      </c>
      <c r="E162" s="3">
        <v>200</v>
      </c>
      <c r="F162" s="10">
        <f>Лист2!G125</f>
        <v>544</v>
      </c>
      <c r="G162" s="43"/>
      <c r="H162" s="43"/>
    </row>
    <row r="163" spans="1:8" ht="23.25" customHeight="1">
      <c r="A163" s="33" t="s">
        <v>66</v>
      </c>
      <c r="B163" s="5" t="s">
        <v>23</v>
      </c>
      <c r="C163" s="5" t="s">
        <v>23</v>
      </c>
      <c r="D163" s="7" t="s">
        <v>124</v>
      </c>
      <c r="E163" s="3">
        <v>850</v>
      </c>
      <c r="F163" s="10">
        <f>Лист2!G126</f>
        <v>0</v>
      </c>
      <c r="G163" s="43"/>
      <c r="H163" s="43"/>
    </row>
    <row r="164" spans="1:8" ht="53.25" customHeight="1">
      <c r="A164" s="33" t="str">
        <f>Лист2!A127</f>
        <v>Субсидия на софинансирование части расходов местных бюджетов по оплате труда работников муниципальных учреждений</v>
      </c>
      <c r="B164" s="5" t="str">
        <f>Лист2!C127</f>
        <v>07</v>
      </c>
      <c r="C164" s="5" t="str">
        <f>Лист2!D127</f>
        <v>07</v>
      </c>
      <c r="D164" s="5" t="str">
        <f>Лист2!E127</f>
        <v>02 1 00 S0430</v>
      </c>
      <c r="E164" s="5"/>
      <c r="F164" s="45">
        <f>Лист2!G127</f>
        <v>50</v>
      </c>
      <c r="G164" s="43"/>
      <c r="H164" s="43"/>
    </row>
    <row r="165" spans="1:8" ht="88.5" customHeight="1">
      <c r="A165" s="33" t="str">
        <f>Лист2!A128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5" s="5" t="str">
        <f>Лист2!C128</f>
        <v>07</v>
      </c>
      <c r="C165" s="5" t="str">
        <f>Лист2!D128</f>
        <v>07</v>
      </c>
      <c r="D165" s="5" t="str">
        <f>Лист2!E128</f>
        <v>02 1 00 S0430</v>
      </c>
      <c r="E165" s="5">
        <f>Лист2!F128</f>
        <v>100</v>
      </c>
      <c r="F165" s="45">
        <f>Лист2!G128</f>
        <v>50</v>
      </c>
      <c r="G165" s="43"/>
      <c r="H165" s="43"/>
    </row>
    <row r="166" spans="1:8" ht="34.5" customHeight="1">
      <c r="A166" s="33" t="str">
        <f>Лист2!A129</f>
        <v>Субсидии на проведение детской оздоровительной кампании</v>
      </c>
      <c r="B166" s="5" t="str">
        <f>Лист2!C129</f>
        <v>07</v>
      </c>
      <c r="C166" s="5" t="str">
        <f>Лист2!D129</f>
        <v>07</v>
      </c>
      <c r="D166" s="5" t="str">
        <f>Лист2!E129</f>
        <v>90 1 00 S3210</v>
      </c>
      <c r="E166" s="5"/>
      <c r="F166" s="5">
        <f>Лист2!G129</f>
        <v>860.3</v>
      </c>
      <c r="G166" s="43"/>
      <c r="H166" s="43"/>
    </row>
    <row r="167" spans="1:8" ht="37.5" customHeight="1">
      <c r="A167" s="33" t="str">
        <f>Лист2!A130</f>
        <v>Закупка товаров, работ и услуг для обеспечения государственных (муниципальных) нужд</v>
      </c>
      <c r="B167" s="5" t="str">
        <f>Лист2!C130</f>
        <v>07</v>
      </c>
      <c r="C167" s="5" t="str">
        <f>Лист2!D130</f>
        <v>07</v>
      </c>
      <c r="D167" s="5" t="str">
        <f>Лист2!E130</f>
        <v>90 1 00 S3210</v>
      </c>
      <c r="E167" s="5">
        <f>Лист2!F130</f>
        <v>200</v>
      </c>
      <c r="F167" s="5">
        <f>Лист2!G130</f>
        <v>860.3</v>
      </c>
      <c r="G167" s="43"/>
      <c r="H167" s="43"/>
    </row>
    <row r="168" spans="1:8" ht="26.25" customHeight="1">
      <c r="A168" s="36" t="s">
        <v>9</v>
      </c>
      <c r="B168" s="5" t="s">
        <v>23</v>
      </c>
      <c r="C168" s="5" t="s">
        <v>20</v>
      </c>
      <c r="D168" s="5"/>
      <c r="E168" s="3"/>
      <c r="F168" s="10">
        <f>F169+F174+F177+F186+F182+F184</f>
        <v>6996.7</v>
      </c>
      <c r="G168" s="43"/>
      <c r="H168" s="43"/>
    </row>
    <row r="169" spans="1:8" ht="31.5">
      <c r="A169" s="9" t="s">
        <v>64</v>
      </c>
      <c r="B169" s="5" t="s">
        <v>23</v>
      </c>
      <c r="C169" s="5" t="s">
        <v>20</v>
      </c>
      <c r="D169" s="7" t="s">
        <v>114</v>
      </c>
      <c r="E169" s="5"/>
      <c r="F169" s="10">
        <f>F170</f>
        <v>2098</v>
      </c>
      <c r="G169" s="43"/>
      <c r="H169" s="43"/>
    </row>
    <row r="170" spans="1:8" ht="31.5">
      <c r="A170" s="9" t="s">
        <v>65</v>
      </c>
      <c r="B170" s="5" t="s">
        <v>23</v>
      </c>
      <c r="C170" s="5" t="s">
        <v>20</v>
      </c>
      <c r="D170" s="7" t="s">
        <v>115</v>
      </c>
      <c r="E170" s="5"/>
      <c r="F170" s="10">
        <f>F171+F172+F173</f>
        <v>2098</v>
      </c>
      <c r="G170" s="43"/>
      <c r="H170" s="43"/>
    </row>
    <row r="171" spans="1:8" ht="77.25" customHeight="1">
      <c r="A171" s="31" t="s">
        <v>75</v>
      </c>
      <c r="B171" s="5" t="s">
        <v>23</v>
      </c>
      <c r="C171" s="5" t="s">
        <v>20</v>
      </c>
      <c r="D171" s="7" t="s">
        <v>115</v>
      </c>
      <c r="E171" s="5">
        <v>100</v>
      </c>
      <c r="F171" s="10">
        <f>Лист2!G134</f>
        <v>1823</v>
      </c>
      <c r="G171" s="43"/>
      <c r="H171" s="43"/>
    </row>
    <row r="172" spans="1:8" ht="36" customHeight="1">
      <c r="A172" s="32" t="s">
        <v>113</v>
      </c>
      <c r="B172" s="5" t="s">
        <v>23</v>
      </c>
      <c r="C172" s="5" t="s">
        <v>20</v>
      </c>
      <c r="D172" s="7" t="s">
        <v>115</v>
      </c>
      <c r="E172" s="5">
        <v>200</v>
      </c>
      <c r="F172" s="10">
        <f>Лист2!G135</f>
        <v>275</v>
      </c>
      <c r="G172" s="43"/>
      <c r="H172" s="43"/>
    </row>
    <row r="173" spans="1:8" ht="20.25" customHeight="1">
      <c r="A173" s="33" t="s">
        <v>66</v>
      </c>
      <c r="B173" s="5" t="s">
        <v>23</v>
      </c>
      <c r="C173" s="5" t="s">
        <v>20</v>
      </c>
      <c r="D173" s="7" t="s">
        <v>115</v>
      </c>
      <c r="E173" s="5">
        <v>850</v>
      </c>
      <c r="F173" s="10">
        <f>Лист2!G136</f>
        <v>0</v>
      </c>
      <c r="G173" s="43"/>
      <c r="H173" s="43"/>
    </row>
    <row r="174" spans="1:8" ht="51" customHeight="1">
      <c r="A174" s="9" t="s">
        <v>95</v>
      </c>
      <c r="B174" s="5" t="s">
        <v>23</v>
      </c>
      <c r="C174" s="5" t="s">
        <v>20</v>
      </c>
      <c r="D174" s="7" t="s">
        <v>137</v>
      </c>
      <c r="E174" s="5"/>
      <c r="F174" s="10">
        <f>F175+F176</f>
        <v>858</v>
      </c>
      <c r="G174" s="43"/>
      <c r="H174" s="43"/>
    </row>
    <row r="175" spans="1:8" ht="85.5" customHeight="1">
      <c r="A175" s="31" t="s">
        <v>75</v>
      </c>
      <c r="B175" s="5" t="s">
        <v>23</v>
      </c>
      <c r="C175" s="5" t="s">
        <v>20</v>
      </c>
      <c r="D175" s="7" t="s">
        <v>137</v>
      </c>
      <c r="E175" s="5">
        <v>100</v>
      </c>
      <c r="F175" s="10">
        <f>Лист2!G138</f>
        <v>807</v>
      </c>
      <c r="G175" s="43"/>
      <c r="H175" s="43"/>
    </row>
    <row r="176" spans="1:8" ht="31.5" customHeight="1">
      <c r="A176" s="32" t="s">
        <v>113</v>
      </c>
      <c r="B176" s="5" t="s">
        <v>23</v>
      </c>
      <c r="C176" s="5" t="s">
        <v>20</v>
      </c>
      <c r="D176" s="7" t="s">
        <v>137</v>
      </c>
      <c r="E176" s="5">
        <v>200</v>
      </c>
      <c r="F176" s="10">
        <f>Лист2!G139</f>
        <v>51</v>
      </c>
      <c r="G176" s="43"/>
      <c r="H176" s="43"/>
    </row>
    <row r="177" spans="1:8" ht="34.5" customHeight="1">
      <c r="A177" s="33" t="s">
        <v>86</v>
      </c>
      <c r="B177" s="5" t="s">
        <v>23</v>
      </c>
      <c r="C177" s="5" t="s">
        <v>20</v>
      </c>
      <c r="D177" s="7" t="s">
        <v>118</v>
      </c>
      <c r="E177" s="5"/>
      <c r="F177" s="10">
        <f>F178</f>
        <v>2483.9</v>
      </c>
      <c r="G177" s="43"/>
      <c r="H177" s="43"/>
    </row>
    <row r="178" spans="1:8" ht="93" customHeight="1">
      <c r="A178" s="34" t="s">
        <v>63</v>
      </c>
      <c r="B178" s="5" t="s">
        <v>23</v>
      </c>
      <c r="C178" s="5" t="s">
        <v>20</v>
      </c>
      <c r="D178" s="7" t="s">
        <v>119</v>
      </c>
      <c r="E178" s="5"/>
      <c r="F178" s="10">
        <f>F179+F180+F181</f>
        <v>2483.9</v>
      </c>
      <c r="G178" s="43"/>
      <c r="H178" s="43"/>
    </row>
    <row r="179" spans="1:8" ht="77.25" customHeight="1">
      <c r="A179" s="31" t="s">
        <v>75</v>
      </c>
      <c r="B179" s="5" t="s">
        <v>23</v>
      </c>
      <c r="C179" s="5" t="s">
        <v>20</v>
      </c>
      <c r="D179" s="7" t="s">
        <v>119</v>
      </c>
      <c r="E179" s="5">
        <v>100</v>
      </c>
      <c r="F179" s="10">
        <f>Лист2!G142</f>
        <v>2408.9</v>
      </c>
      <c r="G179" s="43"/>
      <c r="H179" s="43"/>
    </row>
    <row r="180" spans="1:8" ht="32.25" customHeight="1">
      <c r="A180" s="32" t="s">
        <v>113</v>
      </c>
      <c r="B180" s="5" t="s">
        <v>23</v>
      </c>
      <c r="C180" s="5" t="s">
        <v>20</v>
      </c>
      <c r="D180" s="7" t="s">
        <v>119</v>
      </c>
      <c r="E180" s="5">
        <v>200</v>
      </c>
      <c r="F180" s="10">
        <f>Лист2!G143</f>
        <v>75</v>
      </c>
      <c r="G180" s="43"/>
      <c r="H180" s="43"/>
    </row>
    <row r="181" spans="1:8" ht="19.5" customHeight="1">
      <c r="A181" s="33" t="s">
        <v>66</v>
      </c>
      <c r="B181" s="5" t="s">
        <v>23</v>
      </c>
      <c r="C181" s="5" t="s">
        <v>20</v>
      </c>
      <c r="D181" s="7" t="s">
        <v>119</v>
      </c>
      <c r="E181" s="5">
        <v>850</v>
      </c>
      <c r="F181" s="10">
        <f>Лист2!G144</f>
        <v>0</v>
      </c>
      <c r="G181" s="43"/>
      <c r="H181" s="43"/>
    </row>
    <row r="182" spans="1:8" ht="110.25" customHeight="1">
      <c r="A182" s="33" t="str">
        <f>Лист2!A145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182" s="5" t="str">
        <f>Лист2!C145</f>
        <v>07</v>
      </c>
      <c r="C182" s="5" t="str">
        <f>Лист2!D145</f>
        <v>09</v>
      </c>
      <c r="D182" s="5" t="str">
        <f>Лист2!E145</f>
        <v>90 1 01 S0990</v>
      </c>
      <c r="E182" s="5"/>
      <c r="F182" s="45">
        <f>Лист2!G145</f>
        <v>56.8</v>
      </c>
      <c r="G182" s="43"/>
      <c r="H182" s="43"/>
    </row>
    <row r="183" spans="1:8" ht="32.25" customHeight="1">
      <c r="A183" s="33" t="str">
        <f>Лист2!A146</f>
        <v>Социальное обеспечение и иные выплаты населению</v>
      </c>
      <c r="B183" s="5" t="str">
        <f>Лист2!C146</f>
        <v>07</v>
      </c>
      <c r="C183" s="5" t="str">
        <f>Лист2!D146</f>
        <v>09</v>
      </c>
      <c r="D183" s="5" t="str">
        <f>Лист2!E146</f>
        <v>90 1 01 S0990</v>
      </c>
      <c r="E183" s="5">
        <f>Лист2!F146</f>
        <v>300</v>
      </c>
      <c r="F183" s="45">
        <f>Лист2!G146</f>
        <v>56.8</v>
      </c>
      <c r="G183" s="43"/>
      <c r="H183" s="43"/>
    </row>
    <row r="184" spans="1:8" ht="51" customHeight="1">
      <c r="A184" s="33" t="str">
        <f>Лист2!A147</f>
        <v>Обеспечение расчетов за топливно-энергетические ресурсы, потребляемые муниципальными учреждениями</v>
      </c>
      <c r="B184" s="5" t="str">
        <f>Лист2!C147</f>
        <v>07</v>
      </c>
      <c r="C184" s="5" t="str">
        <f>Лист2!D147</f>
        <v>09</v>
      </c>
      <c r="D184" s="5" t="str">
        <f>Лист2!E147</f>
        <v>92 9 00 S1190</v>
      </c>
      <c r="E184" s="5"/>
      <c r="F184" s="44">
        <f>Лист2!G147</f>
        <v>1500</v>
      </c>
      <c r="G184" s="43"/>
      <c r="H184" s="43"/>
    </row>
    <row r="185" spans="1:8" ht="32.25" customHeight="1">
      <c r="A185" s="33" t="str">
        <f>Лист2!A148</f>
        <v>Закупка товаров, работ и услуг для обеспечения государственных (муниципальных) нужд</v>
      </c>
      <c r="B185" s="5" t="str">
        <f>Лист2!C148</f>
        <v>07</v>
      </c>
      <c r="C185" s="5" t="str">
        <f>Лист2!D148</f>
        <v>09</v>
      </c>
      <c r="D185" s="5" t="str">
        <f>Лист2!E148</f>
        <v>92 9 00 S1190</v>
      </c>
      <c r="E185" s="5">
        <f>Лист2!F148</f>
        <v>200</v>
      </c>
      <c r="F185" s="44">
        <f>Лист2!G148</f>
        <v>1500</v>
      </c>
      <c r="G185" s="43"/>
      <c r="H185" s="43"/>
    </row>
    <row r="186" spans="1:8" ht="19.5" customHeight="1">
      <c r="A186" s="33" t="str">
        <f>Лист2!A149</f>
        <v>Прочие выплаты по обязательствам государства</v>
      </c>
      <c r="B186" s="5" t="str">
        <f>Лист2!C149</f>
        <v>07</v>
      </c>
      <c r="C186" s="5" t="str">
        <f>Лист2!D149</f>
        <v>09</v>
      </c>
      <c r="D186" s="5" t="str">
        <f>Лист2!E149</f>
        <v>99 9 00 14710</v>
      </c>
      <c r="E186" s="5"/>
      <c r="F186" s="44">
        <f>Лист2!G149</f>
        <v>0</v>
      </c>
      <c r="G186" s="43"/>
      <c r="H186" s="43"/>
    </row>
    <row r="187" spans="1:8" ht="36" customHeight="1">
      <c r="A187" s="33" t="str">
        <f>Лист2!A150</f>
        <v>Закупка товаров, работ и услуг для обеспечения государственных (муниципальных) нужд</v>
      </c>
      <c r="B187" s="5" t="str">
        <f>Лист2!C150</f>
        <v>07</v>
      </c>
      <c r="C187" s="5" t="str">
        <f>Лист2!D150</f>
        <v>09</v>
      </c>
      <c r="D187" s="5" t="str">
        <f>Лист2!E150</f>
        <v>99 9 00 14710</v>
      </c>
      <c r="E187" s="5">
        <f>Лист2!F150</f>
        <v>200</v>
      </c>
      <c r="F187" s="44">
        <f>Лист2!G150</f>
        <v>0</v>
      </c>
      <c r="G187" s="43"/>
      <c r="H187" s="43"/>
    </row>
    <row r="188" spans="1:8" ht="23.25" customHeight="1">
      <c r="A188" s="4" t="s">
        <v>83</v>
      </c>
      <c r="B188" s="5" t="s">
        <v>22</v>
      </c>
      <c r="C188" s="5"/>
      <c r="D188" s="3"/>
      <c r="E188" s="5"/>
      <c r="F188" s="10">
        <f>F189+F204</f>
        <v>24348.957000000002</v>
      </c>
      <c r="G188" s="10">
        <f>Лист1!E38</f>
        <v>18665.7</v>
      </c>
      <c r="H188" s="10">
        <f>Лист1!F38</f>
        <v>18669.2</v>
      </c>
    </row>
    <row r="189" spans="1:8" ht="17.25" customHeight="1">
      <c r="A189" s="4" t="s">
        <v>48</v>
      </c>
      <c r="B189" s="5" t="s">
        <v>22</v>
      </c>
      <c r="C189" s="5" t="s">
        <v>15</v>
      </c>
      <c r="D189" s="3"/>
      <c r="E189" s="5"/>
      <c r="F189" s="10">
        <f>F190+F201+F197+F199</f>
        <v>17808</v>
      </c>
      <c r="G189" s="43"/>
      <c r="H189" s="43"/>
    </row>
    <row r="190" spans="1:8" ht="47.25">
      <c r="A190" s="9" t="s">
        <v>84</v>
      </c>
      <c r="B190" s="5" t="s">
        <v>22</v>
      </c>
      <c r="C190" s="5" t="s">
        <v>15</v>
      </c>
      <c r="D190" s="7" t="s">
        <v>116</v>
      </c>
      <c r="E190" s="3"/>
      <c r="F190" s="10">
        <f>+F191+F195</f>
        <v>14437</v>
      </c>
      <c r="G190" s="43"/>
      <c r="H190" s="43"/>
    </row>
    <row r="191" spans="1:8" ht="21" customHeight="1">
      <c r="A191" s="9" t="s">
        <v>94</v>
      </c>
      <c r="B191" s="5" t="s">
        <v>22</v>
      </c>
      <c r="C191" s="5" t="s">
        <v>15</v>
      </c>
      <c r="D191" s="7" t="s">
        <v>117</v>
      </c>
      <c r="E191" s="3"/>
      <c r="F191" s="10">
        <f>F192+F193+F194</f>
        <v>12427</v>
      </c>
      <c r="G191" s="43"/>
      <c r="H191" s="43"/>
    </row>
    <row r="192" spans="1:8" ht="87.75" customHeight="1">
      <c r="A192" s="32" t="s">
        <v>75</v>
      </c>
      <c r="B192" s="5" t="s">
        <v>22</v>
      </c>
      <c r="C192" s="5" t="s">
        <v>15</v>
      </c>
      <c r="D192" s="7" t="s">
        <v>117</v>
      </c>
      <c r="E192" s="3">
        <v>100</v>
      </c>
      <c r="F192" s="30">
        <f>Лист2!G48</f>
        <v>10721</v>
      </c>
      <c r="G192" s="43"/>
      <c r="H192" s="43"/>
    </row>
    <row r="193" spans="1:8" ht="37.5" customHeight="1">
      <c r="A193" s="32" t="s">
        <v>113</v>
      </c>
      <c r="B193" s="5" t="s">
        <v>22</v>
      </c>
      <c r="C193" s="5" t="s">
        <v>15</v>
      </c>
      <c r="D193" s="7" t="s">
        <v>117</v>
      </c>
      <c r="E193" s="3">
        <v>200</v>
      </c>
      <c r="F193" s="30">
        <f>Лист2!G49</f>
        <v>1640</v>
      </c>
      <c r="G193" s="43"/>
      <c r="H193" s="43"/>
    </row>
    <row r="194" spans="1:8" ht="21" customHeight="1">
      <c r="A194" s="33" t="s">
        <v>66</v>
      </c>
      <c r="B194" s="5" t="s">
        <v>22</v>
      </c>
      <c r="C194" s="5" t="s">
        <v>15</v>
      </c>
      <c r="D194" s="7" t="s">
        <v>117</v>
      </c>
      <c r="E194" s="3">
        <v>850</v>
      </c>
      <c r="F194" s="30">
        <f>Лист2!G50</f>
        <v>66</v>
      </c>
      <c r="G194" s="43"/>
      <c r="H194" s="43"/>
    </row>
    <row r="195" spans="1:8" ht="54" customHeight="1">
      <c r="A195" s="33" t="str">
        <f>Лист2!A51</f>
        <v>Субсидия на софинансирование части расходов местных бюджетов по оплате труда работников муниципальных учреждений</v>
      </c>
      <c r="B195" s="5" t="str">
        <f>Лист2!C51</f>
        <v>08</v>
      </c>
      <c r="C195" s="5" t="str">
        <f>Лист2!D51</f>
        <v>01</v>
      </c>
      <c r="D195" s="5" t="str">
        <f>Лист2!E51</f>
        <v>02 2 00 S0430</v>
      </c>
      <c r="E195" s="5"/>
      <c r="F195" s="65">
        <f>Лист2!G51</f>
        <v>2010</v>
      </c>
      <c r="G195" s="43"/>
      <c r="H195" s="43"/>
    </row>
    <row r="196" spans="1:8" ht="91.5" customHeight="1">
      <c r="A196" s="33" t="str">
        <f>Лист2!A52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6" s="5" t="str">
        <f>Лист2!C52</f>
        <v>08</v>
      </c>
      <c r="C196" s="5" t="str">
        <f>Лист2!D52</f>
        <v>01</v>
      </c>
      <c r="D196" s="5" t="str">
        <f>Лист2!E52</f>
        <v>02 2 00 S0430</v>
      </c>
      <c r="E196" s="5">
        <f>Лист2!F52</f>
        <v>100</v>
      </c>
      <c r="F196" s="65">
        <f>Лист2!G52</f>
        <v>2010</v>
      </c>
      <c r="G196" s="43"/>
      <c r="H196" s="43"/>
    </row>
    <row r="197" spans="1:8" ht="67.5" customHeight="1">
      <c r="A197" s="33" t="str">
        <f>Лист2!A53</f>
        <v>Субсидии на текущий и капитальный ремонт, благоустройство территорий объектов культурного наследия - памятников Великой Отечественной войны</v>
      </c>
      <c r="B197" s="5" t="str">
        <f>Лист2!C53</f>
        <v>08</v>
      </c>
      <c r="C197" s="5" t="str">
        <f>Лист2!D53</f>
        <v>01</v>
      </c>
      <c r="D197" s="5" t="str">
        <f>Лист2!E53</f>
        <v>44 1 00 S0180</v>
      </c>
      <c r="E197" s="5"/>
      <c r="F197" s="45">
        <f>Лист2!G53</f>
        <v>919</v>
      </c>
      <c r="G197" s="43"/>
      <c r="H197" s="43"/>
    </row>
    <row r="198" spans="1:8" ht="37.5" customHeight="1">
      <c r="A198" s="33" t="str">
        <f>Лист2!A54</f>
        <v>Закупка товаров, работ и услуг для обеспечения государственных (муниципальных) нужд</v>
      </c>
      <c r="B198" s="5" t="str">
        <f>Лист2!C54</f>
        <v>08</v>
      </c>
      <c r="C198" s="5" t="str">
        <f>Лист2!D54</f>
        <v>01</v>
      </c>
      <c r="D198" s="5" t="str">
        <f>Лист2!E54</f>
        <v>44 1 00 S0180</v>
      </c>
      <c r="E198" s="5">
        <f>Лист2!F54</f>
        <v>200</v>
      </c>
      <c r="F198" s="45">
        <f>Лист2!G54</f>
        <v>919</v>
      </c>
      <c r="G198" s="43"/>
      <c r="H198" s="43"/>
    </row>
    <row r="199" spans="1:8" ht="51.75" customHeight="1">
      <c r="A199" s="33" t="str">
        <f>Лист2!A55</f>
        <v>Субсидии на государственную поддержку отрасли культры (государственная поддержка лучших работников сельских учреждений культуры)</v>
      </c>
      <c r="B199" s="5" t="str">
        <f>Лист2!C55</f>
        <v>08</v>
      </c>
      <c r="C199" s="5" t="str">
        <f>Лист2!D55</f>
        <v>01</v>
      </c>
      <c r="D199" s="5" t="str">
        <f>Лист2!E55</f>
        <v xml:space="preserve"> 44 4 00 R5192</v>
      </c>
      <c r="E199" s="5"/>
      <c r="F199" s="45">
        <f>Лист2!G55</f>
        <v>50</v>
      </c>
      <c r="G199" s="43"/>
      <c r="H199" s="43"/>
    </row>
    <row r="200" spans="1:8" ht="19.5" customHeight="1">
      <c r="A200" s="33" t="str">
        <f>Лист2!A56</f>
        <v>Премии и гранты</v>
      </c>
      <c r="B200" s="5" t="str">
        <f>Лист2!C56</f>
        <v>08</v>
      </c>
      <c r="C200" s="5" t="str">
        <f>Лист2!D56</f>
        <v>01</v>
      </c>
      <c r="D200" s="5" t="str">
        <f>Лист2!E56</f>
        <v xml:space="preserve"> 44 4 00 R5192</v>
      </c>
      <c r="E200" s="5">
        <f>Лист2!F56</f>
        <v>350</v>
      </c>
      <c r="F200" s="45">
        <f>Лист2!G56</f>
        <v>50</v>
      </c>
      <c r="G200" s="43"/>
      <c r="H200" s="43"/>
    </row>
    <row r="201" spans="1:8" ht="18" customHeight="1">
      <c r="A201" s="4" t="s">
        <v>10</v>
      </c>
      <c r="B201" s="5" t="s">
        <v>22</v>
      </c>
      <c r="C201" s="5" t="s">
        <v>15</v>
      </c>
      <c r="D201" s="7"/>
      <c r="E201" s="3"/>
      <c r="F201" s="10">
        <f>F202</f>
        <v>2402</v>
      </c>
      <c r="G201" s="43"/>
      <c r="H201" s="43"/>
    </row>
    <row r="202" spans="1:8" ht="111.75" customHeight="1">
      <c r="A202" s="9" t="s">
        <v>97</v>
      </c>
      <c r="B202" s="5" t="s">
        <v>22</v>
      </c>
      <c r="C202" s="5" t="s">
        <v>15</v>
      </c>
      <c r="D202" s="7" t="s">
        <v>127</v>
      </c>
      <c r="E202" s="3"/>
      <c r="F202" s="10">
        <f>F203</f>
        <v>2402</v>
      </c>
      <c r="G202" s="43"/>
      <c r="H202" s="43"/>
    </row>
    <row r="203" spans="1:8" ht="18.75" customHeight="1">
      <c r="A203" s="9" t="s">
        <v>74</v>
      </c>
      <c r="B203" s="5" t="s">
        <v>22</v>
      </c>
      <c r="C203" s="5" t="s">
        <v>15</v>
      </c>
      <c r="D203" s="7" t="s">
        <v>127</v>
      </c>
      <c r="E203" s="3">
        <v>540</v>
      </c>
      <c r="F203" s="10">
        <f>Лист2!G204</f>
        <v>2402</v>
      </c>
      <c r="G203" s="43"/>
      <c r="H203" s="43"/>
    </row>
    <row r="204" spans="1:8" ht="31.5">
      <c r="A204" s="4" t="s">
        <v>85</v>
      </c>
      <c r="B204" s="5" t="s">
        <v>22</v>
      </c>
      <c r="C204" s="5" t="s">
        <v>18</v>
      </c>
      <c r="D204" s="5"/>
      <c r="E204" s="5"/>
      <c r="F204" s="10">
        <f>F205+F210+F217+F219+F221+F223</f>
        <v>6540.9570000000003</v>
      </c>
      <c r="G204" s="43"/>
      <c r="H204" s="43"/>
    </row>
    <row r="205" spans="1:8" ht="31.5">
      <c r="A205" s="9" t="s">
        <v>64</v>
      </c>
      <c r="B205" s="5" t="s">
        <v>22</v>
      </c>
      <c r="C205" s="5" t="s">
        <v>18</v>
      </c>
      <c r="D205" s="7" t="s">
        <v>114</v>
      </c>
      <c r="E205" s="3"/>
      <c r="F205" s="10">
        <f>F206</f>
        <v>625</v>
      </c>
      <c r="G205" s="43"/>
      <c r="H205" s="43"/>
    </row>
    <row r="206" spans="1:8" ht="31.5" customHeight="1">
      <c r="A206" s="9" t="s">
        <v>65</v>
      </c>
      <c r="B206" s="5" t="s">
        <v>22</v>
      </c>
      <c r="C206" s="5" t="s">
        <v>18</v>
      </c>
      <c r="D206" s="7" t="s">
        <v>115</v>
      </c>
      <c r="E206" s="3"/>
      <c r="F206" s="10">
        <f>F207+F208+F209</f>
        <v>625</v>
      </c>
      <c r="G206" s="43"/>
      <c r="H206" s="43"/>
    </row>
    <row r="207" spans="1:8" ht="84" customHeight="1">
      <c r="A207" s="32" t="s">
        <v>75</v>
      </c>
      <c r="B207" s="5" t="s">
        <v>22</v>
      </c>
      <c r="C207" s="5" t="s">
        <v>18</v>
      </c>
      <c r="D207" s="7" t="s">
        <v>115</v>
      </c>
      <c r="E207" s="3">
        <v>100</v>
      </c>
      <c r="F207" s="10">
        <f>Лист2!G60</f>
        <v>625</v>
      </c>
      <c r="G207" s="43"/>
      <c r="H207" s="43"/>
    </row>
    <row r="208" spans="1:8" ht="33.75" customHeight="1">
      <c r="A208" s="32" t="s">
        <v>113</v>
      </c>
      <c r="B208" s="5" t="s">
        <v>22</v>
      </c>
      <c r="C208" s="5" t="s">
        <v>18</v>
      </c>
      <c r="D208" s="7" t="s">
        <v>115</v>
      </c>
      <c r="E208" s="5">
        <v>200</v>
      </c>
      <c r="F208" s="10">
        <v>0</v>
      </c>
      <c r="G208" s="43"/>
      <c r="H208" s="43"/>
    </row>
    <row r="209" spans="1:8" ht="19.5" customHeight="1">
      <c r="A209" s="33" t="s">
        <v>66</v>
      </c>
      <c r="B209" s="5" t="s">
        <v>22</v>
      </c>
      <c r="C209" s="5" t="s">
        <v>18</v>
      </c>
      <c r="D209" s="7" t="s">
        <v>115</v>
      </c>
      <c r="E209" s="5">
        <v>850</v>
      </c>
      <c r="F209" s="10">
        <v>0</v>
      </c>
      <c r="G209" s="43"/>
      <c r="H209" s="43"/>
    </row>
    <row r="210" spans="1:8" ht="36" customHeight="1">
      <c r="A210" s="33" t="s">
        <v>86</v>
      </c>
      <c r="B210" s="5" t="s">
        <v>22</v>
      </c>
      <c r="C210" s="5" t="s">
        <v>18</v>
      </c>
      <c r="D210" s="7" t="s">
        <v>118</v>
      </c>
      <c r="E210" s="5"/>
      <c r="F210" s="10">
        <f>F211+F215</f>
        <v>5274.7</v>
      </c>
      <c r="G210" s="43"/>
      <c r="H210" s="43"/>
    </row>
    <row r="211" spans="1:8" ht="97.5" customHeight="1">
      <c r="A211" s="34" t="s">
        <v>63</v>
      </c>
      <c r="B211" s="5" t="s">
        <v>22</v>
      </c>
      <c r="C211" s="5" t="s">
        <v>18</v>
      </c>
      <c r="D211" s="7" t="s">
        <v>119</v>
      </c>
      <c r="E211" s="5"/>
      <c r="F211" s="10">
        <f>F212+F213+F214</f>
        <v>4774.7</v>
      </c>
      <c r="G211" s="43"/>
      <c r="H211" s="43"/>
    </row>
    <row r="212" spans="1:8" ht="78.75" customHeight="1">
      <c r="A212" s="31" t="s">
        <v>75</v>
      </c>
      <c r="B212" s="5" t="s">
        <v>22</v>
      </c>
      <c r="C212" s="5" t="s">
        <v>18</v>
      </c>
      <c r="D212" s="7" t="s">
        <v>119</v>
      </c>
      <c r="E212" s="5">
        <v>100</v>
      </c>
      <c r="F212" s="10">
        <f>Лист2!G65</f>
        <v>4654.7</v>
      </c>
      <c r="G212" s="43"/>
      <c r="H212" s="43"/>
    </row>
    <row r="213" spans="1:8" ht="33" customHeight="1">
      <c r="A213" s="32" t="s">
        <v>113</v>
      </c>
      <c r="B213" s="5" t="s">
        <v>22</v>
      </c>
      <c r="C213" s="5" t="s">
        <v>18</v>
      </c>
      <c r="D213" s="7" t="s">
        <v>119</v>
      </c>
      <c r="E213" s="5">
        <v>200</v>
      </c>
      <c r="F213" s="10">
        <f>Лист2!G66</f>
        <v>120</v>
      </c>
      <c r="G213" s="43"/>
      <c r="H213" s="43"/>
    </row>
    <row r="214" spans="1:8" ht="20.25" customHeight="1">
      <c r="A214" s="33" t="s">
        <v>66</v>
      </c>
      <c r="B214" s="5" t="s">
        <v>22</v>
      </c>
      <c r="C214" s="5" t="s">
        <v>18</v>
      </c>
      <c r="D214" s="7" t="s">
        <v>119</v>
      </c>
      <c r="E214" s="5">
        <v>850</v>
      </c>
      <c r="F214" s="10">
        <f>Лист2!G67</f>
        <v>0</v>
      </c>
      <c r="G214" s="43"/>
      <c r="H214" s="43"/>
    </row>
    <row r="215" spans="1:8" ht="48" customHeight="1">
      <c r="A215" s="33" t="str">
        <f>Лист2!A68</f>
        <v>Субсидия на софинансирование части расходов местных бюджетов по оплате труда работников муниципальных учреждений</v>
      </c>
      <c r="B215" s="5" t="str">
        <f>Лист2!C68</f>
        <v>08</v>
      </c>
      <c r="C215" s="5" t="str">
        <f>Лист2!D68</f>
        <v>04</v>
      </c>
      <c r="D215" s="5" t="str">
        <f>Лист2!E68</f>
        <v>02 5 00 S0430</v>
      </c>
      <c r="E215" s="5"/>
      <c r="F215" s="45">
        <f>Лист2!G68</f>
        <v>500</v>
      </c>
      <c r="G215" s="43"/>
      <c r="H215" s="43"/>
    </row>
    <row r="216" spans="1:8" ht="81.75" customHeight="1">
      <c r="A216" s="33" t="str">
        <f>Лист2!A69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6" s="5" t="str">
        <f>Лист2!C69</f>
        <v>08</v>
      </c>
      <c r="C216" s="5" t="str">
        <f>Лист2!D69</f>
        <v>04</v>
      </c>
      <c r="D216" s="5" t="str">
        <f>Лист2!E69</f>
        <v>02 5 00 S0430</v>
      </c>
      <c r="E216" s="5">
        <f>Лист2!F69</f>
        <v>100</v>
      </c>
      <c r="F216" s="45">
        <f>Лист2!G69</f>
        <v>500</v>
      </c>
      <c r="G216" s="43"/>
      <c r="H216" s="43"/>
    </row>
    <row r="217" spans="1:8" ht="35.25" customHeight="1">
      <c r="A217" s="33" t="str">
        <f>Лист2!A70</f>
        <v>РП "Развитие культуры Волчихинского района " на 2015-2020 годы</v>
      </c>
      <c r="B217" s="5" t="str">
        <f>Лист2!C70</f>
        <v>08</v>
      </c>
      <c r="C217" s="5" t="str">
        <f>Лист2!D70</f>
        <v>04</v>
      </c>
      <c r="D217" s="5" t="str">
        <f>Лист2!E70</f>
        <v>44 0 00 60990</v>
      </c>
      <c r="E217" s="5"/>
      <c r="F217" s="45">
        <f>Лист2!G70</f>
        <v>100</v>
      </c>
      <c r="G217" s="43"/>
      <c r="H217" s="43"/>
    </row>
    <row r="218" spans="1:8" ht="36.75" customHeight="1">
      <c r="A218" s="33" t="str">
        <f>Лист2!A71</f>
        <v>Закупка товаров, работ и услуг для обеспечения государственных (муниципальных) нужд</v>
      </c>
      <c r="B218" s="5" t="str">
        <f>Лист2!C71</f>
        <v>08</v>
      </c>
      <c r="C218" s="5" t="str">
        <f>Лист2!D71</f>
        <v>04</v>
      </c>
      <c r="D218" s="5" t="str">
        <f>Лист2!E71</f>
        <v>44 0 00 60990</v>
      </c>
      <c r="E218" s="5">
        <f>Лист2!F71</f>
        <v>200</v>
      </c>
      <c r="F218" s="45">
        <f>Лист2!G71</f>
        <v>100</v>
      </c>
      <c r="G218" s="43"/>
      <c r="H218" s="43"/>
    </row>
    <row r="219" spans="1:8" ht="109.5" customHeight="1">
      <c r="A219" s="33" t="str">
        <f>Лист2!A206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19" s="5" t="str">
        <f>Лист2!C206</f>
        <v>08</v>
      </c>
      <c r="C219" s="5" t="str">
        <f>Лист2!D206</f>
        <v>04</v>
      </c>
      <c r="D219" s="5" t="str">
        <f>Лист2!E206</f>
        <v>98 5 00 60510</v>
      </c>
      <c r="E219" s="5"/>
      <c r="F219" s="45">
        <f>Лист2!G206</f>
        <v>30</v>
      </c>
      <c r="G219" s="43"/>
      <c r="H219" s="43"/>
    </row>
    <row r="220" spans="1:8" ht="21" customHeight="1">
      <c r="A220" s="33" t="str">
        <f>Лист2!A207</f>
        <v>Иные межбюджетные трансферты</v>
      </c>
      <c r="B220" s="5" t="str">
        <f>Лист2!C207</f>
        <v>08</v>
      </c>
      <c r="C220" s="5" t="str">
        <f>Лист2!D207</f>
        <v>04</v>
      </c>
      <c r="D220" s="5" t="str">
        <f>Лист2!E207</f>
        <v>98 5 00 60510</v>
      </c>
      <c r="E220" s="5">
        <f>Лист2!F207</f>
        <v>540</v>
      </c>
      <c r="F220" s="45">
        <f>Лист2!G207</f>
        <v>30</v>
      </c>
      <c r="G220" s="43"/>
      <c r="H220" s="43"/>
    </row>
    <row r="221" spans="1:8" ht="69.75" customHeight="1">
      <c r="A221" s="33" t="str">
        <f>Лист2!A208</f>
        <v>Субсидия муниципальным образованиям на реализацию проектов развития общественной инфраструктуры, основанных на инициативах граждан</v>
      </c>
      <c r="B221" s="5" t="str">
        <f>Лист2!C208</f>
        <v>08</v>
      </c>
      <c r="C221" s="5" t="str">
        <f>Лист2!D208</f>
        <v>04</v>
      </c>
      <c r="D221" s="5" t="str">
        <f>Лист2!E208</f>
        <v>92 9 00 S0260</v>
      </c>
      <c r="E221" s="5"/>
      <c r="F221" s="45">
        <f>Лист2!G208</f>
        <v>392.66199999999998</v>
      </c>
      <c r="G221" s="43"/>
      <c r="H221" s="43"/>
    </row>
    <row r="222" spans="1:8" ht="21" customHeight="1">
      <c r="A222" s="33" t="str">
        <f>Лист2!A209</f>
        <v>Иные межбюджетные трансферты</v>
      </c>
      <c r="B222" s="5" t="str">
        <f>Лист2!C209</f>
        <v>08</v>
      </c>
      <c r="C222" s="5" t="str">
        <f>Лист2!D209</f>
        <v>04</v>
      </c>
      <c r="D222" s="5" t="str">
        <f>Лист2!E209</f>
        <v>92 9 00 S0260</v>
      </c>
      <c r="E222" s="5">
        <f>Лист2!F209</f>
        <v>540</v>
      </c>
      <c r="F222" s="45">
        <f>Лист2!G209</f>
        <v>392.66199999999998</v>
      </c>
      <c r="G222" s="43"/>
      <c r="H222" s="43"/>
    </row>
    <row r="223" spans="1:8" ht="61.5" customHeight="1">
      <c r="A223" s="33" t="str">
        <f>Лист2!A210</f>
        <v>Субсидия муниципальным образованиям на реализацию проектов развития общественной инфраструктуры, основанных на инициативах граждан (местный бюджет)</v>
      </c>
      <c r="B223" s="5" t="str">
        <f>Лист2!C210</f>
        <v>08</v>
      </c>
      <c r="C223" s="5" t="str">
        <f>Лист2!D210</f>
        <v>04</v>
      </c>
      <c r="D223" s="5" t="str">
        <f>Лист2!E210</f>
        <v>92 9 00 S0260</v>
      </c>
      <c r="E223" s="5"/>
      <c r="F223" s="45">
        <f>Лист2!G210</f>
        <v>118.595</v>
      </c>
      <c r="G223" s="43"/>
      <c r="H223" s="43"/>
    </row>
    <row r="224" spans="1:8" ht="21" customHeight="1">
      <c r="A224" s="33" t="str">
        <f>Лист2!A211</f>
        <v>Иные межбюджетные трансферты</v>
      </c>
      <c r="B224" s="5" t="str">
        <f>Лист2!C211</f>
        <v>08</v>
      </c>
      <c r="C224" s="5" t="str">
        <f>Лист2!D211</f>
        <v>04</v>
      </c>
      <c r="D224" s="5" t="str">
        <f>Лист2!E211</f>
        <v>92 9 00 S0260</v>
      </c>
      <c r="E224" s="5">
        <f>Лист2!F211</f>
        <v>540</v>
      </c>
      <c r="F224" s="45">
        <f>Лист2!G211</f>
        <v>118.595</v>
      </c>
      <c r="G224" s="43"/>
      <c r="H224" s="43"/>
    </row>
    <row r="225" spans="1:8">
      <c r="A225" s="4" t="s">
        <v>37</v>
      </c>
      <c r="B225" s="5">
        <v>10</v>
      </c>
      <c r="C225" s="5"/>
      <c r="D225" s="3"/>
      <c r="E225" s="5"/>
      <c r="F225" s="10">
        <f>F226+F238+F229</f>
        <v>17123.599999999999</v>
      </c>
      <c r="G225" s="10">
        <f>Лист1!E41</f>
        <v>15986.2</v>
      </c>
      <c r="H225" s="10">
        <f>Лист1!F41</f>
        <v>16004.3</v>
      </c>
    </row>
    <row r="226" spans="1:8">
      <c r="A226" s="4" t="s">
        <v>12</v>
      </c>
      <c r="B226" s="5">
        <v>10</v>
      </c>
      <c r="C226" s="5" t="s">
        <v>15</v>
      </c>
      <c r="D226" s="3"/>
      <c r="E226" s="5"/>
      <c r="F226" s="10">
        <f>F227</f>
        <v>700</v>
      </c>
      <c r="G226" s="43"/>
      <c r="H226" s="43"/>
    </row>
    <row r="227" spans="1:8">
      <c r="A227" s="9" t="s">
        <v>80</v>
      </c>
      <c r="B227" s="5">
        <v>10</v>
      </c>
      <c r="C227" s="5" t="s">
        <v>15</v>
      </c>
      <c r="D227" s="7" t="s">
        <v>138</v>
      </c>
      <c r="E227" s="3"/>
      <c r="F227" s="10">
        <f>F228</f>
        <v>700</v>
      </c>
      <c r="G227" s="43"/>
      <c r="H227" s="43"/>
    </row>
    <row r="228" spans="1:8" ht="31.5">
      <c r="A228" s="4" t="s">
        <v>60</v>
      </c>
      <c r="B228" s="5">
        <v>10</v>
      </c>
      <c r="C228" s="5" t="s">
        <v>15</v>
      </c>
      <c r="D228" s="7" t="s">
        <v>138</v>
      </c>
      <c r="E228" s="3">
        <v>300</v>
      </c>
      <c r="F228" s="10">
        <f>Лист2!G291+Лист2!G354</f>
        <v>700</v>
      </c>
      <c r="G228" s="43"/>
      <c r="H228" s="43"/>
    </row>
    <row r="229" spans="1:8" ht="21.75" customHeight="1">
      <c r="A229" s="4" t="str">
        <f>Лист2!A292</f>
        <v>Социальное обеспечение населения</v>
      </c>
      <c r="B229" s="5">
        <f>Лист2!C292</f>
        <v>10</v>
      </c>
      <c r="C229" s="5" t="str">
        <f>Лист2!D292</f>
        <v>03</v>
      </c>
      <c r="D229" s="5"/>
      <c r="E229" s="5"/>
      <c r="F229" s="44">
        <f>F230+F234+F236</f>
        <v>2416.6</v>
      </c>
      <c r="G229" s="43"/>
      <c r="H229" s="43"/>
    </row>
    <row r="230" spans="1:8" ht="34.5" customHeight="1">
      <c r="A230" s="4" t="str">
        <f>Лист2!A153</f>
        <v>Субсидии на реализацию мероприятий по обеспечению жильем молодых семей</v>
      </c>
      <c r="B230" s="5">
        <f>Лист2!C153</f>
        <v>10</v>
      </c>
      <c r="C230" s="5" t="str">
        <f>Лист2!D153</f>
        <v>03</v>
      </c>
      <c r="D230" s="5" t="str">
        <f>Лист2!E153</f>
        <v>14 2 00 L4970</v>
      </c>
      <c r="E230" s="5"/>
      <c r="F230" s="44">
        <f>Лист2!G153+F232</f>
        <v>367.4</v>
      </c>
      <c r="G230" s="43"/>
      <c r="H230" s="43"/>
    </row>
    <row r="231" spans="1:8" ht="35.25" customHeight="1">
      <c r="A231" s="4" t="str">
        <f>Лист2!A154</f>
        <v>Социальное обеспечение и иные выплаты населению</v>
      </c>
      <c r="B231" s="5">
        <f>Лист2!C154</f>
        <v>10</v>
      </c>
      <c r="C231" s="5" t="str">
        <f>Лист2!D154</f>
        <v>03</v>
      </c>
      <c r="D231" s="5" t="str">
        <f>Лист2!E154</f>
        <v>14 2 00 L4970</v>
      </c>
      <c r="E231" s="5">
        <f>Лист2!F154</f>
        <v>300</v>
      </c>
      <c r="F231" s="44">
        <f>Лист2!G154</f>
        <v>257.2</v>
      </c>
      <c r="G231" s="43"/>
      <c r="H231" s="43"/>
    </row>
    <row r="232" spans="1:8" ht="35.25" customHeight="1">
      <c r="A232" s="4" t="str">
        <f>Лист2!A155</f>
        <v>МП "Обеспечение жильем молодых семей в Волчихинском районе" на 2015-2020 годы</v>
      </c>
      <c r="B232" s="5">
        <f>Лист2!C155</f>
        <v>10</v>
      </c>
      <c r="C232" s="5" t="str">
        <f>Лист2!D155</f>
        <v>03</v>
      </c>
      <c r="D232" s="5" t="str">
        <f>Лист2!E155</f>
        <v>14 2 00 L4970</v>
      </c>
      <c r="E232" s="5"/>
      <c r="F232" s="44">
        <f>Лист2!G155</f>
        <v>110.2</v>
      </c>
      <c r="G232" s="43"/>
      <c r="H232" s="43"/>
    </row>
    <row r="233" spans="1:8" ht="35.25" customHeight="1">
      <c r="A233" s="4" t="str">
        <f>Лист2!A156</f>
        <v>Социальное обеспечение и иные выплаты населению</v>
      </c>
      <c r="B233" s="5">
        <f>Лист2!C156</f>
        <v>10</v>
      </c>
      <c r="C233" s="5" t="str">
        <f>Лист2!D156</f>
        <v>03</v>
      </c>
      <c r="D233" s="5" t="str">
        <f>Лист2!E156</f>
        <v>14 2 00 L4970</v>
      </c>
      <c r="E233" s="5">
        <f>Лист2!F156</f>
        <v>300</v>
      </c>
      <c r="F233" s="44">
        <f>Лист2!G156</f>
        <v>110.2</v>
      </c>
      <c r="G233" s="43"/>
      <c r="H233" s="43"/>
    </row>
    <row r="234" spans="1:8" ht="69.75" customHeight="1">
      <c r="A234" s="4" t="str">
        <f>Лист2!A293</f>
        <v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v>
      </c>
      <c r="B234" s="5" t="str">
        <f>Лист2!C293</f>
        <v>10</v>
      </c>
      <c r="C234" s="5" t="str">
        <f>Лист2!D293</f>
        <v>03</v>
      </c>
      <c r="D234" s="5" t="str">
        <f>Лист2!E293</f>
        <v>52 0 00 L5765</v>
      </c>
      <c r="E234" s="5"/>
      <c r="F234" s="44">
        <f>F235</f>
        <v>2047.5</v>
      </c>
      <c r="G234" s="43"/>
      <c r="H234" s="43"/>
    </row>
    <row r="235" spans="1:8" ht="35.25" customHeight="1">
      <c r="A235" s="4" t="str">
        <f>Лист2!A294</f>
        <v>Социальное обеспечение и иные выплаты населению</v>
      </c>
      <c r="B235" s="5" t="str">
        <f>Лист2!C294</f>
        <v>10</v>
      </c>
      <c r="C235" s="5" t="str">
        <f>Лист2!D294</f>
        <v>03</v>
      </c>
      <c r="D235" s="5" t="str">
        <f>Лист2!E294</f>
        <v>52 0 00 L5765</v>
      </c>
      <c r="E235" s="5">
        <f>Лист2!F294</f>
        <v>300</v>
      </c>
      <c r="F235" s="44">
        <f>Лист2!G357</f>
        <v>2047.5</v>
      </c>
      <c r="G235" s="43"/>
      <c r="H235" s="43"/>
    </row>
    <row r="236" spans="1:8" ht="66" customHeight="1">
      <c r="A236" s="4" t="str">
        <f>Лист2!A297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236" s="5">
        <f>Лист2!C297</f>
        <v>10</v>
      </c>
      <c r="C236" s="5" t="str">
        <f>Лист2!D297</f>
        <v>03</v>
      </c>
      <c r="D236" s="5" t="str">
        <f>Лист2!E297</f>
        <v>71 1 00 51350</v>
      </c>
      <c r="E236" s="5"/>
      <c r="F236" s="44">
        <f>F237</f>
        <v>1.7</v>
      </c>
      <c r="G236" s="43"/>
      <c r="H236" s="43"/>
    </row>
    <row r="237" spans="1:8" ht="33" customHeight="1">
      <c r="A237" s="4" t="str">
        <f>Лист2!A298</f>
        <v>Социальное обеспечение и иные выплаты населению</v>
      </c>
      <c r="B237" s="5" t="str">
        <f>Лист2!C298</f>
        <v>10</v>
      </c>
      <c r="C237" s="5" t="str">
        <f>Лист2!D298</f>
        <v>03</v>
      </c>
      <c r="D237" s="5" t="str">
        <f>Лист2!E298</f>
        <v>71 1 00 51350</v>
      </c>
      <c r="E237" s="5">
        <f>Лист2!F298</f>
        <v>300</v>
      </c>
      <c r="F237" s="44">
        <f>Лист2!G359</f>
        <v>1.7</v>
      </c>
      <c r="G237" s="43"/>
      <c r="H237" s="43"/>
    </row>
    <row r="238" spans="1:8">
      <c r="A238" s="4" t="s">
        <v>13</v>
      </c>
      <c r="B238" s="5">
        <v>10</v>
      </c>
      <c r="C238" s="5" t="s">
        <v>18</v>
      </c>
      <c r="D238" s="5"/>
      <c r="E238" s="5"/>
      <c r="F238" s="10">
        <f>F239+F241</f>
        <v>14007</v>
      </c>
      <c r="G238" s="43"/>
      <c r="H238" s="43"/>
    </row>
    <row r="239" spans="1:8" ht="78.75" customHeight="1">
      <c r="A239" s="9" t="s">
        <v>78</v>
      </c>
      <c r="B239" s="5">
        <v>10</v>
      </c>
      <c r="C239" s="5" t="s">
        <v>18</v>
      </c>
      <c r="D239" s="7" t="s">
        <v>125</v>
      </c>
      <c r="E239" s="5"/>
      <c r="F239" s="10">
        <f>F240</f>
        <v>1998</v>
      </c>
      <c r="G239" s="43"/>
      <c r="H239" s="43"/>
    </row>
    <row r="240" spans="1:8" ht="31.5">
      <c r="A240" s="4" t="s">
        <v>60</v>
      </c>
      <c r="B240" s="5">
        <v>10</v>
      </c>
      <c r="C240" s="5" t="s">
        <v>18</v>
      </c>
      <c r="D240" s="7" t="s">
        <v>125</v>
      </c>
      <c r="E240" s="3">
        <v>300</v>
      </c>
      <c r="F240" s="10">
        <f>Лист2!G159</f>
        <v>1998</v>
      </c>
      <c r="G240" s="43"/>
      <c r="H240" s="43"/>
    </row>
    <row r="241" spans="1:8" ht="48.75" customHeight="1">
      <c r="A241" s="17" t="s">
        <v>81</v>
      </c>
      <c r="B241" s="18" t="s">
        <v>57</v>
      </c>
      <c r="C241" s="18" t="s">
        <v>18</v>
      </c>
      <c r="D241" s="28" t="s">
        <v>139</v>
      </c>
      <c r="E241" s="18"/>
      <c r="F241" s="10">
        <f>F242</f>
        <v>12009</v>
      </c>
      <c r="G241" s="43"/>
      <c r="H241" s="43"/>
    </row>
    <row r="242" spans="1:8" ht="31.5">
      <c r="A242" s="4" t="s">
        <v>60</v>
      </c>
      <c r="B242" s="18" t="s">
        <v>57</v>
      </c>
      <c r="C242" s="18" t="s">
        <v>18</v>
      </c>
      <c r="D242" s="28" t="s">
        <v>139</v>
      </c>
      <c r="E242" s="18">
        <v>300</v>
      </c>
      <c r="F242" s="10">
        <f>Лист2!G161</f>
        <v>12009</v>
      </c>
      <c r="G242" s="43"/>
      <c r="H242" s="43"/>
    </row>
    <row r="243" spans="1:8">
      <c r="A243" s="4" t="s">
        <v>11</v>
      </c>
      <c r="B243" s="5">
        <v>11</v>
      </c>
      <c r="C243" s="5"/>
      <c r="D243" s="5"/>
      <c r="E243" s="5"/>
      <c r="F243" s="10">
        <f>F248+F244</f>
        <v>2078.1000000000004</v>
      </c>
      <c r="G243" s="10">
        <f>Лист1!E45</f>
        <v>1638.2</v>
      </c>
      <c r="H243" s="10">
        <f>Лист1!F45</f>
        <v>1638.2</v>
      </c>
    </row>
    <row r="244" spans="1:8">
      <c r="A244" s="4" t="str">
        <f>Лист2!A22</f>
        <v>Массовый спорт</v>
      </c>
      <c r="B244" s="5">
        <f>Лист2!C22</f>
        <v>11</v>
      </c>
      <c r="C244" s="5" t="str">
        <f>Лист2!D22</f>
        <v>02</v>
      </c>
      <c r="D244" s="5"/>
      <c r="E244" s="5"/>
      <c r="F244" s="45">
        <f>Лист2!G22</f>
        <v>130</v>
      </c>
      <c r="G244" s="10"/>
      <c r="H244" s="10"/>
    </row>
    <row r="245" spans="1:8" ht="48" customHeight="1">
      <c r="A245" s="4" t="str">
        <f>Лист2!A23</f>
        <v>Расходы на обеспечение деятельности (оказание услуг) подведомственных учреждений в сфере образования</v>
      </c>
      <c r="B245" s="5">
        <f>Лист2!C23</f>
        <v>11</v>
      </c>
      <c r="C245" s="5" t="str">
        <f>Лист2!D23</f>
        <v>02</v>
      </c>
      <c r="D245" s="5" t="str">
        <f>Лист2!E23</f>
        <v>02 1 00 00000</v>
      </c>
      <c r="E245" s="5"/>
      <c r="F245" s="45">
        <f>Лист2!G23</f>
        <v>130</v>
      </c>
      <c r="G245" s="10"/>
      <c r="H245" s="10"/>
    </row>
    <row r="246" spans="1:8" ht="39" customHeight="1">
      <c r="A246" s="4" t="str">
        <f>Лист2!A24</f>
        <v>Обеспечение деятельности организаций (учреждений) дополнительного образования детей</v>
      </c>
      <c r="B246" s="5">
        <f>Лист2!C24</f>
        <v>11</v>
      </c>
      <c r="C246" s="5" t="str">
        <f>Лист2!D24</f>
        <v>02</v>
      </c>
      <c r="D246" s="5" t="str">
        <f>Лист2!E24</f>
        <v>02 1 00 10420</v>
      </c>
      <c r="E246" s="5"/>
      <c r="F246" s="45">
        <f>Лист2!G24</f>
        <v>130</v>
      </c>
      <c r="G246" s="10"/>
      <c r="H246" s="10"/>
    </row>
    <row r="247" spans="1:8" ht="84" customHeight="1">
      <c r="A247" s="4" t="str">
        <f>Лист2!A25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7" s="5">
        <f>Лист2!C25</f>
        <v>11</v>
      </c>
      <c r="C247" s="5" t="str">
        <f>Лист2!D25</f>
        <v>02</v>
      </c>
      <c r="D247" s="5" t="str">
        <f>Лист2!E25</f>
        <v>02 1 00 10420</v>
      </c>
      <c r="E247" s="5">
        <f>Лист2!F25</f>
        <v>100</v>
      </c>
      <c r="F247" s="45">
        <f>Лист2!G25</f>
        <v>130</v>
      </c>
      <c r="G247" s="10"/>
      <c r="H247" s="10"/>
    </row>
    <row r="248" spans="1:8" ht="33.75" customHeight="1">
      <c r="A248" s="4" t="s">
        <v>28</v>
      </c>
      <c r="B248" s="3">
        <v>11</v>
      </c>
      <c r="C248" s="5" t="s">
        <v>21</v>
      </c>
      <c r="D248" s="7"/>
      <c r="E248" s="5"/>
      <c r="F248" s="10">
        <f>F249+F253</f>
        <v>1948.1000000000001</v>
      </c>
      <c r="G248" s="43"/>
      <c r="H248" s="43"/>
    </row>
    <row r="249" spans="1:8" ht="31.5">
      <c r="A249" s="9" t="s">
        <v>64</v>
      </c>
      <c r="B249" s="5">
        <v>11</v>
      </c>
      <c r="C249" s="5" t="s">
        <v>21</v>
      </c>
      <c r="D249" s="7" t="s">
        <v>114</v>
      </c>
      <c r="E249" s="3"/>
      <c r="F249" s="10">
        <f>F250</f>
        <v>720.3</v>
      </c>
      <c r="G249" s="43"/>
      <c r="H249" s="43"/>
    </row>
    <row r="250" spans="1:8" ht="31.5">
      <c r="A250" s="9" t="s">
        <v>65</v>
      </c>
      <c r="B250" s="5">
        <v>11</v>
      </c>
      <c r="C250" s="5" t="s">
        <v>21</v>
      </c>
      <c r="D250" s="7" t="s">
        <v>115</v>
      </c>
      <c r="E250" s="5"/>
      <c r="F250" s="10">
        <f>F251+F252</f>
        <v>720.3</v>
      </c>
      <c r="G250" s="43"/>
      <c r="H250" s="43"/>
    </row>
    <row r="251" spans="1:8" ht="81.75" customHeight="1">
      <c r="A251" s="32" t="s">
        <v>75</v>
      </c>
      <c r="B251" s="5">
        <v>11</v>
      </c>
      <c r="C251" s="5" t="s">
        <v>21</v>
      </c>
      <c r="D251" s="7" t="s">
        <v>115</v>
      </c>
      <c r="E251" s="5">
        <v>100</v>
      </c>
      <c r="F251" s="10">
        <f>Лист2!G28</f>
        <v>720.3</v>
      </c>
      <c r="G251" s="43"/>
      <c r="H251" s="43"/>
    </row>
    <row r="252" spans="1:8" ht="33.75" customHeight="1">
      <c r="A252" s="32" t="s">
        <v>113</v>
      </c>
      <c r="B252" s="5">
        <v>11</v>
      </c>
      <c r="C252" s="5" t="s">
        <v>21</v>
      </c>
      <c r="D252" s="7" t="s">
        <v>115</v>
      </c>
      <c r="E252" s="5">
        <v>200</v>
      </c>
      <c r="F252" s="10">
        <v>0</v>
      </c>
      <c r="G252" s="43"/>
      <c r="H252" s="43"/>
    </row>
    <row r="253" spans="1:8" ht="33.75" customHeight="1">
      <c r="A253" s="32" t="str">
        <f>Лист2!A30</f>
        <v>Учреждения по обеспечению хозяйственного обслуживания</v>
      </c>
      <c r="B253" s="5">
        <f>Лист2!C30</f>
        <v>11</v>
      </c>
      <c r="C253" s="5" t="str">
        <f>Лист2!D30</f>
        <v>05</v>
      </c>
      <c r="D253" s="5" t="str">
        <f>Лист2!E30</f>
        <v>02 5 00 10810</v>
      </c>
      <c r="E253" s="5"/>
      <c r="F253" s="44">
        <f>Лист2!G30</f>
        <v>1227.8000000000002</v>
      </c>
      <c r="G253" s="43"/>
      <c r="H253" s="43"/>
    </row>
    <row r="254" spans="1:8" ht="103.5" customHeight="1">
      <c r="A254" s="32" t="str">
        <f>Лист2!A31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4" s="5">
        <f>Лист2!C31</f>
        <v>11</v>
      </c>
      <c r="C254" s="5" t="str">
        <f>Лист2!D31</f>
        <v>05</v>
      </c>
      <c r="D254" s="5" t="str">
        <f>Лист2!E31</f>
        <v>02 5 00 10810</v>
      </c>
      <c r="E254" s="5">
        <f>Лист2!F31</f>
        <v>100</v>
      </c>
      <c r="F254" s="44">
        <f>Лист2!G31</f>
        <v>831</v>
      </c>
      <c r="G254" s="43"/>
      <c r="H254" s="43"/>
    </row>
    <row r="255" spans="1:8" ht="33.75" customHeight="1">
      <c r="A255" s="32" t="str">
        <f>Лист2!A32</f>
        <v>Закупка товаров, работ и услуг для обеспечения государственных (муниципальных) нужд</v>
      </c>
      <c r="B255" s="5">
        <f>Лист2!C32</f>
        <v>11</v>
      </c>
      <c r="C255" s="5" t="str">
        <f>Лист2!D32</f>
        <v>05</v>
      </c>
      <c r="D255" s="5" t="str">
        <f>Лист2!E32</f>
        <v>02 5 00 10810</v>
      </c>
      <c r="E255" s="5">
        <f>Лист2!F32</f>
        <v>200</v>
      </c>
      <c r="F255" s="44">
        <f>Лист2!G32</f>
        <v>274.89999999999998</v>
      </c>
      <c r="G255" s="43"/>
      <c r="H255" s="43"/>
    </row>
    <row r="256" spans="1:8" ht="33.75" customHeight="1">
      <c r="A256" s="32" t="str">
        <f>Лист2!A33</f>
        <v>Уплата налогов, сборов и иных платежей</v>
      </c>
      <c r="B256" s="5">
        <f>Лист2!C33</f>
        <v>11</v>
      </c>
      <c r="C256" s="5" t="str">
        <f>Лист2!D33</f>
        <v>05</v>
      </c>
      <c r="D256" s="5" t="str">
        <f>Лист2!E33</f>
        <v>02 5 00 10810</v>
      </c>
      <c r="E256" s="5">
        <f>Лист2!F33</f>
        <v>850</v>
      </c>
      <c r="F256" s="44">
        <f>Лист2!G33</f>
        <v>121.9</v>
      </c>
      <c r="G256" s="43"/>
      <c r="H256" s="43"/>
    </row>
    <row r="257" spans="1:8" ht="31.5">
      <c r="A257" s="4" t="s">
        <v>62</v>
      </c>
      <c r="B257" s="5">
        <v>13</v>
      </c>
      <c r="C257" s="5"/>
      <c r="D257" s="5"/>
      <c r="E257" s="5"/>
      <c r="F257" s="10">
        <f>F258</f>
        <v>358</v>
      </c>
      <c r="G257" s="10">
        <f>Лист1!E48</f>
        <v>100</v>
      </c>
      <c r="H257" s="10">
        <f>Лист1!F48</f>
        <v>100</v>
      </c>
    </row>
    <row r="258" spans="1:8" ht="31.5">
      <c r="A258" s="37" t="s">
        <v>87</v>
      </c>
      <c r="B258" s="5">
        <v>13</v>
      </c>
      <c r="C258" s="5" t="s">
        <v>15</v>
      </c>
      <c r="D258" s="5"/>
      <c r="E258" s="5"/>
      <c r="F258" s="10">
        <f>F260</f>
        <v>358</v>
      </c>
      <c r="G258" s="43"/>
      <c r="H258" s="43"/>
    </row>
    <row r="259" spans="1:8" ht="21" customHeight="1">
      <c r="A259" s="21" t="s">
        <v>71</v>
      </c>
      <c r="B259" s="5">
        <v>13</v>
      </c>
      <c r="C259" s="5" t="s">
        <v>15</v>
      </c>
      <c r="D259" s="3" t="s">
        <v>128</v>
      </c>
      <c r="E259" s="23"/>
      <c r="F259" s="10">
        <f>F260</f>
        <v>358</v>
      </c>
      <c r="G259" s="43"/>
      <c r="H259" s="43"/>
    </row>
    <row r="260" spans="1:8">
      <c r="A260" s="21" t="s">
        <v>79</v>
      </c>
      <c r="B260" s="5">
        <v>13</v>
      </c>
      <c r="C260" s="5" t="s">
        <v>15</v>
      </c>
      <c r="D260" s="3" t="s">
        <v>128</v>
      </c>
      <c r="E260" s="5">
        <v>730</v>
      </c>
      <c r="F260" s="10">
        <f>Лист2!G215</f>
        <v>358</v>
      </c>
      <c r="G260" s="43"/>
      <c r="H260" s="43"/>
    </row>
    <row r="261" spans="1:8" ht="31.5">
      <c r="A261" s="40" t="s">
        <v>92</v>
      </c>
      <c r="B261" s="5">
        <v>14</v>
      </c>
      <c r="C261" s="5"/>
      <c r="D261" s="5"/>
      <c r="E261" s="5"/>
      <c r="F261" s="10">
        <f>F262+F267</f>
        <v>4032.7</v>
      </c>
      <c r="G261" s="10">
        <f>Лист1!E50</f>
        <v>2800.3</v>
      </c>
      <c r="H261" s="10">
        <f>Лист1!F50</f>
        <v>2800.3</v>
      </c>
    </row>
    <row r="262" spans="1:8" ht="35.25" customHeight="1">
      <c r="A262" s="4" t="s">
        <v>88</v>
      </c>
      <c r="B262" s="5">
        <v>14</v>
      </c>
      <c r="C262" s="5" t="s">
        <v>15</v>
      </c>
      <c r="D262" s="5"/>
      <c r="E262" s="5"/>
      <c r="F262" s="10">
        <f>F265+F263</f>
        <v>1913.7</v>
      </c>
      <c r="G262" s="43"/>
      <c r="H262" s="43"/>
    </row>
    <row r="263" spans="1:8" ht="50.25" customHeight="1">
      <c r="A263" s="9" t="s">
        <v>58</v>
      </c>
      <c r="B263" s="7" t="s">
        <v>59</v>
      </c>
      <c r="C263" s="7" t="s">
        <v>15</v>
      </c>
      <c r="D263" s="7" t="s">
        <v>130</v>
      </c>
      <c r="E263" s="7"/>
      <c r="F263" s="10">
        <f>F264</f>
        <v>1161.7</v>
      </c>
      <c r="G263" s="43"/>
      <c r="H263" s="43"/>
    </row>
    <row r="264" spans="1:8" ht="19.5" customHeight="1">
      <c r="A264" s="9" t="s">
        <v>14</v>
      </c>
      <c r="B264" s="7" t="s">
        <v>59</v>
      </c>
      <c r="C264" s="7" t="s">
        <v>15</v>
      </c>
      <c r="D264" s="7" t="s">
        <v>130</v>
      </c>
      <c r="E264" s="7" t="s">
        <v>68</v>
      </c>
      <c r="F264" s="10">
        <f>Лист2!G219</f>
        <v>1161.7</v>
      </c>
      <c r="G264" s="43"/>
      <c r="H264" s="43"/>
    </row>
    <row r="265" spans="1:8" ht="47.25" customHeight="1">
      <c r="A265" s="9" t="s">
        <v>29</v>
      </c>
      <c r="B265" s="5">
        <v>14</v>
      </c>
      <c r="C265" s="5" t="s">
        <v>15</v>
      </c>
      <c r="D265" s="7" t="s">
        <v>130</v>
      </c>
      <c r="E265" s="5"/>
      <c r="F265" s="10">
        <f>Лист2!G220</f>
        <v>752</v>
      </c>
      <c r="G265" s="43"/>
      <c r="H265" s="43"/>
    </row>
    <row r="266" spans="1:8">
      <c r="A266" s="9" t="s">
        <v>14</v>
      </c>
      <c r="B266" s="5">
        <v>14</v>
      </c>
      <c r="C266" s="5" t="s">
        <v>15</v>
      </c>
      <c r="D266" s="7" t="s">
        <v>130</v>
      </c>
      <c r="E266" s="5">
        <v>510</v>
      </c>
      <c r="F266" s="10">
        <f>Лист2!G221</f>
        <v>752</v>
      </c>
      <c r="G266" s="43"/>
      <c r="H266" s="43"/>
    </row>
    <row r="267" spans="1:8" ht="31.5">
      <c r="A267" s="9" t="s">
        <v>98</v>
      </c>
      <c r="B267" s="5">
        <v>14</v>
      </c>
      <c r="C267" s="5" t="s">
        <v>16</v>
      </c>
      <c r="D267" s="7" t="s">
        <v>132</v>
      </c>
      <c r="E267" s="5"/>
      <c r="F267" s="10">
        <f>Лист2!G222</f>
        <v>2119</v>
      </c>
      <c r="G267" s="43"/>
      <c r="H267" s="43"/>
    </row>
    <row r="268" spans="1:8">
      <c r="A268" s="9" t="s">
        <v>14</v>
      </c>
      <c r="B268" s="5">
        <v>14</v>
      </c>
      <c r="C268" s="5" t="s">
        <v>16</v>
      </c>
      <c r="D268" s="7" t="s">
        <v>132</v>
      </c>
      <c r="E268" s="5">
        <v>510</v>
      </c>
      <c r="F268" s="10">
        <f>Лист2!G223</f>
        <v>2119</v>
      </c>
      <c r="G268" s="43"/>
      <c r="H268" s="43"/>
    </row>
    <row r="269" spans="1:8">
      <c r="A269" s="4" t="s">
        <v>54</v>
      </c>
      <c r="B269" s="5"/>
      <c r="C269" s="5"/>
      <c r="D269" s="5"/>
      <c r="E269" s="5"/>
      <c r="F269" s="10">
        <f>F11+F54+F73+F114+F188+F225+F243+F261+F58+F257+F90</f>
        <v>384419.36299999995</v>
      </c>
      <c r="G269" s="10">
        <v>311451.5</v>
      </c>
      <c r="H269" s="10">
        <v>308273.5</v>
      </c>
    </row>
    <row r="270" spans="1:8">
      <c r="A270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2020-08-20T08:33:58Z</cp:lastPrinted>
  <dcterms:created xsi:type="dcterms:W3CDTF">2008-11-25T08:06:35Z</dcterms:created>
  <dcterms:modified xsi:type="dcterms:W3CDTF">2020-09-24T08:48:36Z</dcterms:modified>
</cp:coreProperties>
</file>