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885" windowWidth="15135" windowHeight="72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46" i="3" l="1"/>
  <c r="B163" i="3"/>
  <c r="C163" i="3"/>
  <c r="D163" i="3"/>
  <c r="E163" i="3"/>
  <c r="F163" i="3"/>
  <c r="C162" i="3"/>
  <c r="D162" i="3"/>
  <c r="F162" i="3"/>
  <c r="B162" i="3"/>
  <c r="A163" i="3"/>
  <c r="A162" i="3"/>
  <c r="B53" i="3"/>
  <c r="C53" i="3"/>
  <c r="D53" i="3"/>
  <c r="E53" i="3"/>
  <c r="F53" i="3"/>
  <c r="C52" i="3"/>
  <c r="D52" i="3"/>
  <c r="F52" i="3"/>
  <c r="B52" i="3"/>
  <c r="A53" i="3"/>
  <c r="A52" i="3"/>
  <c r="F51" i="3"/>
  <c r="F50" i="3" s="1"/>
  <c r="G276" i="2"/>
  <c r="G274" i="2"/>
  <c r="G273" i="2"/>
  <c r="G272" i="2" s="1"/>
  <c r="G198" i="2"/>
  <c r="G268" i="2"/>
  <c r="G229" i="2"/>
  <c r="G227" i="2"/>
  <c r="G129" i="2" l="1"/>
  <c r="D50" i="1"/>
  <c r="G73" i="3" l="1"/>
  <c r="G87" i="3"/>
  <c r="G100" i="3"/>
  <c r="G197" i="3"/>
  <c r="B205" i="3" l="1"/>
  <c r="C205" i="3"/>
  <c r="D205" i="3"/>
  <c r="E205" i="3"/>
  <c r="F205" i="3"/>
  <c r="C204" i="3"/>
  <c r="D204" i="3"/>
  <c r="E204" i="3"/>
  <c r="B204" i="3"/>
  <c r="A205" i="3"/>
  <c r="A204" i="3"/>
  <c r="G266" i="2"/>
  <c r="F204" i="3" s="1"/>
  <c r="B49" i="3"/>
  <c r="C49" i="3"/>
  <c r="D49" i="3"/>
  <c r="E49" i="3"/>
  <c r="F49" i="3"/>
  <c r="C48" i="3"/>
  <c r="D48" i="3"/>
  <c r="B48" i="3"/>
  <c r="A49" i="3"/>
  <c r="A48" i="3"/>
  <c r="G225" i="2"/>
  <c r="F48" i="3" s="1"/>
  <c r="B81" i="3"/>
  <c r="C81" i="3"/>
  <c r="D81" i="3"/>
  <c r="E81" i="3"/>
  <c r="F81" i="3"/>
  <c r="C80" i="3"/>
  <c r="D80" i="3"/>
  <c r="B80" i="3"/>
  <c r="A81" i="3"/>
  <c r="A80" i="3"/>
  <c r="G250" i="2"/>
  <c r="F80" i="3" s="1"/>
  <c r="B97" i="3"/>
  <c r="C97" i="3"/>
  <c r="D97" i="3"/>
  <c r="E97" i="3"/>
  <c r="F97" i="3"/>
  <c r="C96" i="3"/>
  <c r="D96" i="3"/>
  <c r="B96" i="3"/>
  <c r="A97" i="3"/>
  <c r="A96" i="3"/>
  <c r="G175" i="2"/>
  <c r="F96" i="3" s="1"/>
  <c r="B203" i="3"/>
  <c r="C203" i="3"/>
  <c r="D203" i="3"/>
  <c r="E203" i="3"/>
  <c r="F203" i="3"/>
  <c r="C202" i="3"/>
  <c r="D202" i="3"/>
  <c r="B202" i="3"/>
  <c r="A203" i="3"/>
  <c r="A202" i="3"/>
  <c r="G135" i="2"/>
  <c r="G134" i="2" s="1"/>
  <c r="B161" i="3"/>
  <c r="C161" i="3"/>
  <c r="D161" i="3"/>
  <c r="E161" i="3"/>
  <c r="F161" i="3"/>
  <c r="C160" i="3"/>
  <c r="D160" i="3"/>
  <c r="B160" i="3"/>
  <c r="A161" i="3"/>
  <c r="A160" i="3"/>
  <c r="G127" i="2"/>
  <c r="F160" i="3" s="1"/>
  <c r="B176" i="3"/>
  <c r="C176" i="3"/>
  <c r="D176" i="3"/>
  <c r="E176" i="3"/>
  <c r="F176" i="3"/>
  <c r="C175" i="3"/>
  <c r="D175" i="3"/>
  <c r="B175" i="3"/>
  <c r="A176" i="3"/>
  <c r="A175" i="3"/>
  <c r="G49" i="2"/>
  <c r="F175" i="3" s="1"/>
  <c r="F202" i="3" l="1"/>
  <c r="A75" i="3"/>
  <c r="B206" i="3" l="1"/>
  <c r="C206" i="3"/>
  <c r="D206" i="3"/>
  <c r="B207" i="3"/>
  <c r="C207" i="3"/>
  <c r="D207" i="3"/>
  <c r="E207" i="3"/>
  <c r="F207" i="3"/>
  <c r="C201" i="3"/>
  <c r="B201" i="3"/>
  <c r="A206" i="3"/>
  <c r="A207" i="3"/>
  <c r="A201" i="3"/>
  <c r="B192" i="3"/>
  <c r="C192" i="3"/>
  <c r="D192" i="3"/>
  <c r="E192" i="3"/>
  <c r="F192" i="3"/>
  <c r="C191" i="3"/>
  <c r="D191" i="3"/>
  <c r="B191" i="3"/>
  <c r="A192" i="3"/>
  <c r="A191" i="3"/>
  <c r="B174" i="3"/>
  <c r="C174" i="3"/>
  <c r="D174" i="3"/>
  <c r="E174" i="3"/>
  <c r="F174" i="3"/>
  <c r="C173" i="3"/>
  <c r="D173" i="3"/>
  <c r="B173" i="3"/>
  <c r="A174" i="3"/>
  <c r="A173" i="3"/>
  <c r="B165" i="3"/>
  <c r="C165" i="3"/>
  <c r="D165" i="3"/>
  <c r="E165" i="3"/>
  <c r="F165" i="3"/>
  <c r="C164" i="3"/>
  <c r="D164" i="3"/>
  <c r="B164" i="3"/>
  <c r="A165" i="3"/>
  <c r="A164" i="3"/>
  <c r="B143" i="3"/>
  <c r="C143" i="3"/>
  <c r="D143" i="3"/>
  <c r="E143" i="3"/>
  <c r="F143" i="3"/>
  <c r="B144" i="3"/>
  <c r="C144" i="3"/>
  <c r="D144" i="3"/>
  <c r="B145" i="3"/>
  <c r="C145" i="3"/>
  <c r="D145" i="3"/>
  <c r="E145" i="3"/>
  <c r="F145" i="3"/>
  <c r="C142" i="3"/>
  <c r="D142" i="3"/>
  <c r="B142" i="3"/>
  <c r="A143" i="3"/>
  <c r="A144" i="3"/>
  <c r="A145" i="3"/>
  <c r="A142" i="3"/>
  <c r="F135" i="3"/>
  <c r="F134" i="3" s="1"/>
  <c r="B135" i="3"/>
  <c r="C135" i="3"/>
  <c r="D135" i="3"/>
  <c r="E135" i="3"/>
  <c r="C134" i="3"/>
  <c r="D134" i="3"/>
  <c r="B134" i="3"/>
  <c r="A135" i="3"/>
  <c r="A134" i="3"/>
  <c r="B126" i="3"/>
  <c r="C126" i="3"/>
  <c r="D126" i="3"/>
  <c r="E126" i="3"/>
  <c r="F126" i="3"/>
  <c r="B127" i="3"/>
  <c r="C127" i="3"/>
  <c r="D127" i="3"/>
  <c r="B128" i="3"/>
  <c r="C128" i="3"/>
  <c r="D128" i="3"/>
  <c r="E128" i="3"/>
  <c r="F128" i="3"/>
  <c r="C125" i="3"/>
  <c r="D125" i="3"/>
  <c r="B125" i="3"/>
  <c r="A126" i="3"/>
  <c r="A127" i="3"/>
  <c r="A128" i="3"/>
  <c r="A125" i="3"/>
  <c r="B108" i="3"/>
  <c r="C108" i="3"/>
  <c r="D108" i="3"/>
  <c r="E108" i="3"/>
  <c r="F108" i="3"/>
  <c r="C107" i="3"/>
  <c r="D107" i="3"/>
  <c r="B107" i="3"/>
  <c r="A108" i="3"/>
  <c r="A107" i="3"/>
  <c r="C94" i="3"/>
  <c r="D94" i="3"/>
  <c r="C95" i="3"/>
  <c r="D95" i="3"/>
  <c r="E95" i="3"/>
  <c r="F95" i="3"/>
  <c r="B94" i="3"/>
  <c r="B95" i="3"/>
  <c r="A94" i="3"/>
  <c r="A95" i="3"/>
  <c r="B89" i="3"/>
  <c r="B47" i="3"/>
  <c r="C47" i="3"/>
  <c r="D47" i="3"/>
  <c r="E47" i="3"/>
  <c r="F47" i="3"/>
  <c r="C46" i="3"/>
  <c r="D46" i="3"/>
  <c r="B46" i="3"/>
  <c r="A47" i="3"/>
  <c r="A46" i="3"/>
  <c r="F35" i="3"/>
  <c r="G270" i="2"/>
  <c r="G259" i="2"/>
  <c r="F94" i="3" s="1"/>
  <c r="G223" i="2"/>
  <c r="F46" i="3" s="1"/>
  <c r="G94" i="2"/>
  <c r="F127" i="3" s="1"/>
  <c r="G92" i="2"/>
  <c r="F125" i="3" s="1"/>
  <c r="G131" i="2"/>
  <c r="G111" i="2"/>
  <c r="F144" i="3" s="1"/>
  <c r="G109" i="2"/>
  <c r="F142" i="3" s="1"/>
  <c r="G101" i="2"/>
  <c r="G74" i="2"/>
  <c r="F107" i="3" s="1"/>
  <c r="G62" i="2"/>
  <c r="F191" i="3" s="1"/>
  <c r="G47" i="2"/>
  <c r="F173" i="3" s="1"/>
  <c r="G38" i="2"/>
  <c r="G19" i="2"/>
  <c r="G265" i="2" l="1"/>
  <c r="F201" i="3" s="1"/>
  <c r="F206" i="3"/>
  <c r="F164" i="3"/>
  <c r="H87" i="3"/>
  <c r="D23" i="1" l="1"/>
  <c r="B196" i="3"/>
  <c r="C196" i="3"/>
  <c r="D196" i="3"/>
  <c r="E196" i="3"/>
  <c r="F196" i="3"/>
  <c r="C195" i="3"/>
  <c r="D195" i="3"/>
  <c r="B195" i="3"/>
  <c r="A196" i="3"/>
  <c r="A195" i="3"/>
  <c r="B99" i="3"/>
  <c r="C99" i="3"/>
  <c r="D99" i="3"/>
  <c r="E99" i="3"/>
  <c r="F99" i="3"/>
  <c r="C98" i="3"/>
  <c r="D98" i="3"/>
  <c r="B98" i="3"/>
  <c r="A99" i="3"/>
  <c r="A98" i="3"/>
  <c r="C90" i="3"/>
  <c r="D90" i="3"/>
  <c r="E90" i="3"/>
  <c r="F90" i="3"/>
  <c r="D89" i="3"/>
  <c r="C89" i="3"/>
  <c r="B90" i="3"/>
  <c r="A90" i="3"/>
  <c r="A89" i="3"/>
  <c r="A88" i="3"/>
  <c r="B72" i="3"/>
  <c r="C72" i="3"/>
  <c r="D72" i="3"/>
  <c r="E72" i="3"/>
  <c r="F72" i="3"/>
  <c r="C71" i="3"/>
  <c r="D71" i="3"/>
  <c r="B71" i="3"/>
  <c r="A72" i="3"/>
  <c r="A71" i="3"/>
  <c r="B51" i="3"/>
  <c r="C51" i="3"/>
  <c r="D51" i="3"/>
  <c r="E51" i="3"/>
  <c r="C50" i="3"/>
  <c r="D50" i="3"/>
  <c r="B50" i="3"/>
  <c r="A51" i="3"/>
  <c r="A50" i="3"/>
  <c r="F45" i="3"/>
  <c r="A45" i="3"/>
  <c r="A44" i="3"/>
  <c r="I276" i="2"/>
  <c r="H276" i="2"/>
  <c r="G184" i="2"/>
  <c r="G183" i="2" s="1"/>
  <c r="G172" i="2"/>
  <c r="G171" i="2" s="1"/>
  <c r="G177" i="2"/>
  <c r="G174" i="2" s="1"/>
  <c r="G164" i="2"/>
  <c r="G163" i="2" s="1"/>
  <c r="G162" i="2" s="1"/>
  <c r="G156" i="2"/>
  <c r="F71" i="3" l="1"/>
  <c r="F98" i="3"/>
  <c r="F195" i="3"/>
  <c r="F89" i="3"/>
  <c r="F88" i="3" s="1"/>
  <c r="G170" i="2"/>
  <c r="D27" i="1" l="1"/>
  <c r="B91" i="3" l="1"/>
  <c r="C91" i="3"/>
  <c r="B92" i="3"/>
  <c r="C92" i="3"/>
  <c r="D92" i="3"/>
  <c r="B93" i="3"/>
  <c r="C93" i="3"/>
  <c r="D93" i="3"/>
  <c r="E93" i="3"/>
  <c r="F93" i="3"/>
  <c r="B87" i="3"/>
  <c r="A91" i="3"/>
  <c r="A92" i="3"/>
  <c r="A93" i="3"/>
  <c r="A87" i="3"/>
  <c r="B66" i="3"/>
  <c r="C66" i="3"/>
  <c r="D66" i="3"/>
  <c r="E66" i="3"/>
  <c r="F66" i="3"/>
  <c r="B67" i="3"/>
  <c r="C67" i="3"/>
  <c r="D67" i="3"/>
  <c r="B68" i="3"/>
  <c r="C68" i="3"/>
  <c r="D68" i="3"/>
  <c r="E68" i="3"/>
  <c r="F68" i="3"/>
  <c r="B69" i="3"/>
  <c r="C69" i="3"/>
  <c r="D69" i="3"/>
  <c r="B70" i="3"/>
  <c r="C70" i="3"/>
  <c r="D70" i="3"/>
  <c r="E70" i="3"/>
  <c r="F70" i="3"/>
  <c r="C65" i="3"/>
  <c r="D65" i="3"/>
  <c r="B65" i="3"/>
  <c r="A66" i="3"/>
  <c r="A67" i="3"/>
  <c r="A68" i="3"/>
  <c r="A69" i="3"/>
  <c r="A70" i="3"/>
  <c r="A65" i="3"/>
  <c r="G257" i="2"/>
  <c r="F92" i="3" l="1"/>
  <c r="F91" i="3" s="1"/>
  <c r="F87" i="3" s="1"/>
  <c r="G256" i="2"/>
  <c r="G255" i="2"/>
  <c r="G241" i="2"/>
  <c r="F69" i="3" s="1"/>
  <c r="G237" i="2"/>
  <c r="F65" i="3" s="1"/>
  <c r="B194" i="3" l="1"/>
  <c r="C194" i="3"/>
  <c r="D194" i="3"/>
  <c r="E194" i="3"/>
  <c r="F194" i="3"/>
  <c r="C193" i="3"/>
  <c r="D193" i="3"/>
  <c r="B193" i="3"/>
  <c r="A194" i="3"/>
  <c r="A193" i="3"/>
  <c r="G64" i="2"/>
  <c r="F193" i="3" s="1"/>
  <c r="B64" i="3" l="1"/>
  <c r="C64" i="3"/>
  <c r="D64" i="3"/>
  <c r="E64" i="3"/>
  <c r="F64" i="3"/>
  <c r="C63" i="3"/>
  <c r="D63" i="3"/>
  <c r="B63" i="3"/>
  <c r="A64" i="3"/>
  <c r="A63" i="3"/>
  <c r="G235" i="2"/>
  <c r="F63" i="3" s="1"/>
  <c r="B220" i="3" l="1"/>
  <c r="C220" i="3"/>
  <c r="D220" i="3"/>
  <c r="E220" i="3"/>
  <c r="F220" i="3"/>
  <c r="B221" i="3"/>
  <c r="C221" i="3"/>
  <c r="D221" i="3"/>
  <c r="E221" i="3"/>
  <c r="F221" i="3"/>
  <c r="B222" i="3"/>
  <c r="C222" i="3"/>
  <c r="D222" i="3"/>
  <c r="E222" i="3"/>
  <c r="F222" i="3"/>
  <c r="C219" i="3"/>
  <c r="D219" i="3"/>
  <c r="B219" i="3"/>
  <c r="A220" i="3"/>
  <c r="A221" i="3"/>
  <c r="A222" i="3"/>
  <c r="A219" i="3"/>
  <c r="F212" i="3"/>
  <c r="C122" i="3"/>
  <c r="D122" i="3"/>
  <c r="E122" i="3"/>
  <c r="F122" i="3"/>
  <c r="B122" i="3"/>
  <c r="A122" i="3"/>
  <c r="F159" i="3"/>
  <c r="F154" i="3"/>
  <c r="F153" i="3"/>
  <c r="B85" i="3"/>
  <c r="C85" i="3"/>
  <c r="D85" i="3"/>
  <c r="B86" i="3"/>
  <c r="C86" i="3"/>
  <c r="D86" i="3"/>
  <c r="E86" i="3"/>
  <c r="F86" i="3"/>
  <c r="C84" i="3"/>
  <c r="B84" i="3"/>
  <c r="A85" i="3"/>
  <c r="A86" i="3"/>
  <c r="A84" i="3"/>
  <c r="F40" i="3"/>
  <c r="F39" i="3"/>
  <c r="B25" i="3"/>
  <c r="C25" i="3"/>
  <c r="B26" i="3"/>
  <c r="C26" i="3"/>
  <c r="D25" i="3"/>
  <c r="E25" i="3"/>
  <c r="D26" i="3"/>
  <c r="E26" i="3"/>
  <c r="F26" i="3"/>
  <c r="C24" i="3"/>
  <c r="D24" i="3"/>
  <c r="E24" i="3"/>
  <c r="B24" i="3"/>
  <c r="A25" i="3"/>
  <c r="A26" i="3"/>
  <c r="A24" i="3"/>
  <c r="B13" i="3"/>
  <c r="C13" i="3"/>
  <c r="D13" i="3"/>
  <c r="B14" i="3"/>
  <c r="C14" i="3"/>
  <c r="D14" i="3"/>
  <c r="E14" i="3"/>
  <c r="F14" i="3"/>
  <c r="C12" i="3"/>
  <c r="B12" i="3"/>
  <c r="A13" i="3"/>
  <c r="A14" i="3"/>
  <c r="A12" i="3"/>
  <c r="G216" i="2" l="1"/>
  <c r="G253" i="2"/>
  <c r="G213" i="2"/>
  <c r="G201" i="2"/>
  <c r="G140" i="2"/>
  <c r="G119" i="2"/>
  <c r="G212" i="2" l="1"/>
  <c r="F24" i="3" s="1"/>
  <c r="F25" i="3"/>
  <c r="G252" i="2"/>
  <c r="F84" i="3" s="1"/>
  <c r="F85" i="3"/>
  <c r="G200" i="2"/>
  <c r="F12" i="3" s="1"/>
  <c r="F13" i="3"/>
  <c r="G105" i="2"/>
  <c r="G104" i="2" s="1"/>
  <c r="G103" i="2" s="1"/>
  <c r="G86" i="2"/>
  <c r="G26" i="2" l="1"/>
  <c r="F219" i="3" s="1"/>
  <c r="D11" i="1" l="1"/>
  <c r="F62" i="3" l="1"/>
  <c r="B83" i="3"/>
  <c r="C83" i="3"/>
  <c r="D83" i="3"/>
  <c r="E83" i="3"/>
  <c r="F83" i="3"/>
  <c r="C82" i="3"/>
  <c r="D82" i="3"/>
  <c r="B82" i="3"/>
  <c r="A83" i="3"/>
  <c r="A82" i="3"/>
  <c r="G168" i="2"/>
  <c r="G167" i="2" s="1"/>
  <c r="G166" i="2" s="1"/>
  <c r="F82" i="3" l="1"/>
  <c r="H227" i="3" l="1"/>
  <c r="G227" i="3"/>
  <c r="H223" i="3"/>
  <c r="G223" i="3"/>
  <c r="H213" i="3"/>
  <c r="G213" i="3"/>
  <c r="H197" i="3"/>
  <c r="H166" i="3"/>
  <c r="G166" i="3"/>
  <c r="H100" i="3"/>
  <c r="H73" i="3"/>
  <c r="H58" i="3"/>
  <c r="G58" i="3"/>
  <c r="H54" i="3"/>
  <c r="G54" i="3"/>
  <c r="B54" i="3"/>
  <c r="A54" i="3"/>
  <c r="H11" i="3"/>
  <c r="G11" i="3"/>
  <c r="F226" i="3"/>
  <c r="F132" i="3"/>
  <c r="F133" i="3"/>
  <c r="F131" i="3"/>
  <c r="E132" i="3"/>
  <c r="E133" i="3"/>
  <c r="E131" i="3"/>
  <c r="B130" i="3"/>
  <c r="C130" i="3"/>
  <c r="B131" i="3"/>
  <c r="C131" i="3"/>
  <c r="B132" i="3"/>
  <c r="C132" i="3"/>
  <c r="B133" i="3"/>
  <c r="C133" i="3"/>
  <c r="A133" i="3"/>
  <c r="A131" i="3"/>
  <c r="A132" i="3"/>
  <c r="A130" i="3"/>
  <c r="C129" i="3"/>
  <c r="B129" i="3"/>
  <c r="F117" i="3"/>
  <c r="F118" i="3"/>
  <c r="F116" i="3"/>
  <c r="F111" i="3"/>
  <c r="F112" i="3"/>
  <c r="F110" i="3"/>
  <c r="F105" i="3"/>
  <c r="F106" i="3"/>
  <c r="F104" i="3"/>
  <c r="F79" i="3"/>
  <c r="F76" i="3"/>
  <c r="F61" i="3"/>
  <c r="F57" i="3"/>
  <c r="B42" i="3"/>
  <c r="C42" i="3"/>
  <c r="D42" i="3"/>
  <c r="E42" i="3"/>
  <c r="F42" i="3"/>
  <c r="B43" i="3"/>
  <c r="C43" i="3"/>
  <c r="D43" i="3"/>
  <c r="E43" i="3"/>
  <c r="F43" i="3"/>
  <c r="C41" i="3"/>
  <c r="D41" i="3"/>
  <c r="B41" i="3"/>
  <c r="A42" i="3"/>
  <c r="A43" i="3"/>
  <c r="A41" i="3"/>
  <c r="F31" i="3"/>
  <c r="F32" i="3"/>
  <c r="F30" i="3"/>
  <c r="F22" i="3"/>
  <c r="F23" i="3"/>
  <c r="F21" i="3"/>
  <c r="F103" i="3" l="1"/>
  <c r="F130" i="3"/>
  <c r="F129" i="3" s="1"/>
  <c r="A13" i="2"/>
  <c r="A32" i="2"/>
  <c r="G97" i="2"/>
  <c r="G96" i="2" s="1"/>
  <c r="A96" i="2"/>
  <c r="A129" i="3" s="1"/>
  <c r="D30" i="1" l="1"/>
  <c r="D47" i="1"/>
  <c r="G239" i="2" l="1"/>
  <c r="F67" i="3" l="1"/>
  <c r="F234" i="3"/>
  <c r="F232" i="3"/>
  <c r="F230" i="3"/>
  <c r="F229" i="3" s="1"/>
  <c r="F225" i="3"/>
  <c r="F224" i="3"/>
  <c r="F223" i="3" s="1"/>
  <c r="F217" i="3"/>
  <c r="F216" i="3" s="1"/>
  <c r="F215" i="3" s="1"/>
  <c r="F214" i="3" s="1"/>
  <c r="F213" i="3" s="1"/>
  <c r="F211" i="3" l="1"/>
  <c r="F210" i="3"/>
  <c r="F209" i="3" s="1"/>
  <c r="F208" i="3" l="1"/>
  <c r="F200" i="3"/>
  <c r="F199" i="3" s="1"/>
  <c r="F198" i="3" s="1"/>
  <c r="F190" i="3"/>
  <c r="F189" i="3"/>
  <c r="F188" i="3"/>
  <c r="F183" i="3"/>
  <c r="F182" i="3" s="1"/>
  <c r="F181" i="3" s="1"/>
  <c r="F179" i="3"/>
  <c r="F197" i="3" l="1"/>
  <c r="F187" i="3"/>
  <c r="F178" i="3"/>
  <c r="F177" i="3" s="1"/>
  <c r="F172" i="3"/>
  <c r="F171" i="3"/>
  <c r="F170" i="3"/>
  <c r="F158" i="3"/>
  <c r="F157" i="3"/>
  <c r="F152" i="3"/>
  <c r="F151" i="3"/>
  <c r="F150" i="3"/>
  <c r="F149" i="3"/>
  <c r="F141" i="3"/>
  <c r="F140" i="3"/>
  <c r="F139" i="3"/>
  <c r="F124" i="3"/>
  <c r="F121" i="3"/>
  <c r="F120" i="3"/>
  <c r="F115" i="3"/>
  <c r="F114" i="3" s="1"/>
  <c r="F109" i="3"/>
  <c r="F102" i="3"/>
  <c r="F186" i="3" l="1"/>
  <c r="F180" i="3" s="1"/>
  <c r="F119" i="3"/>
  <c r="F101" i="3"/>
  <c r="F169" i="3"/>
  <c r="F168" i="3" s="1"/>
  <c r="F167" i="3" s="1"/>
  <c r="F138" i="3"/>
  <c r="F137" i="3" s="1"/>
  <c r="F136" i="3" s="1"/>
  <c r="F148" i="3"/>
  <c r="F147" i="3" s="1"/>
  <c r="F156" i="3"/>
  <c r="F155" i="3" s="1"/>
  <c r="F78" i="3"/>
  <c r="F77" i="3" s="1"/>
  <c r="F75" i="3"/>
  <c r="F74" i="3" s="1"/>
  <c r="F60" i="3"/>
  <c r="F56" i="3"/>
  <c r="F55" i="3" s="1"/>
  <c r="F54" i="3" s="1"/>
  <c r="F44" i="3"/>
  <c r="F38" i="3"/>
  <c r="F37" i="3" s="1"/>
  <c r="F34" i="3"/>
  <c r="F33" i="3" s="1"/>
  <c r="F29" i="3"/>
  <c r="F28" i="3" s="1"/>
  <c r="F27" i="3" s="1"/>
  <c r="F20" i="3"/>
  <c r="F19" i="3" s="1"/>
  <c r="F16" i="3"/>
  <c r="F15" i="3" s="1"/>
  <c r="F73" i="3" l="1"/>
  <c r="F59" i="3"/>
  <c r="F58" i="3" s="1"/>
  <c r="F18" i="3"/>
  <c r="F166" i="3"/>
  <c r="G263" i="2"/>
  <c r="G262" i="2" s="1"/>
  <c r="G261" i="2" s="1"/>
  <c r="G248" i="2"/>
  <c r="G247" i="2" s="1"/>
  <c r="G245" i="2"/>
  <c r="G244" i="2" s="1"/>
  <c r="G232" i="2"/>
  <c r="G231" i="2" s="1"/>
  <c r="G219" i="2"/>
  <c r="G215" i="2" s="1"/>
  <c r="G208" i="2"/>
  <c r="G207" i="2" s="1"/>
  <c r="G204" i="2"/>
  <c r="G203" i="2" s="1"/>
  <c r="G196" i="2"/>
  <c r="F233" i="3" s="1"/>
  <c r="G194" i="2"/>
  <c r="F231" i="3" s="1"/>
  <c r="F228" i="3" s="1"/>
  <c r="G192" i="2"/>
  <c r="G188" i="2"/>
  <c r="G187" i="2" s="1"/>
  <c r="G186" i="2" s="1"/>
  <c r="G181" i="2"/>
  <c r="G180" i="2" s="1"/>
  <c r="G179" i="2" s="1"/>
  <c r="G160" i="2"/>
  <c r="G159" i="2" s="1"/>
  <c r="G158" i="2" s="1"/>
  <c r="G154" i="2"/>
  <c r="G153" i="2" s="1"/>
  <c r="G151" i="2"/>
  <c r="G150" i="2" s="1"/>
  <c r="G146" i="2"/>
  <c r="G145" i="2" s="1"/>
  <c r="G144" i="2" s="1"/>
  <c r="G138" i="2"/>
  <c r="G137" i="2" s="1"/>
  <c r="G133" i="2" s="1"/>
  <c r="G123" i="2"/>
  <c r="G122" i="2" s="1"/>
  <c r="G243" i="2" l="1"/>
  <c r="F227" i="3"/>
  <c r="F41" i="3"/>
  <c r="F36" i="3" s="1"/>
  <c r="G191" i="2"/>
  <c r="G190" i="2" s="1"/>
  <c r="G206" i="2"/>
  <c r="G199" i="2" s="1"/>
  <c r="G143" i="2"/>
  <c r="G115" i="2"/>
  <c r="G114" i="2" s="1"/>
  <c r="G113" i="2" s="1"/>
  <c r="G90" i="2"/>
  <c r="F123" i="3" s="1"/>
  <c r="F113" i="3" s="1"/>
  <c r="G82" i="2"/>
  <c r="G81" i="2" s="1"/>
  <c r="G76" i="2"/>
  <c r="G70" i="2"/>
  <c r="G69" i="2" s="1"/>
  <c r="G58" i="2"/>
  <c r="G57" i="2" s="1"/>
  <c r="G53" i="2"/>
  <c r="G52" i="2" s="1"/>
  <c r="G43" i="2"/>
  <c r="G42" i="2" s="1"/>
  <c r="G41" i="2" s="1"/>
  <c r="G34" i="2"/>
  <c r="G23" i="2"/>
  <c r="G22" i="2" s="1"/>
  <c r="G21" i="2" s="1"/>
  <c r="G15" i="2"/>
  <c r="G80" i="2" l="1"/>
  <c r="G33" i="2"/>
  <c r="G32" i="2" s="1"/>
  <c r="G31" i="2" s="1"/>
  <c r="G14" i="2"/>
  <c r="G13" i="2" s="1"/>
  <c r="G12" i="2" s="1"/>
  <c r="G11" i="2" s="1"/>
  <c r="G142" i="2"/>
  <c r="F11" i="3"/>
  <c r="G51" i="2"/>
  <c r="F100" i="3"/>
  <c r="G68" i="2"/>
  <c r="D45" i="1"/>
  <c r="D43" i="1"/>
  <c r="D39" i="1"/>
  <c r="D36" i="1"/>
  <c r="D21" i="1"/>
  <c r="D19" i="1"/>
  <c r="F235" i="3" l="1"/>
  <c r="G67" i="2"/>
  <c r="G66" i="2" s="1"/>
  <c r="G40" i="2"/>
  <c r="G30" i="2" s="1"/>
</calcChain>
</file>

<file path=xl/sharedStrings.xml><?xml version="1.0" encoding="utf-8"?>
<sst xmlns="http://schemas.openxmlformats.org/spreadsheetml/2006/main" count="1698" uniqueCount="226">
  <si>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</si>
  <si>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</si>
  <si>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</si>
  <si>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</si>
  <si>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</si>
  <si>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</si>
  <si>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</si>
  <si>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</si>
  <si>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</si>
  <si>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</si>
  <si>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</si>
  <si>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</si>
  <si>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</si>
  <si>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</si>
  <si>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</si>
  <si>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</si>
  <si>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</si>
  <si>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</si>
  <si>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</si>
  <si>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</si>
  <si>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</si>
  <si>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</si>
  <si>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</si>
  <si>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</si>
  <si>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</si>
  <si>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</si>
  <si>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</si>
  <si>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</si>
  <si>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</si>
  <si>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</si>
  <si>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</si>
  <si>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</si>
  <si>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</si>
  <si>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</si>
  <si>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</si>
  <si>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</si>
  <si>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</si>
  <si>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</si>
  <si>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</si>
  <si>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</si>
  <si>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</si>
  <si>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</si>
  <si>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</si>
  <si>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</si>
  <si>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</si>
  <si>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</si>
  <si>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</si>
  <si>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</si>
  <si>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</si>
  <si>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</si>
  <si>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</si>
  <si>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</si>
  <si>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</si>
  <si>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</si>
  <si>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</si>
  <si>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</si>
  <si>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</si>
  <si>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</si>
  <si>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</si>
  <si>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</si>
  <si>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</si>
  <si>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</si>
  <si>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</si>
  <si>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</si>
  <si>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</si>
  <si>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</si>
  <si>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</si>
  <si>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</si>
  <si>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</si>
  <si>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</si>
  <si>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</si>
  <si>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</si>
  <si>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</si>
  <si>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</si>
  <si>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</si>
  <si>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</si>
  <si>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</si>
  <si>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</si>
  <si>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</si>
  <si>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</si>
  <si>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</si>
  <si>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</si>
  <si>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</si>
  <si>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</si>
  <si>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</si>
  <si>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</si>
  <si>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</si>
  <si>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</si>
  <si>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</si>
  <si>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</si>
  <si>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</si>
  <si>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</si>
  <si>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</si>
  <si>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</si>
  <si>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</si>
  <si>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</si>
  <si>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</si>
  <si>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</si>
  <si>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</si>
  <si>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</si>
  <si>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</si>
  <si>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</si>
  <si>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</si>
  <si>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</si>
  <si>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</si>
  <si>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</si>
  <si>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</si>
  <si>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</si>
  <si>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</si>
  <si>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</si>
  <si>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</si>
  <si>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</si>
  <si>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</si>
  <si>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</si>
  <si>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</si>
  <si>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</si>
  <si>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</si>
  <si>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</si>
  <si>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</si>
  <si>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</si>
  <si>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</si>
  <si>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</si>
  <si>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</si>
  <si>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</si>
  <si>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</si>
  <si>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</si>
  <si>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</si>
  <si>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</si>
  <si>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</si>
  <si>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</si>
  <si>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</si>
  <si>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</si>
  <si>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</si>
  <si>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</si>
  <si>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</si>
  <si>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</si>
  <si>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</si>
  <si>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</si>
  <si>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</si>
  <si>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</si>
  <si>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</si>
  <si>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</si>
  <si>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</si>
  <si>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</si>
  <si>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</si>
  <si>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</si>
  <si>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</si>
  <si>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</si>
  <si>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</si>
  <si>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</si>
  <si>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</si>
  <si>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</si>
  <si>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</si>
  <si>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</si>
  <si>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</si>
  <si>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</si>
  <si>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</si>
  <si>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</si>
  <si>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</si>
  <si>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</si>
  <si>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</si>
  <si>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</si>
  <si>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</si>
  <si>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</si>
  <si>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</si>
  <si>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</si>
  <si>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</si>
  <si>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</si>
  <si>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</si>
  <si>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</si>
  <si>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</si>
  <si>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</si>
  <si>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</si>
  <si>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</si>
  <si>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</si>
  <si>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</si>
  <si>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</si>
  <si>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</si>
  <si>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</si>
  <si>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</si>
  <si>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</si>
  <si>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</si>
  <si>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</si>
  <si>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</si>
  <si>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</si>
  <si>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</si>
  <si>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</si>
  <si>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</si>
  <si>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</si>
  <si>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</si>
  <si>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</si>
  <si>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</si>
  <si>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</si>
  <si>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</si>
  <si>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</si>
  <si>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</si>
  <si>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</si>
  <si>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</si>
  <si>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</si>
  <si>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</si>
  <si>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</si>
  <si>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</si>
  <si>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</si>
  <si>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</si>
  <si>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</si>
  <si>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</si>
  <si>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</si>
  <si>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</si>
  <si>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</si>
  <si>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</si>
  <si>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</si>
  <si>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</si>
  <si>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92 9 F2 55550</t>
  </si>
  <si>
    <t>Поддержка формирования современной городской среды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</si>
  <si>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</si>
  <si>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</si>
  <si>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Субвенция на проведение Всероссийской переписи населения 2020 года</t>
  </si>
  <si>
    <t>20 5 00 54690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</si>
  <si>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</si>
  <si>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Информационные услуги в части размещения печатных материалов в газете "Наши вести"</t>
  </si>
  <si>
    <t>99 9 00 98710</t>
  </si>
  <si>
    <t>52 0 00 L5765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</si>
  <si>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</si>
  <si>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</si>
  <si>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Администрация Волчихинского района Алтайского края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</si>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</sst>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F3" sqref="F3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108</v>
      </c>
    </row>
    <row r="5" spans="1:6">
      <c r="E5" s="13" t="s">
        <v>107</v>
      </c>
    </row>
    <row r="6" spans="1:6">
      <c r="A6" s="2"/>
      <c r="B6" s="2"/>
      <c r="C6" s="2"/>
      <c r="D6" s="2"/>
    </row>
    <row r="7" spans="1:6" ht="49.5" customHeight="1">
      <c r="A7" s="66" t="s">
        <v>186</v>
      </c>
      <c r="B7" s="67"/>
      <c r="C7" s="67"/>
      <c r="D7" s="67"/>
      <c r="E7" s="67"/>
      <c r="F7" s="67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159</v>
      </c>
      <c r="E9" s="3" t="s">
        <v>185</v>
      </c>
      <c r="F9" s="3" t="s">
        <v>187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33587.9</v>
      </c>
      <c r="E11" s="10">
        <v>20454.2</v>
      </c>
      <c r="F11" s="10">
        <v>20454.2</v>
      </c>
    </row>
    <row r="12" spans="1:6" ht="51" customHeight="1">
      <c r="A12" s="38" t="s">
        <v>160</v>
      </c>
      <c r="B12" s="5" t="s">
        <v>15</v>
      </c>
      <c r="C12" s="8" t="s">
        <v>16</v>
      </c>
      <c r="D12" s="10">
        <v>1200.5999999999999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10">
        <v>13472.1</v>
      </c>
      <c r="E14" s="10"/>
      <c r="F14" s="10"/>
    </row>
    <row r="15" spans="1:6" ht="19.5" customHeight="1">
      <c r="A15" s="37" t="s">
        <v>161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10">
        <v>5349.8</v>
      </c>
      <c r="E16" s="10"/>
      <c r="F16" s="10"/>
    </row>
    <row r="17" spans="1:6" ht="22.5" customHeight="1">
      <c r="A17" s="37" t="s">
        <v>146</v>
      </c>
      <c r="B17" s="5" t="s">
        <v>15</v>
      </c>
      <c r="C17" s="5">
        <v>11</v>
      </c>
      <c r="D17" s="10">
        <v>3200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10234.700000000001</v>
      </c>
      <c r="E18" s="10"/>
      <c r="F18" s="10"/>
    </row>
    <row r="19" spans="1:6">
      <c r="A19" s="4" t="s">
        <v>46</v>
      </c>
      <c r="B19" s="5" t="s">
        <v>16</v>
      </c>
      <c r="C19" s="3"/>
      <c r="D19" s="10">
        <f>D20</f>
        <v>784.3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784.3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1786.6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1786.6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SUM(D24:D26)</f>
        <v>8243</v>
      </c>
      <c r="E23" s="10">
        <v>7688</v>
      </c>
      <c r="F23" s="10">
        <v>7955</v>
      </c>
    </row>
    <row r="24" spans="1:6" ht="19.5" customHeight="1">
      <c r="A24" s="4" t="s">
        <v>109</v>
      </c>
      <c r="B24" s="5" t="s">
        <v>18</v>
      </c>
      <c r="C24" s="5" t="s">
        <v>21</v>
      </c>
      <c r="D24" s="10">
        <v>177</v>
      </c>
      <c r="E24" s="10"/>
      <c r="F24" s="10"/>
    </row>
    <row r="25" spans="1:6" ht="21" customHeight="1">
      <c r="A25" s="4" t="s">
        <v>72</v>
      </c>
      <c r="B25" s="5" t="s">
        <v>18</v>
      </c>
      <c r="C25" s="5" t="s">
        <v>20</v>
      </c>
      <c r="D25" s="10">
        <v>7266</v>
      </c>
      <c r="E25" s="10"/>
      <c r="F25" s="10"/>
    </row>
    <row r="26" spans="1:6" ht="21" customHeight="1">
      <c r="A26" s="55" t="s">
        <v>162</v>
      </c>
      <c r="B26" s="5" t="s">
        <v>18</v>
      </c>
      <c r="C26" s="5">
        <v>12</v>
      </c>
      <c r="D26" s="10">
        <v>800</v>
      </c>
      <c r="E26" s="10"/>
      <c r="F26" s="10"/>
    </row>
    <row r="27" spans="1:6" ht="21" customHeight="1">
      <c r="A27" s="4" t="s">
        <v>181</v>
      </c>
      <c r="B27" s="5" t="s">
        <v>21</v>
      </c>
      <c r="C27" s="5"/>
      <c r="D27" s="10">
        <f>D29+D28</f>
        <v>7458</v>
      </c>
      <c r="E27" s="10">
        <v>4980</v>
      </c>
      <c r="F27" s="10">
        <v>4980</v>
      </c>
    </row>
    <row r="28" spans="1:6" ht="21" customHeight="1">
      <c r="A28" s="4" t="s">
        <v>184</v>
      </c>
      <c r="B28" s="5" t="s">
        <v>21</v>
      </c>
      <c r="C28" s="5" t="s">
        <v>16</v>
      </c>
      <c r="D28" s="10">
        <v>600</v>
      </c>
      <c r="E28" s="10"/>
      <c r="F28" s="10"/>
    </row>
    <row r="29" spans="1:6" ht="21" customHeight="1">
      <c r="A29" s="4" t="s">
        <v>179</v>
      </c>
      <c r="B29" s="5" t="s">
        <v>21</v>
      </c>
      <c r="C29" s="5" t="s">
        <v>17</v>
      </c>
      <c r="D29" s="10">
        <v>6858</v>
      </c>
      <c r="E29" s="10"/>
      <c r="F29" s="10"/>
    </row>
    <row r="30" spans="1:6">
      <c r="A30" s="4" t="s">
        <v>36</v>
      </c>
      <c r="B30" s="5" t="s">
        <v>23</v>
      </c>
      <c r="C30" s="3"/>
      <c r="D30" s="10">
        <f>SUM(D31:D35)</f>
        <v>257754.9</v>
      </c>
      <c r="E30" s="10">
        <v>236366.2</v>
      </c>
      <c r="F30" s="10">
        <v>232883.4</v>
      </c>
    </row>
    <row r="31" spans="1:6">
      <c r="A31" s="4" t="s">
        <v>6</v>
      </c>
      <c r="B31" s="5" t="s">
        <v>23</v>
      </c>
      <c r="C31" s="5" t="s">
        <v>15</v>
      </c>
      <c r="D31" s="10">
        <v>50348.2</v>
      </c>
      <c r="E31" s="10"/>
      <c r="F31" s="10"/>
    </row>
    <row r="32" spans="1:6">
      <c r="A32" s="4" t="s">
        <v>7</v>
      </c>
      <c r="B32" s="5" t="s">
        <v>23</v>
      </c>
      <c r="C32" s="5" t="s">
        <v>16</v>
      </c>
      <c r="D32" s="10">
        <v>181566</v>
      </c>
      <c r="E32" s="10"/>
      <c r="F32" s="10"/>
    </row>
    <row r="33" spans="1:6">
      <c r="A33" s="46" t="s">
        <v>152</v>
      </c>
      <c r="B33" s="5" t="s">
        <v>23</v>
      </c>
      <c r="C33" s="5" t="s">
        <v>17</v>
      </c>
      <c r="D33" s="10">
        <v>11710.4</v>
      </c>
      <c r="E33" s="10"/>
      <c r="F33" s="10"/>
    </row>
    <row r="34" spans="1:6" ht="15" customHeight="1">
      <c r="A34" s="4" t="s">
        <v>8</v>
      </c>
      <c r="B34" s="5" t="s">
        <v>23</v>
      </c>
      <c r="C34" s="5" t="s">
        <v>23</v>
      </c>
      <c r="D34" s="10">
        <v>2604.3000000000002</v>
      </c>
      <c r="E34" s="10"/>
      <c r="F34" s="10"/>
    </row>
    <row r="35" spans="1:6">
      <c r="A35" s="4" t="s">
        <v>9</v>
      </c>
      <c r="B35" s="5" t="s">
        <v>23</v>
      </c>
      <c r="C35" s="5" t="s">
        <v>20</v>
      </c>
      <c r="D35" s="10">
        <v>11526</v>
      </c>
      <c r="E35" s="10"/>
      <c r="F35" s="10"/>
    </row>
    <row r="36" spans="1:6">
      <c r="A36" s="4" t="s">
        <v>83</v>
      </c>
      <c r="B36" s="5" t="s">
        <v>22</v>
      </c>
      <c r="C36" s="3"/>
      <c r="D36" s="10">
        <f>SUM(D37:D38)</f>
        <v>20617.7</v>
      </c>
      <c r="E36" s="10">
        <v>18665.7</v>
      </c>
      <c r="F36" s="10">
        <v>18669.2</v>
      </c>
    </row>
    <row r="37" spans="1:6">
      <c r="A37" s="4" t="s">
        <v>10</v>
      </c>
      <c r="B37" s="5" t="s">
        <v>22</v>
      </c>
      <c r="C37" s="5" t="s">
        <v>15</v>
      </c>
      <c r="D37" s="10">
        <v>14788</v>
      </c>
      <c r="E37" s="10"/>
      <c r="F37" s="10"/>
    </row>
    <row r="38" spans="1:6" ht="17.25" customHeight="1">
      <c r="A38" s="4" t="s">
        <v>85</v>
      </c>
      <c r="B38" s="5" t="s">
        <v>22</v>
      </c>
      <c r="C38" s="5" t="s">
        <v>18</v>
      </c>
      <c r="D38" s="10">
        <v>5829.7</v>
      </c>
      <c r="E38" s="10"/>
      <c r="F38" s="10"/>
    </row>
    <row r="39" spans="1:6">
      <c r="A39" s="4" t="s">
        <v>37</v>
      </c>
      <c r="B39" s="3">
        <v>10</v>
      </c>
      <c r="C39" s="3"/>
      <c r="D39" s="10">
        <f>SUM(D40:D42)</f>
        <v>17161.2</v>
      </c>
      <c r="E39" s="10">
        <v>15986.2</v>
      </c>
      <c r="F39" s="10">
        <v>16004.3</v>
      </c>
    </row>
    <row r="40" spans="1:6">
      <c r="A40" s="4" t="s">
        <v>12</v>
      </c>
      <c r="B40" s="3">
        <v>10</v>
      </c>
      <c r="C40" s="5" t="s">
        <v>15</v>
      </c>
      <c r="D40" s="10">
        <v>700</v>
      </c>
      <c r="E40" s="10"/>
      <c r="F40" s="10"/>
    </row>
    <row r="41" spans="1:6">
      <c r="A41" s="4" t="s">
        <v>41</v>
      </c>
      <c r="B41" s="3">
        <v>10</v>
      </c>
      <c r="C41" s="5" t="s">
        <v>17</v>
      </c>
      <c r="D41" s="10">
        <v>2454.1999999999998</v>
      </c>
      <c r="E41" s="10"/>
      <c r="F41" s="10"/>
    </row>
    <row r="42" spans="1:6">
      <c r="A42" s="4" t="s">
        <v>13</v>
      </c>
      <c r="B42" s="3">
        <v>10</v>
      </c>
      <c r="C42" s="5" t="s">
        <v>18</v>
      </c>
      <c r="D42" s="10">
        <v>14007</v>
      </c>
      <c r="E42" s="10"/>
      <c r="F42" s="10"/>
    </row>
    <row r="43" spans="1:6">
      <c r="A43" s="4" t="s">
        <v>11</v>
      </c>
      <c r="B43" s="3">
        <v>11</v>
      </c>
      <c r="C43" s="5"/>
      <c r="D43" s="10">
        <f>SUM(D44:D44)</f>
        <v>1908.1</v>
      </c>
      <c r="E43" s="10">
        <v>1638.2</v>
      </c>
      <c r="F43" s="10">
        <v>1638.2</v>
      </c>
    </row>
    <row r="44" spans="1:6" ht="31.5">
      <c r="A44" s="4" t="s">
        <v>28</v>
      </c>
      <c r="B44" s="3">
        <v>11</v>
      </c>
      <c r="C44" s="5" t="s">
        <v>21</v>
      </c>
      <c r="D44" s="10">
        <v>1908.1</v>
      </c>
      <c r="E44" s="10"/>
      <c r="F44" s="10"/>
    </row>
    <row r="45" spans="1:6" ht="31.5">
      <c r="A45" s="39" t="s">
        <v>62</v>
      </c>
      <c r="B45" s="14">
        <v>13</v>
      </c>
      <c r="C45" s="15"/>
      <c r="D45" s="16">
        <f>D46</f>
        <v>358</v>
      </c>
      <c r="E45" s="16">
        <v>100</v>
      </c>
      <c r="F45" s="16">
        <v>100</v>
      </c>
    </row>
    <row r="46" spans="1:6" ht="31.5" customHeight="1">
      <c r="A46" s="37" t="s">
        <v>87</v>
      </c>
      <c r="B46" s="15">
        <v>13</v>
      </c>
      <c r="C46" s="15" t="s">
        <v>15</v>
      </c>
      <c r="D46" s="16">
        <v>358</v>
      </c>
      <c r="E46" s="16"/>
      <c r="F46" s="16"/>
    </row>
    <row r="47" spans="1:6" ht="47.25">
      <c r="A47" s="40" t="s">
        <v>110</v>
      </c>
      <c r="B47" s="3">
        <v>14</v>
      </c>
      <c r="C47" s="3"/>
      <c r="D47" s="10">
        <f>SUM(D48:D49)</f>
        <v>3532.7</v>
      </c>
      <c r="E47" s="10">
        <v>2800.3</v>
      </c>
      <c r="F47" s="10">
        <v>2800.3</v>
      </c>
    </row>
    <row r="48" spans="1:6" ht="47.25">
      <c r="A48" s="37" t="s">
        <v>93</v>
      </c>
      <c r="B48" s="3">
        <v>14</v>
      </c>
      <c r="C48" s="5" t="s">
        <v>15</v>
      </c>
      <c r="D48" s="10">
        <v>1913.7</v>
      </c>
      <c r="E48" s="10"/>
      <c r="F48" s="10"/>
    </row>
    <row r="49" spans="1:6">
      <c r="A49" s="37" t="s">
        <v>96</v>
      </c>
      <c r="B49" s="3">
        <v>14</v>
      </c>
      <c r="C49" s="5" t="s">
        <v>16</v>
      </c>
      <c r="D49" s="10">
        <v>1619</v>
      </c>
      <c r="E49" s="10"/>
      <c r="F49" s="10"/>
    </row>
    <row r="50" spans="1:6">
      <c r="A50" s="4" t="s">
        <v>61</v>
      </c>
      <c r="B50" s="3"/>
      <c r="C50" s="3"/>
      <c r="D50" s="10">
        <f>D11+D19+D21+D30+D36+D39+D43+D45+D47+D23+D27</f>
        <v>353192.4</v>
      </c>
      <c r="E50" s="10">
        <v>311451.5</v>
      </c>
      <c r="F50" s="10"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9"/>
  <sheetViews>
    <sheetView topLeftCell="A267" workbookViewId="0">
      <selection activeCell="H276" sqref="H27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112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108</v>
      </c>
    </row>
    <row r="5" spans="1:9">
      <c r="B5" s="11"/>
      <c r="C5" s="11"/>
      <c r="D5" s="11"/>
      <c r="E5" s="11"/>
      <c r="H5" s="13" t="s">
        <v>113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6" t="s">
        <v>188</v>
      </c>
      <c r="B7" s="67"/>
      <c r="C7" s="67"/>
      <c r="D7" s="67"/>
      <c r="E7" s="67"/>
      <c r="F7" s="67"/>
      <c r="G7" s="67"/>
      <c r="H7" s="67"/>
      <c r="I7" s="67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159</v>
      </c>
      <c r="H9" s="3" t="s">
        <v>185</v>
      </c>
      <c r="I9" s="3" t="s">
        <v>187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5196.5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3288.4</v>
      </c>
      <c r="H12" s="43"/>
      <c r="I12" s="43"/>
    </row>
    <row r="13" spans="1:9" ht="17.25" customHeight="1">
      <c r="A13" s="9" t="str">
        <f>Лист1!A33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3288.4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114</v>
      </c>
      <c r="F14" s="5"/>
      <c r="G14" s="10">
        <f>G15+G19</f>
        <v>3288.4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111</v>
      </c>
      <c r="F15" s="5"/>
      <c r="G15" s="10">
        <f>SUM(G16:G18)</f>
        <v>2888.4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111</v>
      </c>
      <c r="F16" s="5">
        <v>100</v>
      </c>
      <c r="G16" s="10">
        <v>1955</v>
      </c>
      <c r="H16" s="43"/>
      <c r="I16" s="43"/>
    </row>
    <row r="17" spans="1:9" ht="33" customHeight="1">
      <c r="A17" s="32" t="s">
        <v>115</v>
      </c>
      <c r="B17" s="5" t="s">
        <v>40</v>
      </c>
      <c r="C17" s="5" t="s">
        <v>23</v>
      </c>
      <c r="D17" s="5" t="s">
        <v>17</v>
      </c>
      <c r="E17" s="7" t="s">
        <v>111</v>
      </c>
      <c r="F17" s="5">
        <v>200</v>
      </c>
      <c r="G17" s="10">
        <v>907.4</v>
      </c>
      <c r="H17" s="43"/>
      <c r="I17" s="43"/>
    </row>
    <row r="18" spans="1:9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111</v>
      </c>
      <c r="F18" s="5">
        <v>850</v>
      </c>
      <c r="G18" s="10">
        <v>26</v>
      </c>
      <c r="H18" s="43"/>
      <c r="I18" s="43"/>
    </row>
    <row r="19" spans="1:9" ht="45.75" customHeight="1">
      <c r="A19" s="33" t="s">
        <v>189</v>
      </c>
      <c r="B19" s="5" t="s">
        <v>40</v>
      </c>
      <c r="C19" s="5" t="s">
        <v>23</v>
      </c>
      <c r="D19" s="5" t="s">
        <v>17</v>
      </c>
      <c r="E19" s="7" t="s">
        <v>190</v>
      </c>
      <c r="F19" s="5"/>
      <c r="G19" s="10">
        <f>G20</f>
        <v>400</v>
      </c>
      <c r="H19" s="43"/>
      <c r="I19" s="43"/>
    </row>
    <row r="20" spans="1:9" ht="88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190</v>
      </c>
      <c r="F20" s="5">
        <v>100</v>
      </c>
      <c r="G20" s="10">
        <v>400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G22+G26</f>
        <v>1908.1000000000001</v>
      </c>
      <c r="H21" s="43"/>
      <c r="I21" s="43"/>
    </row>
    <row r="22" spans="1:9" ht="33.75" customHeight="1">
      <c r="A22" s="9" t="s">
        <v>64</v>
      </c>
      <c r="B22" s="5" t="s">
        <v>40</v>
      </c>
      <c r="C22" s="5">
        <v>11</v>
      </c>
      <c r="D22" s="5" t="s">
        <v>21</v>
      </c>
      <c r="E22" s="7" t="s">
        <v>116</v>
      </c>
      <c r="F22" s="3"/>
      <c r="G22" s="10">
        <f>G23</f>
        <v>680.3</v>
      </c>
      <c r="H22" s="43"/>
      <c r="I22" s="43"/>
    </row>
    <row r="23" spans="1:9" ht="31.5" customHeight="1">
      <c r="A23" s="9" t="s">
        <v>65</v>
      </c>
      <c r="B23" s="5" t="s">
        <v>40</v>
      </c>
      <c r="C23" s="5">
        <v>11</v>
      </c>
      <c r="D23" s="5" t="s">
        <v>21</v>
      </c>
      <c r="E23" s="7" t="s">
        <v>117</v>
      </c>
      <c r="F23" s="5"/>
      <c r="G23" s="10">
        <f>G24+G25</f>
        <v>680.3</v>
      </c>
      <c r="H23" s="43"/>
      <c r="I23" s="43"/>
    </row>
    <row r="24" spans="1:9" ht="78.75" customHeight="1">
      <c r="A24" s="32" t="s">
        <v>75</v>
      </c>
      <c r="B24" s="5" t="s">
        <v>40</v>
      </c>
      <c r="C24" s="5">
        <v>11</v>
      </c>
      <c r="D24" s="5" t="s">
        <v>21</v>
      </c>
      <c r="E24" s="7" t="s">
        <v>117</v>
      </c>
      <c r="F24" s="5">
        <v>100</v>
      </c>
      <c r="G24" s="10">
        <v>680.3</v>
      </c>
      <c r="H24" s="43"/>
      <c r="I24" s="43"/>
    </row>
    <row r="25" spans="1:9" ht="30.75" customHeight="1">
      <c r="A25" s="32" t="s">
        <v>115</v>
      </c>
      <c r="B25" s="5" t="s">
        <v>40</v>
      </c>
      <c r="C25" s="5">
        <v>11</v>
      </c>
      <c r="D25" s="5" t="s">
        <v>21</v>
      </c>
      <c r="E25" s="7" t="s">
        <v>117</v>
      </c>
      <c r="F25" s="5">
        <v>200</v>
      </c>
      <c r="G25" s="10">
        <v>0</v>
      </c>
      <c r="H25" s="43"/>
      <c r="I25" s="43"/>
    </row>
    <row r="26" spans="1:9" ht="30.75" customHeight="1">
      <c r="A26" s="32" t="s">
        <v>154</v>
      </c>
      <c r="B26" s="5" t="s">
        <v>40</v>
      </c>
      <c r="C26" s="5">
        <v>11</v>
      </c>
      <c r="D26" s="5" t="s">
        <v>21</v>
      </c>
      <c r="E26" s="7" t="s">
        <v>153</v>
      </c>
      <c r="F26" s="5"/>
      <c r="G26" s="10">
        <f>G27+G28+G29</f>
        <v>1227.8000000000002</v>
      </c>
      <c r="H26" s="43"/>
      <c r="I26" s="43"/>
    </row>
    <row r="27" spans="1:9" ht="93" customHeight="1">
      <c r="A27" s="32" t="s">
        <v>75</v>
      </c>
      <c r="B27" s="5" t="s">
        <v>40</v>
      </c>
      <c r="C27" s="5">
        <v>11</v>
      </c>
      <c r="D27" s="5" t="s">
        <v>21</v>
      </c>
      <c r="E27" s="7" t="s">
        <v>153</v>
      </c>
      <c r="F27" s="5">
        <v>100</v>
      </c>
      <c r="G27" s="10">
        <v>831</v>
      </c>
      <c r="H27" s="43"/>
      <c r="I27" s="43"/>
    </row>
    <row r="28" spans="1:9" ht="30.75" customHeight="1">
      <c r="A28" s="32" t="s">
        <v>115</v>
      </c>
      <c r="B28" s="5" t="s">
        <v>40</v>
      </c>
      <c r="C28" s="5">
        <v>11</v>
      </c>
      <c r="D28" s="5" t="s">
        <v>21</v>
      </c>
      <c r="E28" s="7" t="s">
        <v>153</v>
      </c>
      <c r="F28" s="5">
        <v>200</v>
      </c>
      <c r="G28" s="10">
        <v>274.89999999999998</v>
      </c>
      <c r="H28" s="43"/>
      <c r="I28" s="43"/>
    </row>
    <row r="29" spans="1:9" ht="30.75" customHeight="1">
      <c r="A29" s="33" t="s">
        <v>66</v>
      </c>
      <c r="B29" s="5" t="s">
        <v>40</v>
      </c>
      <c r="C29" s="5">
        <v>11</v>
      </c>
      <c r="D29" s="5" t="s">
        <v>21</v>
      </c>
      <c r="E29" s="7" t="s">
        <v>153</v>
      </c>
      <c r="F29" s="5">
        <v>850</v>
      </c>
      <c r="G29" s="10">
        <v>121.9</v>
      </c>
      <c r="H29" s="43"/>
      <c r="I29" s="43"/>
    </row>
    <row r="30" spans="1:9" ht="31.5" customHeight="1">
      <c r="A30" s="9" t="s">
        <v>44</v>
      </c>
      <c r="B30" s="5" t="s">
        <v>30</v>
      </c>
      <c r="C30" s="5"/>
      <c r="D30" s="5"/>
      <c r="E30" s="8"/>
      <c r="F30" s="5"/>
      <c r="G30" s="10">
        <f>G31+G40</f>
        <v>25275.7</v>
      </c>
      <c r="H30" s="10">
        <v>22727.7</v>
      </c>
      <c r="I30" s="10">
        <v>22736.2</v>
      </c>
    </row>
    <row r="31" spans="1:9" ht="20.25" customHeight="1">
      <c r="A31" s="9" t="s">
        <v>36</v>
      </c>
      <c r="B31" s="5" t="s">
        <v>30</v>
      </c>
      <c r="C31" s="5" t="s">
        <v>23</v>
      </c>
      <c r="D31" s="5"/>
      <c r="E31" s="8"/>
      <c r="F31" s="5"/>
      <c r="G31" s="10">
        <f>G32</f>
        <v>6940</v>
      </c>
      <c r="H31" s="43"/>
      <c r="I31" s="43"/>
    </row>
    <row r="32" spans="1:9" ht="18" customHeight="1">
      <c r="A32" s="9" t="str">
        <f>Лист1!A33</f>
        <v>Дополнительное образование детей</v>
      </c>
      <c r="B32" s="5" t="s">
        <v>30</v>
      </c>
      <c r="C32" s="5" t="s">
        <v>23</v>
      </c>
      <c r="D32" s="5" t="s">
        <v>17</v>
      </c>
      <c r="E32" s="8"/>
      <c r="F32" s="5"/>
      <c r="G32" s="10">
        <f>G33</f>
        <v>6940</v>
      </c>
      <c r="H32" s="43"/>
      <c r="I32" s="43"/>
    </row>
    <row r="33" spans="1:9" ht="49.5" customHeight="1">
      <c r="A33" s="9" t="s">
        <v>82</v>
      </c>
      <c r="B33" s="5" t="s">
        <v>30</v>
      </c>
      <c r="C33" s="5" t="s">
        <v>23</v>
      </c>
      <c r="D33" s="5" t="s">
        <v>17</v>
      </c>
      <c r="E33" s="7" t="s">
        <v>114</v>
      </c>
      <c r="F33" s="5"/>
      <c r="G33" s="10">
        <f>G34+G38</f>
        <v>6940</v>
      </c>
      <c r="H33" s="43"/>
      <c r="I33" s="43"/>
    </row>
    <row r="34" spans="1:9" ht="36" customHeight="1">
      <c r="A34" s="9" t="s">
        <v>100</v>
      </c>
      <c r="B34" s="5" t="s">
        <v>30</v>
      </c>
      <c r="C34" s="5" t="s">
        <v>23</v>
      </c>
      <c r="D34" s="5" t="s">
        <v>17</v>
      </c>
      <c r="E34" s="7" t="s">
        <v>111</v>
      </c>
      <c r="F34" s="5"/>
      <c r="G34" s="10">
        <f>G35+G36+G37</f>
        <v>6190</v>
      </c>
      <c r="H34" s="43"/>
      <c r="I34" s="43"/>
    </row>
    <row r="35" spans="1:9" ht="84.75" customHeight="1">
      <c r="A35" s="32" t="s">
        <v>75</v>
      </c>
      <c r="B35" s="5" t="s">
        <v>30</v>
      </c>
      <c r="C35" s="5" t="s">
        <v>23</v>
      </c>
      <c r="D35" s="5" t="s">
        <v>17</v>
      </c>
      <c r="E35" s="7" t="s">
        <v>111</v>
      </c>
      <c r="F35" s="5">
        <v>100</v>
      </c>
      <c r="G35" s="10">
        <v>5087</v>
      </c>
      <c r="H35" s="43"/>
      <c r="I35" s="43"/>
    </row>
    <row r="36" spans="1:9" ht="32.25" customHeight="1">
      <c r="A36" s="32" t="s">
        <v>115</v>
      </c>
      <c r="B36" s="5" t="s">
        <v>30</v>
      </c>
      <c r="C36" s="5" t="s">
        <v>23</v>
      </c>
      <c r="D36" s="5" t="s">
        <v>17</v>
      </c>
      <c r="E36" s="7" t="s">
        <v>111</v>
      </c>
      <c r="F36" s="5">
        <v>200</v>
      </c>
      <c r="G36" s="10">
        <v>1048</v>
      </c>
      <c r="H36" s="43"/>
      <c r="I36" s="43"/>
    </row>
    <row r="37" spans="1:9" ht="17.25" customHeight="1">
      <c r="A37" s="33" t="s">
        <v>66</v>
      </c>
      <c r="B37" s="5" t="s">
        <v>30</v>
      </c>
      <c r="C37" s="5" t="s">
        <v>23</v>
      </c>
      <c r="D37" s="5" t="s">
        <v>17</v>
      </c>
      <c r="E37" s="7" t="s">
        <v>111</v>
      </c>
      <c r="F37" s="5">
        <v>850</v>
      </c>
      <c r="G37" s="10">
        <v>55</v>
      </c>
      <c r="H37" s="43"/>
      <c r="I37" s="43"/>
    </row>
    <row r="38" spans="1:9" ht="56.25" customHeight="1">
      <c r="A38" s="33" t="s">
        <v>189</v>
      </c>
      <c r="B38" s="5" t="s">
        <v>30</v>
      </c>
      <c r="C38" s="5" t="s">
        <v>23</v>
      </c>
      <c r="D38" s="5" t="s">
        <v>17</v>
      </c>
      <c r="E38" s="7" t="s">
        <v>190</v>
      </c>
      <c r="F38" s="5"/>
      <c r="G38" s="10">
        <f>G39</f>
        <v>750</v>
      </c>
      <c r="H38" s="43"/>
      <c r="I38" s="43"/>
    </row>
    <row r="39" spans="1:9" ht="90.75" customHeight="1">
      <c r="A39" s="31" t="s">
        <v>75</v>
      </c>
      <c r="B39" s="5" t="s">
        <v>30</v>
      </c>
      <c r="C39" s="5" t="s">
        <v>23</v>
      </c>
      <c r="D39" s="5" t="s">
        <v>17</v>
      </c>
      <c r="E39" s="7" t="s">
        <v>190</v>
      </c>
      <c r="F39" s="5">
        <v>100</v>
      </c>
      <c r="G39" s="10">
        <v>750</v>
      </c>
      <c r="H39" s="43"/>
      <c r="I39" s="43"/>
    </row>
    <row r="40" spans="1:9" ht="18.75" customHeight="1">
      <c r="A40" s="9" t="s">
        <v>83</v>
      </c>
      <c r="B40" s="5" t="s">
        <v>30</v>
      </c>
      <c r="C40" s="5" t="s">
        <v>22</v>
      </c>
      <c r="D40" s="5"/>
      <c r="E40" s="8"/>
      <c r="F40" s="5"/>
      <c r="G40" s="10">
        <f>G41+G51</f>
        <v>18335.7</v>
      </c>
      <c r="H40" s="43"/>
      <c r="I40" s="43"/>
    </row>
    <row r="41" spans="1:9" ht="17.25" customHeight="1">
      <c r="A41" s="9" t="s">
        <v>48</v>
      </c>
      <c r="B41" s="5" t="s">
        <v>30</v>
      </c>
      <c r="C41" s="5" t="s">
        <v>22</v>
      </c>
      <c r="D41" s="5" t="s">
        <v>15</v>
      </c>
      <c r="E41" s="8"/>
      <c r="F41" s="5"/>
      <c r="G41" s="10">
        <f>G42+G49</f>
        <v>12536</v>
      </c>
      <c r="H41" s="43"/>
      <c r="I41" s="43"/>
    </row>
    <row r="42" spans="1:9" ht="50.25" customHeight="1">
      <c r="A42" s="9" t="s">
        <v>84</v>
      </c>
      <c r="B42" s="5" t="s">
        <v>30</v>
      </c>
      <c r="C42" s="5" t="s">
        <v>22</v>
      </c>
      <c r="D42" s="5" t="s">
        <v>15</v>
      </c>
      <c r="E42" s="7" t="s">
        <v>118</v>
      </c>
      <c r="F42" s="3"/>
      <c r="G42" s="10">
        <f>G43+G47</f>
        <v>11617</v>
      </c>
      <c r="H42" s="43"/>
      <c r="I42" s="43"/>
    </row>
    <row r="43" spans="1:9" ht="20.25" customHeight="1">
      <c r="A43" s="9" t="s">
        <v>94</v>
      </c>
      <c r="B43" s="5" t="s">
        <v>30</v>
      </c>
      <c r="C43" s="5" t="s">
        <v>22</v>
      </c>
      <c r="D43" s="5" t="s">
        <v>15</v>
      </c>
      <c r="E43" s="7" t="s">
        <v>119</v>
      </c>
      <c r="F43" s="3"/>
      <c r="G43" s="10">
        <f>G44+G45+G46</f>
        <v>10717</v>
      </c>
      <c r="H43" s="43"/>
      <c r="I43" s="43"/>
    </row>
    <row r="44" spans="1:9" ht="83.25" customHeight="1">
      <c r="A44" s="32" t="s">
        <v>75</v>
      </c>
      <c r="B44" s="5" t="s">
        <v>30</v>
      </c>
      <c r="C44" s="5" t="s">
        <v>22</v>
      </c>
      <c r="D44" s="5" t="s">
        <v>15</v>
      </c>
      <c r="E44" s="7" t="s">
        <v>119</v>
      </c>
      <c r="F44" s="3">
        <v>100</v>
      </c>
      <c r="G44" s="30">
        <v>9011</v>
      </c>
      <c r="H44" s="43"/>
      <c r="I44" s="43"/>
    </row>
    <row r="45" spans="1:9" ht="34.5" customHeight="1">
      <c r="A45" s="32" t="s">
        <v>115</v>
      </c>
      <c r="B45" s="5" t="s">
        <v>30</v>
      </c>
      <c r="C45" s="5" t="s">
        <v>22</v>
      </c>
      <c r="D45" s="5" t="s">
        <v>15</v>
      </c>
      <c r="E45" s="7" t="s">
        <v>119</v>
      </c>
      <c r="F45" s="3">
        <v>200</v>
      </c>
      <c r="G45" s="30">
        <v>1640</v>
      </c>
      <c r="H45" s="43"/>
      <c r="I45" s="43"/>
    </row>
    <row r="46" spans="1:9" ht="18.75" customHeight="1">
      <c r="A46" s="33" t="s">
        <v>66</v>
      </c>
      <c r="B46" s="5" t="s">
        <v>30</v>
      </c>
      <c r="C46" s="5" t="s">
        <v>22</v>
      </c>
      <c r="D46" s="5" t="s">
        <v>15</v>
      </c>
      <c r="E46" s="7" t="s">
        <v>119</v>
      </c>
      <c r="F46" s="3">
        <v>850</v>
      </c>
      <c r="G46" s="30">
        <v>66</v>
      </c>
      <c r="H46" s="43"/>
      <c r="I46" s="43"/>
    </row>
    <row r="47" spans="1:9" ht="57" customHeight="1">
      <c r="A47" s="33" t="s">
        <v>189</v>
      </c>
      <c r="B47" s="5" t="s">
        <v>30</v>
      </c>
      <c r="C47" s="5" t="s">
        <v>22</v>
      </c>
      <c r="D47" s="5" t="s">
        <v>15</v>
      </c>
      <c r="E47" s="7" t="s">
        <v>191</v>
      </c>
      <c r="F47" s="5"/>
      <c r="G47" s="10">
        <f>G48</f>
        <v>900</v>
      </c>
      <c r="H47" s="43"/>
      <c r="I47" s="43"/>
    </row>
    <row r="48" spans="1:9" ht="90.75" customHeight="1">
      <c r="A48" s="31" t="s">
        <v>75</v>
      </c>
      <c r="B48" s="5" t="s">
        <v>30</v>
      </c>
      <c r="C48" s="5" t="s">
        <v>22</v>
      </c>
      <c r="D48" s="5" t="s">
        <v>15</v>
      </c>
      <c r="E48" s="7" t="s">
        <v>191</v>
      </c>
      <c r="F48" s="5">
        <v>100</v>
      </c>
      <c r="G48" s="10">
        <v>900</v>
      </c>
      <c r="H48" s="43"/>
      <c r="I48" s="43"/>
    </row>
    <row r="49" spans="1:9" ht="66" customHeight="1">
      <c r="A49" s="31" t="s">
        <v>205</v>
      </c>
      <c r="B49" s="5" t="s">
        <v>30</v>
      </c>
      <c r="C49" s="5" t="s">
        <v>22</v>
      </c>
      <c r="D49" s="5" t="s">
        <v>15</v>
      </c>
      <c r="E49" s="7" t="s">
        <v>206</v>
      </c>
      <c r="F49" s="5"/>
      <c r="G49" s="10">
        <f>G50</f>
        <v>919</v>
      </c>
      <c r="H49" s="43"/>
      <c r="I49" s="43"/>
    </row>
    <row r="50" spans="1:9" ht="39" customHeight="1">
      <c r="A50" s="32" t="s">
        <v>115</v>
      </c>
      <c r="B50" s="5" t="s">
        <v>30</v>
      </c>
      <c r="C50" s="5" t="s">
        <v>22</v>
      </c>
      <c r="D50" s="5" t="s">
        <v>15</v>
      </c>
      <c r="E50" s="7" t="s">
        <v>206</v>
      </c>
      <c r="F50" s="5">
        <v>200</v>
      </c>
      <c r="G50" s="10">
        <v>919</v>
      </c>
      <c r="H50" s="43"/>
      <c r="I50" s="43"/>
    </row>
    <row r="51" spans="1:9" ht="31.5">
      <c r="A51" s="9" t="s">
        <v>85</v>
      </c>
      <c r="B51" s="5" t="s">
        <v>30</v>
      </c>
      <c r="C51" s="5" t="s">
        <v>22</v>
      </c>
      <c r="D51" s="5" t="s">
        <v>18</v>
      </c>
      <c r="E51" s="7"/>
      <c r="F51" s="5"/>
      <c r="G51" s="10">
        <f>G52+G57+G64</f>
        <v>5799.7</v>
      </c>
      <c r="H51" s="43"/>
      <c r="I51" s="43"/>
    </row>
    <row r="52" spans="1:9" ht="30.75" customHeight="1">
      <c r="A52" s="9" t="s">
        <v>64</v>
      </c>
      <c r="B52" s="5" t="s">
        <v>30</v>
      </c>
      <c r="C52" s="5" t="s">
        <v>22</v>
      </c>
      <c r="D52" s="5" t="s">
        <v>18</v>
      </c>
      <c r="E52" s="7" t="s">
        <v>116</v>
      </c>
      <c r="F52" s="3"/>
      <c r="G52" s="10">
        <f>G53</f>
        <v>625</v>
      </c>
      <c r="H52" s="43"/>
      <c r="I52" s="43"/>
    </row>
    <row r="53" spans="1:9" ht="31.5" customHeight="1">
      <c r="A53" s="9" t="s">
        <v>65</v>
      </c>
      <c r="B53" s="5" t="s">
        <v>30</v>
      </c>
      <c r="C53" s="5" t="s">
        <v>22</v>
      </c>
      <c r="D53" s="5" t="s">
        <v>18</v>
      </c>
      <c r="E53" s="7" t="s">
        <v>117</v>
      </c>
      <c r="F53" s="3"/>
      <c r="G53" s="10">
        <f>G54+G55+G56</f>
        <v>625</v>
      </c>
      <c r="H53" s="43"/>
      <c r="I53" s="43"/>
    </row>
    <row r="54" spans="1:9" ht="82.5" customHeight="1">
      <c r="A54" s="32" t="s">
        <v>75</v>
      </c>
      <c r="B54" s="5" t="s">
        <v>30</v>
      </c>
      <c r="C54" s="5" t="s">
        <v>22</v>
      </c>
      <c r="D54" s="5" t="s">
        <v>18</v>
      </c>
      <c r="E54" s="7" t="s">
        <v>117</v>
      </c>
      <c r="F54" s="3">
        <v>100</v>
      </c>
      <c r="G54" s="10">
        <v>625</v>
      </c>
      <c r="H54" s="43"/>
      <c r="I54" s="43"/>
    </row>
    <row r="55" spans="1:9" ht="30.75" customHeight="1">
      <c r="A55" s="32" t="s">
        <v>115</v>
      </c>
      <c r="B55" s="5" t="s">
        <v>30</v>
      </c>
      <c r="C55" s="5" t="s">
        <v>22</v>
      </c>
      <c r="D55" s="5" t="s">
        <v>18</v>
      </c>
      <c r="E55" s="7" t="s">
        <v>117</v>
      </c>
      <c r="F55" s="5">
        <v>200</v>
      </c>
      <c r="G55" s="10">
        <v>0</v>
      </c>
      <c r="H55" s="43"/>
      <c r="I55" s="43"/>
    </row>
    <row r="56" spans="1:9" ht="21.75" customHeight="1">
      <c r="A56" s="33" t="s">
        <v>66</v>
      </c>
      <c r="B56" s="5" t="s">
        <v>30</v>
      </c>
      <c r="C56" s="5" t="s">
        <v>22</v>
      </c>
      <c r="D56" s="5" t="s">
        <v>18</v>
      </c>
      <c r="E56" s="7" t="s">
        <v>117</v>
      </c>
      <c r="F56" s="5">
        <v>850</v>
      </c>
      <c r="G56" s="10">
        <v>0</v>
      </c>
      <c r="H56" s="43"/>
      <c r="I56" s="43"/>
    </row>
    <row r="57" spans="1:9" ht="38.25" customHeight="1">
      <c r="A57" s="33" t="s">
        <v>86</v>
      </c>
      <c r="B57" s="5" t="s">
        <v>30</v>
      </c>
      <c r="C57" s="5" t="s">
        <v>22</v>
      </c>
      <c r="D57" s="5" t="s">
        <v>18</v>
      </c>
      <c r="E57" s="7" t="s">
        <v>120</v>
      </c>
      <c r="F57" s="5"/>
      <c r="G57" s="10">
        <f>G58+G62</f>
        <v>5074.7</v>
      </c>
      <c r="H57" s="43"/>
      <c r="I57" s="43"/>
    </row>
    <row r="58" spans="1:9" ht="95.25" customHeight="1">
      <c r="A58" s="34" t="s">
        <v>63</v>
      </c>
      <c r="B58" s="5" t="s">
        <v>30</v>
      </c>
      <c r="C58" s="5" t="s">
        <v>22</v>
      </c>
      <c r="D58" s="5" t="s">
        <v>18</v>
      </c>
      <c r="E58" s="7" t="s">
        <v>121</v>
      </c>
      <c r="F58" s="5"/>
      <c r="G58" s="10">
        <f>G59+G60+G61</f>
        <v>4574.7</v>
      </c>
      <c r="H58" s="43"/>
      <c r="I58" s="43"/>
    </row>
    <row r="59" spans="1:9" ht="87.75" customHeight="1">
      <c r="A59" s="32" t="s">
        <v>75</v>
      </c>
      <c r="B59" s="5" t="s">
        <v>30</v>
      </c>
      <c r="C59" s="5" t="s">
        <v>22</v>
      </c>
      <c r="D59" s="5" t="s">
        <v>18</v>
      </c>
      <c r="E59" s="7" t="s">
        <v>121</v>
      </c>
      <c r="F59" s="5">
        <v>100</v>
      </c>
      <c r="G59" s="10">
        <v>4454.7</v>
      </c>
      <c r="H59" s="43"/>
      <c r="I59" s="43"/>
    </row>
    <row r="60" spans="1:9" ht="33" customHeight="1">
      <c r="A60" s="32" t="s">
        <v>115</v>
      </c>
      <c r="B60" s="5" t="s">
        <v>30</v>
      </c>
      <c r="C60" s="5" t="s">
        <v>22</v>
      </c>
      <c r="D60" s="5" t="s">
        <v>18</v>
      </c>
      <c r="E60" s="7" t="s">
        <v>121</v>
      </c>
      <c r="F60" s="5">
        <v>200</v>
      </c>
      <c r="G60" s="10">
        <v>120</v>
      </c>
      <c r="H60" s="43"/>
      <c r="I60" s="43"/>
    </row>
    <row r="61" spans="1:9" ht="20.25" customHeight="1">
      <c r="A61" s="33" t="s">
        <v>66</v>
      </c>
      <c r="B61" s="5" t="s">
        <v>30</v>
      </c>
      <c r="C61" s="5" t="s">
        <v>22</v>
      </c>
      <c r="D61" s="5" t="s">
        <v>18</v>
      </c>
      <c r="E61" s="7" t="s">
        <v>121</v>
      </c>
      <c r="F61" s="5">
        <v>850</v>
      </c>
      <c r="G61" s="10">
        <v>0</v>
      </c>
      <c r="H61" s="43"/>
      <c r="I61" s="43"/>
    </row>
    <row r="62" spans="1:9" ht="48" customHeight="1">
      <c r="A62" s="33" t="s">
        <v>189</v>
      </c>
      <c r="B62" s="5" t="s">
        <v>30</v>
      </c>
      <c r="C62" s="5" t="s">
        <v>22</v>
      </c>
      <c r="D62" s="5" t="s">
        <v>18</v>
      </c>
      <c r="E62" s="7" t="s">
        <v>192</v>
      </c>
      <c r="F62" s="5"/>
      <c r="G62" s="10">
        <f>G63</f>
        <v>500</v>
      </c>
      <c r="H62" s="43"/>
      <c r="I62" s="43"/>
    </row>
    <row r="63" spans="1:9" ht="79.5" customHeight="1">
      <c r="A63" s="31" t="s">
        <v>75</v>
      </c>
      <c r="B63" s="5" t="s">
        <v>30</v>
      </c>
      <c r="C63" s="5" t="s">
        <v>22</v>
      </c>
      <c r="D63" s="5" t="s">
        <v>18</v>
      </c>
      <c r="E63" s="7" t="s">
        <v>192</v>
      </c>
      <c r="F63" s="5">
        <v>100</v>
      </c>
      <c r="G63" s="10">
        <v>500</v>
      </c>
      <c r="H63" s="43"/>
      <c r="I63" s="43"/>
    </row>
    <row r="64" spans="1:9" ht="42" customHeight="1">
      <c r="A64" s="33" t="s">
        <v>172</v>
      </c>
      <c r="B64" s="5" t="s">
        <v>30</v>
      </c>
      <c r="C64" s="5" t="s">
        <v>22</v>
      </c>
      <c r="D64" s="5" t="s">
        <v>18</v>
      </c>
      <c r="E64" s="7" t="s">
        <v>173</v>
      </c>
      <c r="F64" s="5"/>
      <c r="G64" s="10">
        <f>G65</f>
        <v>100</v>
      </c>
      <c r="H64" s="43"/>
      <c r="I64" s="43"/>
    </row>
    <row r="65" spans="1:9" ht="43.5" customHeight="1">
      <c r="A65" s="32" t="s">
        <v>115</v>
      </c>
      <c r="B65" s="5" t="s">
        <v>30</v>
      </c>
      <c r="C65" s="5" t="s">
        <v>22</v>
      </c>
      <c r="D65" s="5" t="s">
        <v>18</v>
      </c>
      <c r="E65" s="7" t="s">
        <v>173</v>
      </c>
      <c r="F65" s="5">
        <v>200</v>
      </c>
      <c r="G65" s="10">
        <v>100</v>
      </c>
      <c r="H65" s="43"/>
      <c r="I65" s="43"/>
    </row>
    <row r="66" spans="1:9" ht="46.5" customHeight="1">
      <c r="A66" s="9" t="s">
        <v>55</v>
      </c>
      <c r="B66" s="5" t="s">
        <v>31</v>
      </c>
      <c r="C66" s="5"/>
      <c r="D66" s="5"/>
      <c r="E66" s="8"/>
      <c r="F66" s="5"/>
      <c r="G66" s="10">
        <f>G67+G133</f>
        <v>261874.9</v>
      </c>
      <c r="H66" s="10">
        <v>241820</v>
      </c>
      <c r="I66" s="10">
        <v>238350.3</v>
      </c>
    </row>
    <row r="67" spans="1:9" ht="16.5" customHeight="1">
      <c r="A67" s="9" t="s">
        <v>36</v>
      </c>
      <c r="B67" s="5" t="s">
        <v>31</v>
      </c>
      <c r="C67" s="5" t="s">
        <v>23</v>
      </c>
      <c r="D67" s="5"/>
      <c r="E67" s="7"/>
      <c r="F67" s="5"/>
      <c r="G67" s="10">
        <f>G68+G80+G103+G113+G96</f>
        <v>247526.5</v>
      </c>
      <c r="H67" s="43"/>
      <c r="I67" s="43"/>
    </row>
    <row r="68" spans="1:9" ht="19.5" customHeight="1">
      <c r="A68" s="9" t="s">
        <v>6</v>
      </c>
      <c r="B68" s="5" t="s">
        <v>31</v>
      </c>
      <c r="C68" s="5" t="s">
        <v>23</v>
      </c>
      <c r="D68" s="5" t="s">
        <v>15</v>
      </c>
      <c r="E68" s="7"/>
      <c r="F68" s="5"/>
      <c r="G68" s="10">
        <f>G69+G76</f>
        <v>50348.2</v>
      </c>
      <c r="H68" s="43"/>
      <c r="I68" s="43"/>
    </row>
    <row r="69" spans="1:9" ht="50.25" customHeight="1">
      <c r="A69" s="9" t="s">
        <v>82</v>
      </c>
      <c r="B69" s="5" t="s">
        <v>31</v>
      </c>
      <c r="C69" s="5" t="s">
        <v>23</v>
      </c>
      <c r="D69" s="5" t="s">
        <v>15</v>
      </c>
      <c r="E69" s="7" t="s">
        <v>114</v>
      </c>
      <c r="F69" s="5"/>
      <c r="G69" s="10">
        <f>G70+G74</f>
        <v>27630.2</v>
      </c>
      <c r="H69" s="43"/>
      <c r="I69" s="43"/>
    </row>
    <row r="70" spans="1:9" ht="39.75" customHeight="1">
      <c r="A70" s="9" t="s">
        <v>157</v>
      </c>
      <c r="B70" s="5" t="s">
        <v>31</v>
      </c>
      <c r="C70" s="5" t="s">
        <v>23</v>
      </c>
      <c r="D70" s="5" t="s">
        <v>15</v>
      </c>
      <c r="E70" s="7" t="s">
        <v>122</v>
      </c>
      <c r="F70" s="5"/>
      <c r="G70" s="10">
        <f>G71+G72+G73</f>
        <v>23821.200000000001</v>
      </c>
      <c r="H70" s="43"/>
      <c r="I70" s="43"/>
    </row>
    <row r="71" spans="1:9" ht="84" customHeight="1">
      <c r="A71" s="32" t="s">
        <v>75</v>
      </c>
      <c r="B71" s="5" t="s">
        <v>31</v>
      </c>
      <c r="C71" s="5" t="s">
        <v>23</v>
      </c>
      <c r="D71" s="5" t="s">
        <v>15</v>
      </c>
      <c r="E71" s="7" t="s">
        <v>122</v>
      </c>
      <c r="F71" s="5">
        <v>100</v>
      </c>
      <c r="G71" s="10">
        <v>11984.2</v>
      </c>
      <c r="H71" s="43"/>
      <c r="I71" s="43"/>
    </row>
    <row r="72" spans="1:9" ht="31.5" customHeight="1">
      <c r="A72" s="32" t="s">
        <v>115</v>
      </c>
      <c r="B72" s="5" t="s">
        <v>31</v>
      </c>
      <c r="C72" s="5" t="s">
        <v>23</v>
      </c>
      <c r="D72" s="5" t="s">
        <v>15</v>
      </c>
      <c r="E72" s="7" t="s">
        <v>122</v>
      </c>
      <c r="F72" s="5">
        <v>200</v>
      </c>
      <c r="G72" s="10">
        <v>10837</v>
      </c>
      <c r="H72" s="43"/>
      <c r="I72" s="43"/>
    </row>
    <row r="73" spans="1:9">
      <c r="A73" s="33" t="s">
        <v>66</v>
      </c>
      <c r="B73" s="5" t="s">
        <v>31</v>
      </c>
      <c r="C73" s="5" t="s">
        <v>23</v>
      </c>
      <c r="D73" s="5" t="s">
        <v>15</v>
      </c>
      <c r="E73" s="7" t="s">
        <v>122</v>
      </c>
      <c r="F73" s="5">
        <v>850</v>
      </c>
      <c r="G73" s="10">
        <v>1000</v>
      </c>
      <c r="H73" s="43"/>
      <c r="I73" s="43"/>
    </row>
    <row r="74" spans="1:9" ht="48.75" customHeight="1">
      <c r="A74" s="33" t="s">
        <v>189</v>
      </c>
      <c r="B74" s="5" t="s">
        <v>31</v>
      </c>
      <c r="C74" s="5" t="s">
        <v>23</v>
      </c>
      <c r="D74" s="5" t="s">
        <v>15</v>
      </c>
      <c r="E74" s="7" t="s">
        <v>190</v>
      </c>
      <c r="F74" s="5"/>
      <c r="G74" s="10">
        <f>G75</f>
        <v>3809</v>
      </c>
      <c r="H74" s="43"/>
      <c r="I74" s="43"/>
    </row>
    <row r="75" spans="1:9" ht="84.75" customHeight="1">
      <c r="A75" s="31" t="s">
        <v>75</v>
      </c>
      <c r="B75" s="5" t="s">
        <v>31</v>
      </c>
      <c r="C75" s="5" t="s">
        <v>23</v>
      </c>
      <c r="D75" s="5" t="s">
        <v>15</v>
      </c>
      <c r="E75" s="7" t="s">
        <v>190</v>
      </c>
      <c r="F75" s="5">
        <v>100</v>
      </c>
      <c r="G75" s="10">
        <v>3809</v>
      </c>
      <c r="H75" s="43"/>
      <c r="I75" s="43"/>
    </row>
    <row r="76" spans="1:9" ht="68.25" customHeight="1">
      <c r="A76" s="9" t="s">
        <v>76</v>
      </c>
      <c r="B76" s="5" t="s">
        <v>31</v>
      </c>
      <c r="C76" s="5" t="s">
        <v>23</v>
      </c>
      <c r="D76" s="5" t="s">
        <v>15</v>
      </c>
      <c r="E76" s="7" t="s">
        <v>123</v>
      </c>
      <c r="F76" s="5"/>
      <c r="G76" s="10">
        <f>G77+G78+G79</f>
        <v>22718</v>
      </c>
      <c r="H76" s="43"/>
      <c r="I76" s="43"/>
    </row>
    <row r="77" spans="1:9" ht="83.25" customHeight="1">
      <c r="A77" s="47" t="s">
        <v>75</v>
      </c>
      <c r="B77" s="48" t="s">
        <v>31</v>
      </c>
      <c r="C77" s="48" t="s">
        <v>23</v>
      </c>
      <c r="D77" s="48" t="s">
        <v>15</v>
      </c>
      <c r="E77" s="49" t="s">
        <v>123</v>
      </c>
      <c r="F77" s="48">
        <v>100</v>
      </c>
      <c r="G77" s="30">
        <v>22094</v>
      </c>
      <c r="H77" s="43"/>
      <c r="I77" s="10"/>
    </row>
    <row r="78" spans="1:9" ht="31.5" customHeight="1">
      <c r="A78" s="47" t="s">
        <v>115</v>
      </c>
      <c r="B78" s="48" t="s">
        <v>31</v>
      </c>
      <c r="C78" s="48" t="s">
        <v>23</v>
      </c>
      <c r="D78" s="48" t="s">
        <v>15</v>
      </c>
      <c r="E78" s="49" t="s">
        <v>123</v>
      </c>
      <c r="F78" s="48">
        <v>200</v>
      </c>
      <c r="G78" s="30">
        <v>547</v>
      </c>
      <c r="H78" s="43"/>
      <c r="I78" s="10"/>
    </row>
    <row r="79" spans="1:9" ht="31.5" customHeight="1">
      <c r="A79" s="29" t="s">
        <v>60</v>
      </c>
      <c r="B79" s="48" t="s">
        <v>31</v>
      </c>
      <c r="C79" s="48" t="s">
        <v>23</v>
      </c>
      <c r="D79" s="48" t="s">
        <v>15</v>
      </c>
      <c r="E79" s="49" t="s">
        <v>123</v>
      </c>
      <c r="F79" s="48">
        <v>300</v>
      </c>
      <c r="G79" s="30">
        <v>77</v>
      </c>
      <c r="H79" s="43"/>
      <c r="I79" s="10"/>
    </row>
    <row r="80" spans="1:9" ht="17.25" customHeight="1">
      <c r="A80" s="9" t="s">
        <v>7</v>
      </c>
      <c r="B80" s="5" t="s">
        <v>31</v>
      </c>
      <c r="C80" s="5" t="s">
        <v>23</v>
      </c>
      <c r="D80" s="5" t="s">
        <v>16</v>
      </c>
      <c r="E80" s="7"/>
      <c r="F80" s="5"/>
      <c r="G80" s="10">
        <f>G81+G86+G90+G92+G94</f>
        <v>181566</v>
      </c>
      <c r="H80" s="43"/>
      <c r="I80" s="43"/>
    </row>
    <row r="81" spans="1:9" ht="49.5" customHeight="1">
      <c r="A81" s="9" t="s">
        <v>82</v>
      </c>
      <c r="B81" s="5" t="s">
        <v>31</v>
      </c>
      <c r="C81" s="5" t="s">
        <v>23</v>
      </c>
      <c r="D81" s="5" t="s">
        <v>16</v>
      </c>
      <c r="E81" s="7" t="s">
        <v>114</v>
      </c>
      <c r="F81" s="5"/>
      <c r="G81" s="10">
        <f>G82</f>
        <v>21298</v>
      </c>
      <c r="H81" s="43"/>
      <c r="I81" s="43"/>
    </row>
    <row r="82" spans="1:9" ht="36.75" customHeight="1">
      <c r="A82" s="9" t="s">
        <v>158</v>
      </c>
      <c r="B82" s="5" t="s">
        <v>31</v>
      </c>
      <c r="C82" s="5" t="s">
        <v>23</v>
      </c>
      <c r="D82" s="5" t="s">
        <v>16</v>
      </c>
      <c r="E82" s="7" t="s">
        <v>124</v>
      </c>
      <c r="F82" s="5"/>
      <c r="G82" s="10">
        <f>G83+G84+G85</f>
        <v>21298</v>
      </c>
      <c r="H82" s="43"/>
      <c r="I82" s="43"/>
    </row>
    <row r="83" spans="1:9" ht="85.5" customHeight="1">
      <c r="A83" s="32" t="s">
        <v>75</v>
      </c>
      <c r="B83" s="5" t="s">
        <v>31</v>
      </c>
      <c r="C83" s="5" t="s">
        <v>23</v>
      </c>
      <c r="D83" s="5" t="s">
        <v>16</v>
      </c>
      <c r="E83" s="7" t="s">
        <v>124</v>
      </c>
      <c r="F83" s="5">
        <v>100</v>
      </c>
      <c r="G83" s="10">
        <v>3082</v>
      </c>
      <c r="H83" s="43"/>
      <c r="I83" s="43"/>
    </row>
    <row r="84" spans="1:9" ht="31.5" customHeight="1">
      <c r="A84" s="32" t="s">
        <v>115</v>
      </c>
      <c r="B84" s="5" t="s">
        <v>31</v>
      </c>
      <c r="C84" s="5" t="s">
        <v>23</v>
      </c>
      <c r="D84" s="5" t="s">
        <v>16</v>
      </c>
      <c r="E84" s="7" t="s">
        <v>124</v>
      </c>
      <c r="F84" s="5">
        <v>200</v>
      </c>
      <c r="G84" s="10">
        <v>16516</v>
      </c>
      <c r="H84" s="43"/>
      <c r="I84" s="43"/>
    </row>
    <row r="85" spans="1:9" ht="19.5" customHeight="1">
      <c r="A85" s="33" t="s">
        <v>66</v>
      </c>
      <c r="B85" s="5" t="s">
        <v>31</v>
      </c>
      <c r="C85" s="5" t="s">
        <v>23</v>
      </c>
      <c r="D85" s="5" t="s">
        <v>16</v>
      </c>
      <c r="E85" s="7" t="s">
        <v>124</v>
      </c>
      <c r="F85" s="5">
        <v>850</v>
      </c>
      <c r="G85" s="10">
        <v>1700</v>
      </c>
      <c r="H85" s="43"/>
      <c r="I85" s="43"/>
    </row>
    <row r="86" spans="1:9" ht="109.5" customHeight="1">
      <c r="A86" s="9" t="s">
        <v>77</v>
      </c>
      <c r="B86" s="5" t="s">
        <v>31</v>
      </c>
      <c r="C86" s="5" t="s">
        <v>23</v>
      </c>
      <c r="D86" s="5" t="s">
        <v>16</v>
      </c>
      <c r="E86" s="7" t="s">
        <v>125</v>
      </c>
      <c r="F86" s="3"/>
      <c r="G86" s="10">
        <f>G87+G88+G89</f>
        <v>149320</v>
      </c>
      <c r="H86" s="43"/>
      <c r="I86" s="43"/>
    </row>
    <row r="87" spans="1:9" ht="83.25" customHeight="1">
      <c r="A87" s="32" t="s">
        <v>75</v>
      </c>
      <c r="B87" s="5" t="s">
        <v>31</v>
      </c>
      <c r="C87" s="5" t="s">
        <v>23</v>
      </c>
      <c r="D87" s="5" t="s">
        <v>16</v>
      </c>
      <c r="E87" s="7" t="s">
        <v>125</v>
      </c>
      <c r="F87" s="3">
        <v>100</v>
      </c>
      <c r="G87" s="10">
        <v>145024</v>
      </c>
      <c r="H87" s="43"/>
      <c r="I87" s="43"/>
    </row>
    <row r="88" spans="1:9" ht="31.5" customHeight="1">
      <c r="A88" s="32" t="s">
        <v>115</v>
      </c>
      <c r="B88" s="5" t="s">
        <v>31</v>
      </c>
      <c r="C88" s="5" t="s">
        <v>23</v>
      </c>
      <c r="D88" s="5" t="s">
        <v>16</v>
      </c>
      <c r="E88" s="7" t="s">
        <v>125</v>
      </c>
      <c r="F88" s="5">
        <v>200</v>
      </c>
      <c r="G88" s="10">
        <v>4194</v>
      </c>
      <c r="H88" s="43"/>
      <c r="I88" s="43"/>
    </row>
    <row r="89" spans="1:9" ht="31.5" customHeight="1">
      <c r="A89" s="29" t="s">
        <v>60</v>
      </c>
      <c r="B89" s="5" t="s">
        <v>31</v>
      </c>
      <c r="C89" s="5" t="s">
        <v>23</v>
      </c>
      <c r="D89" s="5" t="s">
        <v>16</v>
      </c>
      <c r="E89" s="7" t="s">
        <v>125</v>
      </c>
      <c r="F89" s="5">
        <v>850</v>
      </c>
      <c r="G89" s="10">
        <v>102</v>
      </c>
      <c r="H89" s="43"/>
      <c r="I89" s="43"/>
    </row>
    <row r="90" spans="1:9" ht="56.25" customHeight="1">
      <c r="A90" s="9" t="s">
        <v>207</v>
      </c>
      <c r="B90" s="5" t="s">
        <v>31</v>
      </c>
      <c r="C90" s="5" t="s">
        <v>23</v>
      </c>
      <c r="D90" s="5" t="s">
        <v>16</v>
      </c>
      <c r="E90" s="7" t="s">
        <v>151</v>
      </c>
      <c r="F90" s="5"/>
      <c r="G90" s="10">
        <f>G91</f>
        <v>2165</v>
      </c>
      <c r="H90" s="43"/>
      <c r="I90" s="43"/>
    </row>
    <row r="91" spans="1:9" ht="33" customHeight="1">
      <c r="A91" s="32" t="s">
        <v>115</v>
      </c>
      <c r="B91" s="5" t="s">
        <v>31</v>
      </c>
      <c r="C91" s="5" t="s">
        <v>23</v>
      </c>
      <c r="D91" s="5" t="s">
        <v>16</v>
      </c>
      <c r="E91" s="7" t="s">
        <v>151</v>
      </c>
      <c r="F91" s="5">
        <v>200</v>
      </c>
      <c r="G91" s="10">
        <v>2165</v>
      </c>
      <c r="H91" s="43"/>
      <c r="I91" s="43"/>
    </row>
    <row r="92" spans="1:9" ht="66" customHeight="1">
      <c r="A92" s="32" t="s">
        <v>195</v>
      </c>
      <c r="B92" s="5" t="s">
        <v>31</v>
      </c>
      <c r="C92" s="5" t="s">
        <v>23</v>
      </c>
      <c r="D92" s="5" t="s">
        <v>16</v>
      </c>
      <c r="E92" s="7" t="s">
        <v>196</v>
      </c>
      <c r="F92" s="5"/>
      <c r="G92" s="10">
        <f>G93</f>
        <v>500</v>
      </c>
      <c r="H92" s="43"/>
      <c r="I92" s="43"/>
    </row>
    <row r="93" spans="1:9" ht="33" customHeight="1">
      <c r="A93" s="32" t="s">
        <v>115</v>
      </c>
      <c r="B93" s="5" t="s">
        <v>31</v>
      </c>
      <c r="C93" s="5" t="s">
        <v>23</v>
      </c>
      <c r="D93" s="5" t="s">
        <v>16</v>
      </c>
      <c r="E93" s="7" t="s">
        <v>196</v>
      </c>
      <c r="F93" s="5">
        <v>200</v>
      </c>
      <c r="G93" s="10">
        <v>500</v>
      </c>
      <c r="H93" s="43"/>
      <c r="I93" s="43"/>
    </row>
    <row r="94" spans="1:9" ht="56.25" customHeight="1">
      <c r="A94" s="32" t="s">
        <v>198</v>
      </c>
      <c r="B94" s="5" t="s">
        <v>31</v>
      </c>
      <c r="C94" s="5" t="s">
        <v>23</v>
      </c>
      <c r="D94" s="5" t="s">
        <v>16</v>
      </c>
      <c r="E94" s="7" t="s">
        <v>197</v>
      </c>
      <c r="F94" s="5"/>
      <c r="G94" s="10">
        <f>G95</f>
        <v>8283</v>
      </c>
      <c r="H94" s="43"/>
      <c r="I94" s="43"/>
    </row>
    <row r="95" spans="1:9" ht="33" customHeight="1">
      <c r="A95" s="32" t="s">
        <v>115</v>
      </c>
      <c r="B95" s="5" t="s">
        <v>31</v>
      </c>
      <c r="C95" s="5" t="s">
        <v>23</v>
      </c>
      <c r="D95" s="5" t="s">
        <v>16</v>
      </c>
      <c r="E95" s="7" t="s">
        <v>197</v>
      </c>
      <c r="F95" s="5">
        <v>200</v>
      </c>
      <c r="G95" s="10">
        <v>8283</v>
      </c>
      <c r="H95" s="43"/>
      <c r="I95" s="43"/>
    </row>
    <row r="96" spans="1:9" ht="26.25" customHeight="1">
      <c r="A96" s="32" t="str">
        <f>Лист1!A33</f>
        <v>Дополнительное образование детей</v>
      </c>
      <c r="B96" s="5" t="s">
        <v>31</v>
      </c>
      <c r="C96" s="5" t="s">
        <v>23</v>
      </c>
      <c r="D96" s="5" t="s">
        <v>17</v>
      </c>
      <c r="E96" s="7"/>
      <c r="F96" s="5"/>
      <c r="G96" s="10">
        <f>G97+G101</f>
        <v>1482</v>
      </c>
      <c r="H96" s="43"/>
      <c r="I96" s="43"/>
    </row>
    <row r="97" spans="1:9" ht="33" customHeight="1">
      <c r="A97" s="9" t="s">
        <v>100</v>
      </c>
      <c r="B97" s="5" t="s">
        <v>31</v>
      </c>
      <c r="C97" s="5" t="s">
        <v>23</v>
      </c>
      <c r="D97" s="5" t="s">
        <v>17</v>
      </c>
      <c r="E97" s="7" t="s">
        <v>111</v>
      </c>
      <c r="F97" s="5"/>
      <c r="G97" s="10">
        <f>G98+G99+G100</f>
        <v>1130</v>
      </c>
      <c r="H97" s="43"/>
      <c r="I97" s="43"/>
    </row>
    <row r="98" spans="1:9" ht="92.25" customHeight="1">
      <c r="A98" s="32" t="s">
        <v>75</v>
      </c>
      <c r="B98" s="5" t="s">
        <v>31</v>
      </c>
      <c r="C98" s="5" t="s">
        <v>23</v>
      </c>
      <c r="D98" s="5" t="s">
        <v>17</v>
      </c>
      <c r="E98" s="7" t="s">
        <v>111</v>
      </c>
      <c r="F98" s="5">
        <v>100</v>
      </c>
      <c r="G98" s="10">
        <v>950</v>
      </c>
      <c r="H98" s="43"/>
      <c r="I98" s="43"/>
    </row>
    <row r="99" spans="1:9" ht="33" customHeight="1">
      <c r="A99" s="32" t="s">
        <v>115</v>
      </c>
      <c r="B99" s="5" t="s">
        <v>31</v>
      </c>
      <c r="C99" s="5" t="s">
        <v>23</v>
      </c>
      <c r="D99" s="5" t="s">
        <v>17</v>
      </c>
      <c r="E99" s="7" t="s">
        <v>111</v>
      </c>
      <c r="F99" s="5">
        <v>200</v>
      </c>
      <c r="G99" s="10">
        <v>170</v>
      </c>
      <c r="H99" s="43"/>
      <c r="I99" s="43"/>
    </row>
    <row r="100" spans="1:9" ht="24" customHeight="1">
      <c r="A100" s="33" t="s">
        <v>66</v>
      </c>
      <c r="B100" s="5" t="s">
        <v>31</v>
      </c>
      <c r="C100" s="5" t="s">
        <v>23</v>
      </c>
      <c r="D100" s="5" t="s">
        <v>17</v>
      </c>
      <c r="E100" s="7" t="s">
        <v>111</v>
      </c>
      <c r="F100" s="5">
        <v>850</v>
      </c>
      <c r="G100" s="10">
        <v>10</v>
      </c>
      <c r="H100" s="43"/>
      <c r="I100" s="43"/>
    </row>
    <row r="101" spans="1:9" ht="50.25" customHeight="1">
      <c r="A101" s="33" t="s">
        <v>189</v>
      </c>
      <c r="B101" s="5" t="s">
        <v>31</v>
      </c>
      <c r="C101" s="5" t="s">
        <v>23</v>
      </c>
      <c r="D101" s="5" t="s">
        <v>17</v>
      </c>
      <c r="E101" s="7" t="s">
        <v>190</v>
      </c>
      <c r="F101" s="5"/>
      <c r="G101" s="10">
        <f>G102</f>
        <v>352</v>
      </c>
      <c r="H101" s="43"/>
      <c r="I101" s="43"/>
    </row>
    <row r="102" spans="1:9" ht="90" customHeight="1">
      <c r="A102" s="31" t="s">
        <v>75</v>
      </c>
      <c r="B102" s="5" t="s">
        <v>31</v>
      </c>
      <c r="C102" s="5" t="s">
        <v>23</v>
      </c>
      <c r="D102" s="5" t="s">
        <v>17</v>
      </c>
      <c r="E102" s="7" t="s">
        <v>190</v>
      </c>
      <c r="F102" s="5">
        <v>100</v>
      </c>
      <c r="G102" s="10">
        <v>352</v>
      </c>
      <c r="H102" s="43"/>
      <c r="I102" s="43"/>
    </row>
    <row r="103" spans="1:9" ht="18.75" customHeight="1">
      <c r="A103" s="9" t="s">
        <v>53</v>
      </c>
      <c r="B103" s="5" t="s">
        <v>31</v>
      </c>
      <c r="C103" s="5" t="s">
        <v>23</v>
      </c>
      <c r="D103" s="5" t="s">
        <v>23</v>
      </c>
      <c r="E103" s="7"/>
      <c r="F103" s="3"/>
      <c r="G103" s="10">
        <f>G104+G111</f>
        <v>2604.3000000000002</v>
      </c>
      <c r="H103" s="43"/>
      <c r="I103" s="43"/>
    </row>
    <row r="104" spans="1:9" ht="48" customHeight="1">
      <c r="A104" s="9" t="s">
        <v>82</v>
      </c>
      <c r="B104" s="7" t="s">
        <v>31</v>
      </c>
      <c r="C104" s="7" t="s">
        <v>23</v>
      </c>
      <c r="D104" s="7" t="s">
        <v>23</v>
      </c>
      <c r="E104" s="7" t="s">
        <v>114</v>
      </c>
      <c r="F104" s="3"/>
      <c r="G104" s="10">
        <f>G105+G109</f>
        <v>1744</v>
      </c>
      <c r="H104" s="43"/>
      <c r="I104" s="43"/>
    </row>
    <row r="105" spans="1:9" ht="18" customHeight="1">
      <c r="A105" s="9" t="s">
        <v>67</v>
      </c>
      <c r="B105" s="5" t="s">
        <v>31</v>
      </c>
      <c r="C105" s="5" t="s">
        <v>23</v>
      </c>
      <c r="D105" s="5" t="s">
        <v>23</v>
      </c>
      <c r="E105" s="7" t="s">
        <v>126</v>
      </c>
      <c r="F105" s="3"/>
      <c r="G105" s="10">
        <f>G106+G107</f>
        <v>1694</v>
      </c>
      <c r="H105" s="43"/>
      <c r="I105" s="43"/>
    </row>
    <row r="106" spans="1:9" ht="85.5" customHeight="1">
      <c r="A106" s="32" t="s">
        <v>75</v>
      </c>
      <c r="B106" s="5" t="s">
        <v>31</v>
      </c>
      <c r="C106" s="5" t="s">
        <v>23</v>
      </c>
      <c r="D106" s="5" t="s">
        <v>23</v>
      </c>
      <c r="E106" s="7" t="s">
        <v>126</v>
      </c>
      <c r="F106" s="3">
        <v>100</v>
      </c>
      <c r="G106" s="10">
        <v>1150</v>
      </c>
      <c r="H106" s="43"/>
      <c r="I106" s="43"/>
    </row>
    <row r="107" spans="1:9" ht="33" customHeight="1">
      <c r="A107" s="32" t="s">
        <v>115</v>
      </c>
      <c r="B107" s="5" t="s">
        <v>31</v>
      </c>
      <c r="C107" s="5" t="s">
        <v>23</v>
      </c>
      <c r="D107" s="5" t="s">
        <v>23</v>
      </c>
      <c r="E107" s="7" t="s">
        <v>126</v>
      </c>
      <c r="F107" s="3">
        <v>200</v>
      </c>
      <c r="G107" s="10">
        <v>544</v>
      </c>
      <c r="H107" s="43"/>
      <c r="I107" s="43"/>
    </row>
    <row r="108" spans="1:9" ht="24" customHeight="1">
      <c r="A108" s="33" t="s">
        <v>66</v>
      </c>
      <c r="B108" s="5" t="s">
        <v>31</v>
      </c>
      <c r="C108" s="5" t="s">
        <v>23</v>
      </c>
      <c r="D108" s="5" t="s">
        <v>23</v>
      </c>
      <c r="E108" s="7" t="s">
        <v>126</v>
      </c>
      <c r="F108" s="3">
        <v>850</v>
      </c>
      <c r="G108" s="10">
        <v>0</v>
      </c>
      <c r="H108" s="43"/>
      <c r="I108" s="43"/>
    </row>
    <row r="109" spans="1:9" ht="49.5" customHeight="1">
      <c r="A109" s="33" t="s">
        <v>189</v>
      </c>
      <c r="B109" s="5" t="s">
        <v>31</v>
      </c>
      <c r="C109" s="5" t="s">
        <v>23</v>
      </c>
      <c r="D109" s="5" t="s">
        <v>23</v>
      </c>
      <c r="E109" s="7" t="s">
        <v>190</v>
      </c>
      <c r="F109" s="5"/>
      <c r="G109" s="10">
        <f>G110</f>
        <v>50</v>
      </c>
      <c r="H109" s="43"/>
      <c r="I109" s="43"/>
    </row>
    <row r="110" spans="1:9" ht="88.5" customHeight="1">
      <c r="A110" s="31" t="s">
        <v>75</v>
      </c>
      <c r="B110" s="5" t="s">
        <v>31</v>
      </c>
      <c r="C110" s="5" t="s">
        <v>23</v>
      </c>
      <c r="D110" s="5" t="s">
        <v>23</v>
      </c>
      <c r="E110" s="7" t="s">
        <v>190</v>
      </c>
      <c r="F110" s="5">
        <v>100</v>
      </c>
      <c r="G110" s="10">
        <v>50</v>
      </c>
      <c r="H110" s="43"/>
      <c r="I110" s="43"/>
    </row>
    <row r="111" spans="1:9" ht="34.5" customHeight="1">
      <c r="A111" s="33" t="s">
        <v>193</v>
      </c>
      <c r="B111" s="5" t="s">
        <v>31</v>
      </c>
      <c r="C111" s="5" t="s">
        <v>23</v>
      </c>
      <c r="D111" s="5" t="s">
        <v>23</v>
      </c>
      <c r="E111" s="7" t="s">
        <v>194</v>
      </c>
      <c r="F111" s="3"/>
      <c r="G111" s="10">
        <f>G112</f>
        <v>860.3</v>
      </c>
      <c r="H111" s="43"/>
      <c r="I111" s="43"/>
    </row>
    <row r="112" spans="1:9" ht="39" customHeight="1">
      <c r="A112" s="32" t="s">
        <v>115</v>
      </c>
      <c r="B112" s="5" t="s">
        <v>31</v>
      </c>
      <c r="C112" s="5" t="s">
        <v>23</v>
      </c>
      <c r="D112" s="5" t="s">
        <v>23</v>
      </c>
      <c r="E112" s="7" t="s">
        <v>194</v>
      </c>
      <c r="F112" s="3">
        <v>200</v>
      </c>
      <c r="G112" s="10">
        <v>860.3</v>
      </c>
      <c r="H112" s="43"/>
      <c r="I112" s="43"/>
    </row>
    <row r="113" spans="1:9" ht="22.5" customHeight="1">
      <c r="A113" s="29" t="s">
        <v>9</v>
      </c>
      <c r="B113" s="5" t="s">
        <v>31</v>
      </c>
      <c r="C113" s="5" t="s">
        <v>23</v>
      </c>
      <c r="D113" s="5" t="s">
        <v>20</v>
      </c>
      <c r="E113" s="8"/>
      <c r="F113" s="3"/>
      <c r="G113" s="10">
        <f>G114+G122+G119+G131+G127+G129</f>
        <v>11526</v>
      </c>
      <c r="H113" s="43"/>
      <c r="I113" s="43"/>
    </row>
    <row r="114" spans="1:9" ht="33.75" customHeight="1">
      <c r="A114" s="9" t="s">
        <v>64</v>
      </c>
      <c r="B114" s="5" t="s">
        <v>31</v>
      </c>
      <c r="C114" s="5" t="s">
        <v>23</v>
      </c>
      <c r="D114" s="5" t="s">
        <v>20</v>
      </c>
      <c r="E114" s="7" t="s">
        <v>116</v>
      </c>
      <c r="F114" s="5"/>
      <c r="G114" s="10">
        <f>G115</f>
        <v>2098</v>
      </c>
      <c r="H114" s="43"/>
      <c r="I114" s="43"/>
    </row>
    <row r="115" spans="1:9" ht="31.5" customHeight="1">
      <c r="A115" s="9" t="s">
        <v>65</v>
      </c>
      <c r="B115" s="5" t="s">
        <v>31</v>
      </c>
      <c r="C115" s="5" t="s">
        <v>23</v>
      </c>
      <c r="D115" s="5" t="s">
        <v>20</v>
      </c>
      <c r="E115" s="7" t="s">
        <v>117</v>
      </c>
      <c r="F115" s="5"/>
      <c r="G115" s="10">
        <f>G116+G117+G118</f>
        <v>2098</v>
      </c>
      <c r="H115" s="43"/>
      <c r="I115" s="43"/>
    </row>
    <row r="116" spans="1:9" ht="79.5" customHeight="1">
      <c r="A116" s="32" t="s">
        <v>75</v>
      </c>
      <c r="B116" s="5" t="s">
        <v>31</v>
      </c>
      <c r="C116" s="5" t="s">
        <v>23</v>
      </c>
      <c r="D116" s="5" t="s">
        <v>20</v>
      </c>
      <c r="E116" s="7" t="s">
        <v>117</v>
      </c>
      <c r="F116" s="5">
        <v>100</v>
      </c>
      <c r="G116" s="10">
        <v>1823</v>
      </c>
      <c r="H116" s="43"/>
      <c r="I116" s="43"/>
    </row>
    <row r="117" spans="1:9" ht="33.75" customHeight="1">
      <c r="A117" s="32" t="s">
        <v>115</v>
      </c>
      <c r="B117" s="5" t="s">
        <v>31</v>
      </c>
      <c r="C117" s="5" t="s">
        <v>23</v>
      </c>
      <c r="D117" s="5" t="s">
        <v>20</v>
      </c>
      <c r="E117" s="7" t="s">
        <v>117</v>
      </c>
      <c r="F117" s="5">
        <v>200</v>
      </c>
      <c r="G117" s="10">
        <v>275</v>
      </c>
      <c r="H117" s="43"/>
      <c r="I117" s="43"/>
    </row>
    <row r="118" spans="1:9" ht="24" customHeight="1">
      <c r="A118" s="33" t="s">
        <v>66</v>
      </c>
      <c r="B118" s="5" t="s">
        <v>31</v>
      </c>
      <c r="C118" s="5" t="s">
        <v>23</v>
      </c>
      <c r="D118" s="5" t="s">
        <v>20</v>
      </c>
      <c r="E118" s="7" t="s">
        <v>117</v>
      </c>
      <c r="F118" s="5">
        <v>850</v>
      </c>
      <c r="G118" s="10">
        <v>0</v>
      </c>
      <c r="H118" s="43"/>
      <c r="I118" s="43"/>
    </row>
    <row r="119" spans="1:9" ht="54" customHeight="1">
      <c r="A119" s="9" t="s">
        <v>95</v>
      </c>
      <c r="B119" s="5" t="s">
        <v>31</v>
      </c>
      <c r="C119" s="5" t="s">
        <v>23</v>
      </c>
      <c r="D119" s="5" t="s">
        <v>20</v>
      </c>
      <c r="E119" s="7" t="s">
        <v>139</v>
      </c>
      <c r="F119" s="5"/>
      <c r="G119" s="10">
        <f>G120+G121</f>
        <v>858</v>
      </c>
      <c r="H119" s="43"/>
      <c r="I119" s="43"/>
    </row>
    <row r="120" spans="1:9" ht="94.5" customHeight="1">
      <c r="A120" s="32" t="s">
        <v>75</v>
      </c>
      <c r="B120" s="5" t="s">
        <v>31</v>
      </c>
      <c r="C120" s="25" t="s">
        <v>23</v>
      </c>
      <c r="D120" s="25" t="s">
        <v>20</v>
      </c>
      <c r="E120" s="7" t="s">
        <v>139</v>
      </c>
      <c r="F120" s="25">
        <v>100</v>
      </c>
      <c r="G120" s="41">
        <v>807</v>
      </c>
      <c r="H120" s="43"/>
      <c r="I120" s="43"/>
    </row>
    <row r="121" spans="1:9" ht="41.25" customHeight="1">
      <c r="A121" s="32" t="s">
        <v>115</v>
      </c>
      <c r="B121" s="5" t="s">
        <v>31</v>
      </c>
      <c r="C121" s="25" t="s">
        <v>23</v>
      </c>
      <c r="D121" s="25" t="s">
        <v>20</v>
      </c>
      <c r="E121" s="7" t="s">
        <v>139</v>
      </c>
      <c r="F121" s="25">
        <v>200</v>
      </c>
      <c r="G121" s="41">
        <v>51</v>
      </c>
      <c r="H121" s="43"/>
      <c r="I121" s="43"/>
    </row>
    <row r="122" spans="1:9" ht="35.25" customHeight="1">
      <c r="A122" s="33" t="s">
        <v>86</v>
      </c>
      <c r="B122" s="5" t="s">
        <v>31</v>
      </c>
      <c r="C122" s="5" t="s">
        <v>23</v>
      </c>
      <c r="D122" s="5" t="s">
        <v>20</v>
      </c>
      <c r="E122" s="7" t="s">
        <v>120</v>
      </c>
      <c r="F122" s="5"/>
      <c r="G122" s="10">
        <f>G123</f>
        <v>2484</v>
      </c>
      <c r="H122" s="43"/>
      <c r="I122" s="43"/>
    </row>
    <row r="123" spans="1:9" ht="93.75" customHeight="1">
      <c r="A123" s="34" t="s">
        <v>63</v>
      </c>
      <c r="B123" s="5" t="s">
        <v>31</v>
      </c>
      <c r="C123" s="5" t="s">
        <v>23</v>
      </c>
      <c r="D123" s="5" t="s">
        <v>20</v>
      </c>
      <c r="E123" s="7" t="s">
        <v>121</v>
      </c>
      <c r="F123" s="5"/>
      <c r="G123" s="10">
        <f>G124+G125+G126</f>
        <v>2484</v>
      </c>
      <c r="H123" s="43"/>
      <c r="I123" s="43"/>
    </row>
    <row r="124" spans="1:9" ht="81" customHeight="1">
      <c r="A124" s="32" t="s">
        <v>75</v>
      </c>
      <c r="B124" s="5" t="s">
        <v>31</v>
      </c>
      <c r="C124" s="5" t="s">
        <v>23</v>
      </c>
      <c r="D124" s="5" t="s">
        <v>20</v>
      </c>
      <c r="E124" s="7" t="s">
        <v>121</v>
      </c>
      <c r="F124" s="5">
        <v>100</v>
      </c>
      <c r="G124" s="10">
        <v>2409</v>
      </c>
      <c r="H124" s="43"/>
      <c r="I124" s="43"/>
    </row>
    <row r="125" spans="1:9" ht="33.75" customHeight="1">
      <c r="A125" s="32" t="s">
        <v>115</v>
      </c>
      <c r="B125" s="5" t="s">
        <v>31</v>
      </c>
      <c r="C125" s="5" t="s">
        <v>23</v>
      </c>
      <c r="D125" s="5" t="s">
        <v>20</v>
      </c>
      <c r="E125" s="7" t="s">
        <v>121</v>
      </c>
      <c r="F125" s="5">
        <v>200</v>
      </c>
      <c r="G125" s="10">
        <v>75</v>
      </c>
      <c r="H125" s="43"/>
      <c r="I125" s="43"/>
    </row>
    <row r="126" spans="1:9" ht="15.75" customHeight="1">
      <c r="A126" s="33" t="s">
        <v>66</v>
      </c>
      <c r="B126" s="5" t="s">
        <v>31</v>
      </c>
      <c r="C126" s="5" t="s">
        <v>23</v>
      </c>
      <c r="D126" s="5" t="s">
        <v>20</v>
      </c>
      <c r="E126" s="7" t="s">
        <v>121</v>
      </c>
      <c r="F126" s="5">
        <v>850</v>
      </c>
      <c r="G126" s="10">
        <v>0</v>
      </c>
      <c r="H126" s="43"/>
      <c r="I126" s="43"/>
    </row>
    <row r="127" spans="1:9" ht="116.25" customHeight="1">
      <c r="A127" s="32" t="s">
        <v>209</v>
      </c>
      <c r="B127" s="5" t="s">
        <v>31</v>
      </c>
      <c r="C127" s="5" t="s">
        <v>23</v>
      </c>
      <c r="D127" s="5" t="s">
        <v>20</v>
      </c>
      <c r="E127" s="7" t="s">
        <v>208</v>
      </c>
      <c r="F127" s="5"/>
      <c r="G127" s="10">
        <f>G128</f>
        <v>86</v>
      </c>
      <c r="H127" s="43"/>
      <c r="I127" s="43"/>
    </row>
    <row r="128" spans="1:9" ht="33.75" customHeight="1">
      <c r="A128" s="9" t="s">
        <v>60</v>
      </c>
      <c r="B128" s="5" t="s">
        <v>31</v>
      </c>
      <c r="C128" s="5" t="s">
        <v>23</v>
      </c>
      <c r="D128" s="5" t="s">
        <v>20</v>
      </c>
      <c r="E128" s="7" t="s">
        <v>208</v>
      </c>
      <c r="F128" s="5">
        <v>300</v>
      </c>
      <c r="G128" s="10">
        <v>86</v>
      </c>
      <c r="H128" s="43"/>
      <c r="I128" s="43"/>
    </row>
    <row r="129" spans="1:9" ht="52.5" customHeight="1">
      <c r="A129" s="32" t="s">
        <v>198</v>
      </c>
      <c r="B129" s="5" t="s">
        <v>31</v>
      </c>
      <c r="C129" s="5" t="s">
        <v>23</v>
      </c>
      <c r="D129" s="5" t="s">
        <v>20</v>
      </c>
      <c r="E129" s="7" t="s">
        <v>197</v>
      </c>
      <c r="F129" s="5"/>
      <c r="G129" s="10">
        <f>G130</f>
        <v>1500</v>
      </c>
      <c r="H129" s="43"/>
      <c r="I129" s="43"/>
    </row>
    <row r="130" spans="1:9" ht="33.75" customHeight="1">
      <c r="A130" s="32" t="s">
        <v>115</v>
      </c>
      <c r="B130" s="5" t="s">
        <v>31</v>
      </c>
      <c r="C130" s="5" t="s">
        <v>23</v>
      </c>
      <c r="D130" s="5" t="s">
        <v>20</v>
      </c>
      <c r="E130" s="7" t="s">
        <v>197</v>
      </c>
      <c r="F130" s="5">
        <v>200</v>
      </c>
      <c r="G130" s="10">
        <v>1500</v>
      </c>
      <c r="H130" s="43"/>
      <c r="I130" s="43"/>
    </row>
    <row r="131" spans="1:9" ht="24" customHeight="1">
      <c r="A131" s="32" t="s">
        <v>155</v>
      </c>
      <c r="B131" s="5" t="s">
        <v>31</v>
      </c>
      <c r="C131" s="5" t="s">
        <v>23</v>
      </c>
      <c r="D131" s="5" t="s">
        <v>20</v>
      </c>
      <c r="E131" s="28" t="s">
        <v>156</v>
      </c>
      <c r="F131" s="25"/>
      <c r="G131" s="41">
        <f>G132</f>
        <v>4500</v>
      </c>
      <c r="H131" s="43"/>
      <c r="I131" s="43"/>
    </row>
    <row r="132" spans="1:9" ht="40.5" customHeight="1">
      <c r="A132" s="32" t="s">
        <v>115</v>
      </c>
      <c r="B132" s="5" t="s">
        <v>31</v>
      </c>
      <c r="C132" s="5" t="s">
        <v>23</v>
      </c>
      <c r="D132" s="5" t="s">
        <v>20</v>
      </c>
      <c r="E132" s="28" t="s">
        <v>156</v>
      </c>
      <c r="F132" s="25">
        <v>200</v>
      </c>
      <c r="G132" s="41">
        <v>4500</v>
      </c>
      <c r="H132" s="43"/>
      <c r="I132" s="43"/>
    </row>
    <row r="133" spans="1:9" ht="15.75" customHeight="1">
      <c r="A133" s="32" t="s">
        <v>37</v>
      </c>
      <c r="B133" s="5" t="s">
        <v>31</v>
      </c>
      <c r="C133" s="5">
        <v>10</v>
      </c>
      <c r="D133" s="5"/>
      <c r="E133" s="7"/>
      <c r="F133" s="5"/>
      <c r="G133" s="10">
        <f>G137+G134</f>
        <v>14348.4</v>
      </c>
      <c r="H133" s="43"/>
      <c r="I133" s="43"/>
    </row>
    <row r="134" spans="1:9" ht="15.75" customHeight="1">
      <c r="A134" s="9" t="s">
        <v>41</v>
      </c>
      <c r="B134" s="5" t="s">
        <v>31</v>
      </c>
      <c r="C134" s="5">
        <v>10</v>
      </c>
      <c r="D134" s="5" t="s">
        <v>17</v>
      </c>
      <c r="E134" s="7"/>
      <c r="F134" s="5"/>
      <c r="G134" s="10">
        <f>G135</f>
        <v>341.4</v>
      </c>
      <c r="H134" s="43"/>
      <c r="I134" s="43"/>
    </row>
    <row r="135" spans="1:9" ht="36" customHeight="1">
      <c r="A135" s="9" t="s">
        <v>210</v>
      </c>
      <c r="B135" s="5" t="s">
        <v>31</v>
      </c>
      <c r="C135" s="5">
        <v>10</v>
      </c>
      <c r="D135" s="5" t="s">
        <v>17</v>
      </c>
      <c r="E135" s="7" t="s">
        <v>211</v>
      </c>
      <c r="F135" s="5"/>
      <c r="G135" s="10">
        <f>G136</f>
        <v>341.4</v>
      </c>
      <c r="H135" s="43"/>
      <c r="I135" s="43"/>
    </row>
    <row r="136" spans="1:9" ht="34.5" customHeight="1">
      <c r="A136" s="9" t="s">
        <v>60</v>
      </c>
      <c r="B136" s="5" t="s">
        <v>31</v>
      </c>
      <c r="C136" s="5">
        <v>10</v>
      </c>
      <c r="D136" s="5" t="s">
        <v>17</v>
      </c>
      <c r="E136" s="7" t="s">
        <v>211</v>
      </c>
      <c r="F136" s="5">
        <v>300</v>
      </c>
      <c r="G136" s="10">
        <v>341.4</v>
      </c>
      <c r="H136" s="43"/>
      <c r="I136" s="43"/>
    </row>
    <row r="137" spans="1:9" ht="20.25" customHeight="1">
      <c r="A137" s="9" t="s">
        <v>13</v>
      </c>
      <c r="B137" s="5" t="s">
        <v>31</v>
      </c>
      <c r="C137" s="5">
        <v>10</v>
      </c>
      <c r="D137" s="5" t="s">
        <v>18</v>
      </c>
      <c r="E137" s="8"/>
      <c r="F137" s="5"/>
      <c r="G137" s="10">
        <f>G138+G140</f>
        <v>14007</v>
      </c>
      <c r="H137" s="43"/>
      <c r="I137" s="43"/>
    </row>
    <row r="138" spans="1:9" ht="78.75" customHeight="1">
      <c r="A138" s="9" t="s">
        <v>78</v>
      </c>
      <c r="B138" s="5" t="s">
        <v>31</v>
      </c>
      <c r="C138" s="5">
        <v>10</v>
      </c>
      <c r="D138" s="5" t="s">
        <v>18</v>
      </c>
      <c r="E138" s="7" t="s">
        <v>127</v>
      </c>
      <c r="F138" s="5"/>
      <c r="G138" s="10">
        <f>G139</f>
        <v>1998</v>
      </c>
      <c r="H138" s="43"/>
      <c r="I138" s="43"/>
    </row>
    <row r="139" spans="1:9" ht="30.75" customHeight="1">
      <c r="A139" s="9" t="s">
        <v>60</v>
      </c>
      <c r="B139" s="5" t="s">
        <v>31</v>
      </c>
      <c r="C139" s="5">
        <v>10</v>
      </c>
      <c r="D139" s="5" t="s">
        <v>18</v>
      </c>
      <c r="E139" s="7" t="s">
        <v>127</v>
      </c>
      <c r="F139" s="3">
        <v>300</v>
      </c>
      <c r="G139" s="10">
        <v>1998</v>
      </c>
      <c r="H139" s="43"/>
      <c r="I139" s="43"/>
    </row>
    <row r="140" spans="1:9" ht="57" customHeight="1">
      <c r="A140" s="17" t="s">
        <v>81</v>
      </c>
      <c r="B140" s="5" t="s">
        <v>31</v>
      </c>
      <c r="C140" s="18" t="s">
        <v>57</v>
      </c>
      <c r="D140" s="18" t="s">
        <v>18</v>
      </c>
      <c r="E140" s="28" t="s">
        <v>141</v>
      </c>
      <c r="F140" s="18"/>
      <c r="G140" s="20">
        <f>G141</f>
        <v>12009</v>
      </c>
      <c r="H140" s="43"/>
      <c r="I140" s="43"/>
    </row>
    <row r="141" spans="1:9" ht="30.75" customHeight="1">
      <c r="A141" s="17" t="s">
        <v>60</v>
      </c>
      <c r="B141" s="5" t="s">
        <v>31</v>
      </c>
      <c r="C141" s="18" t="s">
        <v>57</v>
      </c>
      <c r="D141" s="18" t="s">
        <v>18</v>
      </c>
      <c r="E141" s="28" t="s">
        <v>141</v>
      </c>
      <c r="F141" s="18">
        <v>300</v>
      </c>
      <c r="G141" s="20">
        <v>12009</v>
      </c>
      <c r="H141" s="43"/>
      <c r="I141" s="43"/>
    </row>
    <row r="142" spans="1:9" ht="51.75" customHeight="1">
      <c r="A142" s="9" t="s">
        <v>56</v>
      </c>
      <c r="B142" s="5" t="s">
        <v>32</v>
      </c>
      <c r="C142" s="5"/>
      <c r="D142" s="5"/>
      <c r="E142" s="7"/>
      <c r="F142" s="3"/>
      <c r="G142" s="10">
        <f>G143+G158+G190+G186+G179+G166+G162+G170</f>
        <v>26985.8</v>
      </c>
      <c r="H142" s="10">
        <v>19862.099999999999</v>
      </c>
      <c r="I142" s="10">
        <v>19878.3</v>
      </c>
    </row>
    <row r="143" spans="1:9" ht="21" customHeight="1">
      <c r="A143" s="9" t="s">
        <v>33</v>
      </c>
      <c r="B143" s="5" t="s">
        <v>32</v>
      </c>
      <c r="C143" s="5" t="s">
        <v>15</v>
      </c>
      <c r="D143" s="5"/>
      <c r="E143" s="8"/>
      <c r="F143" s="3"/>
      <c r="G143" s="10">
        <f>G144+G153+G150</f>
        <v>12648.8</v>
      </c>
      <c r="H143" s="43"/>
      <c r="I143" s="43"/>
    </row>
    <row r="144" spans="1:9" ht="20.25" customHeight="1">
      <c r="A144" s="9" t="s">
        <v>4</v>
      </c>
      <c r="B144" s="5" t="s">
        <v>32</v>
      </c>
      <c r="C144" s="5" t="s">
        <v>15</v>
      </c>
      <c r="D144" s="5" t="s">
        <v>19</v>
      </c>
      <c r="E144" s="8"/>
      <c r="F144" s="3"/>
      <c r="G144" s="10">
        <f>G145</f>
        <v>5349.8</v>
      </c>
      <c r="H144" s="43"/>
      <c r="I144" s="43"/>
    </row>
    <row r="145" spans="1:9" ht="36.75" customHeight="1">
      <c r="A145" s="9" t="s">
        <v>64</v>
      </c>
      <c r="B145" s="5" t="s">
        <v>32</v>
      </c>
      <c r="C145" s="5" t="s">
        <v>15</v>
      </c>
      <c r="D145" s="5" t="s">
        <v>19</v>
      </c>
      <c r="E145" s="7" t="s">
        <v>116</v>
      </c>
      <c r="F145" s="3"/>
      <c r="G145" s="10">
        <f>G146</f>
        <v>5349.8</v>
      </c>
      <c r="H145" s="43"/>
      <c r="I145" s="43"/>
    </row>
    <row r="146" spans="1:9" ht="33" customHeight="1">
      <c r="A146" s="9" t="s">
        <v>65</v>
      </c>
      <c r="B146" s="5" t="s">
        <v>32</v>
      </c>
      <c r="C146" s="5" t="s">
        <v>15</v>
      </c>
      <c r="D146" s="5" t="s">
        <v>19</v>
      </c>
      <c r="E146" s="7" t="s">
        <v>117</v>
      </c>
      <c r="F146" s="3"/>
      <c r="G146" s="10">
        <f>G147+G148+G149</f>
        <v>5349.8</v>
      </c>
      <c r="H146" s="43"/>
      <c r="I146" s="43"/>
    </row>
    <row r="147" spans="1:9" ht="87.75" customHeight="1">
      <c r="A147" s="32" t="s">
        <v>75</v>
      </c>
      <c r="B147" s="5" t="s">
        <v>32</v>
      </c>
      <c r="C147" s="5" t="s">
        <v>15</v>
      </c>
      <c r="D147" s="5" t="s">
        <v>19</v>
      </c>
      <c r="E147" s="7" t="s">
        <v>117</v>
      </c>
      <c r="F147" s="3">
        <v>100</v>
      </c>
      <c r="G147" s="10">
        <v>4772.7</v>
      </c>
      <c r="H147" s="43"/>
      <c r="I147" s="43"/>
    </row>
    <row r="148" spans="1:9" ht="30" customHeight="1">
      <c r="A148" s="32" t="s">
        <v>115</v>
      </c>
      <c r="B148" s="5" t="s">
        <v>32</v>
      </c>
      <c r="C148" s="5" t="s">
        <v>15</v>
      </c>
      <c r="D148" s="5" t="s">
        <v>19</v>
      </c>
      <c r="E148" s="7" t="s">
        <v>117</v>
      </c>
      <c r="F148" s="3">
        <v>200</v>
      </c>
      <c r="G148" s="10">
        <v>577.1</v>
      </c>
      <c r="H148" s="43"/>
      <c r="I148" s="43"/>
    </row>
    <row r="149" spans="1:9" ht="19.5" customHeight="1">
      <c r="A149" s="33" t="s">
        <v>66</v>
      </c>
      <c r="B149" s="5" t="s">
        <v>32</v>
      </c>
      <c r="C149" s="5" t="s">
        <v>15</v>
      </c>
      <c r="D149" s="5" t="s">
        <v>19</v>
      </c>
      <c r="E149" s="7" t="s">
        <v>117</v>
      </c>
      <c r="F149" s="3">
        <v>850</v>
      </c>
      <c r="G149" s="10">
        <v>0</v>
      </c>
      <c r="H149" s="43"/>
      <c r="I149" s="43"/>
    </row>
    <row r="150" spans="1:9" ht="19.5" customHeight="1">
      <c r="A150" s="33" t="s">
        <v>146</v>
      </c>
      <c r="B150" s="5" t="s">
        <v>32</v>
      </c>
      <c r="C150" s="5" t="s">
        <v>15</v>
      </c>
      <c r="D150" s="5">
        <v>11</v>
      </c>
      <c r="E150" s="7"/>
      <c r="F150" s="3"/>
      <c r="G150" s="10">
        <f>G151</f>
        <v>3200</v>
      </c>
      <c r="H150" s="43"/>
      <c r="I150" s="43"/>
    </row>
    <row r="151" spans="1:9" ht="19.5" customHeight="1">
      <c r="A151" s="33" t="s">
        <v>147</v>
      </c>
      <c r="B151" s="5" t="s">
        <v>32</v>
      </c>
      <c r="C151" s="5" t="s">
        <v>15</v>
      </c>
      <c r="D151" s="5">
        <v>11</v>
      </c>
      <c r="E151" s="7" t="s">
        <v>149</v>
      </c>
      <c r="F151" s="3"/>
      <c r="G151" s="10">
        <f>G152</f>
        <v>3200</v>
      </c>
      <c r="H151" s="43"/>
      <c r="I151" s="43"/>
    </row>
    <row r="152" spans="1:9" ht="19.5" customHeight="1">
      <c r="A152" s="33" t="s">
        <v>148</v>
      </c>
      <c r="B152" s="5" t="s">
        <v>32</v>
      </c>
      <c r="C152" s="5" t="s">
        <v>15</v>
      </c>
      <c r="D152" s="5">
        <v>11</v>
      </c>
      <c r="E152" s="7" t="s">
        <v>149</v>
      </c>
      <c r="F152" s="3">
        <v>870</v>
      </c>
      <c r="G152" s="10">
        <v>3200</v>
      </c>
      <c r="H152" s="43"/>
      <c r="I152" s="43"/>
    </row>
    <row r="153" spans="1:9" ht="19.5" customHeight="1">
      <c r="A153" s="33" t="s">
        <v>5</v>
      </c>
      <c r="B153" s="5" t="s">
        <v>32</v>
      </c>
      <c r="C153" s="5" t="s">
        <v>15</v>
      </c>
      <c r="D153" s="5">
        <v>13</v>
      </c>
      <c r="E153" s="7"/>
      <c r="F153" s="3"/>
      <c r="G153" s="10">
        <f>G154+G156</f>
        <v>4099</v>
      </c>
      <c r="H153" s="43"/>
      <c r="I153" s="43"/>
    </row>
    <row r="154" spans="1:9" ht="98.25" customHeight="1">
      <c r="A154" s="33" t="s">
        <v>63</v>
      </c>
      <c r="B154" s="5" t="s">
        <v>32</v>
      </c>
      <c r="C154" s="5" t="s">
        <v>15</v>
      </c>
      <c r="D154" s="5">
        <v>13</v>
      </c>
      <c r="E154" s="7" t="s">
        <v>121</v>
      </c>
      <c r="F154" s="3"/>
      <c r="G154" s="10">
        <f>G155</f>
        <v>2399</v>
      </c>
      <c r="H154" s="43"/>
      <c r="I154" s="43"/>
    </row>
    <row r="155" spans="1:9" ht="80.25" customHeight="1">
      <c r="A155" s="33" t="s">
        <v>145</v>
      </c>
      <c r="B155" s="5" t="s">
        <v>32</v>
      </c>
      <c r="C155" s="5" t="s">
        <v>15</v>
      </c>
      <c r="D155" s="5">
        <v>13</v>
      </c>
      <c r="E155" s="7" t="s">
        <v>121</v>
      </c>
      <c r="F155" s="3">
        <v>100</v>
      </c>
      <c r="G155" s="10">
        <v>2399</v>
      </c>
      <c r="H155" s="43"/>
      <c r="I155" s="43"/>
    </row>
    <row r="156" spans="1:9" ht="26.25" customHeight="1">
      <c r="A156" s="32" t="s">
        <v>155</v>
      </c>
      <c r="B156" s="5" t="s">
        <v>32</v>
      </c>
      <c r="C156" s="5" t="s">
        <v>15</v>
      </c>
      <c r="D156" s="5" t="s">
        <v>45</v>
      </c>
      <c r="E156" s="28" t="s">
        <v>156</v>
      </c>
      <c r="F156" s="25"/>
      <c r="G156" s="41">
        <f>G157</f>
        <v>1700</v>
      </c>
      <c r="H156" s="43"/>
      <c r="I156" s="43"/>
    </row>
    <row r="157" spans="1:9" ht="38.25" customHeight="1">
      <c r="A157" s="32" t="s">
        <v>115</v>
      </c>
      <c r="B157" s="5" t="s">
        <v>32</v>
      </c>
      <c r="C157" s="5" t="s">
        <v>15</v>
      </c>
      <c r="D157" s="5" t="s">
        <v>45</v>
      </c>
      <c r="E157" s="28" t="s">
        <v>156</v>
      </c>
      <c r="F157" s="25">
        <v>200</v>
      </c>
      <c r="G157" s="41">
        <v>1700</v>
      </c>
      <c r="H157" s="43"/>
      <c r="I157" s="43"/>
    </row>
    <row r="158" spans="1:9" ht="19.5" customHeight="1">
      <c r="A158" s="9" t="s">
        <v>46</v>
      </c>
      <c r="B158" s="5" t="s">
        <v>32</v>
      </c>
      <c r="C158" s="5" t="s">
        <v>16</v>
      </c>
      <c r="D158" s="5"/>
      <c r="E158" s="8"/>
      <c r="F158" s="3"/>
      <c r="G158" s="10">
        <f>G159</f>
        <v>784.3</v>
      </c>
      <c r="H158" s="43"/>
      <c r="I158" s="43"/>
    </row>
    <row r="159" spans="1:9" ht="16.5" customHeight="1">
      <c r="A159" s="9" t="s">
        <v>42</v>
      </c>
      <c r="B159" s="5" t="s">
        <v>32</v>
      </c>
      <c r="C159" s="5" t="s">
        <v>16</v>
      </c>
      <c r="D159" s="5" t="s">
        <v>17</v>
      </c>
      <c r="E159" s="8"/>
      <c r="F159" s="3"/>
      <c r="G159" s="10">
        <f>G160</f>
        <v>784.3</v>
      </c>
      <c r="H159" s="43"/>
      <c r="I159" s="43"/>
    </row>
    <row r="160" spans="1:9" ht="48.75" customHeight="1">
      <c r="A160" s="9" t="s">
        <v>39</v>
      </c>
      <c r="B160" s="5" t="s">
        <v>32</v>
      </c>
      <c r="C160" s="5" t="s">
        <v>16</v>
      </c>
      <c r="D160" s="5" t="s">
        <v>17</v>
      </c>
      <c r="E160" s="7" t="s">
        <v>128</v>
      </c>
      <c r="F160" s="3"/>
      <c r="G160" s="10">
        <f>G161</f>
        <v>784.3</v>
      </c>
      <c r="H160" s="43"/>
      <c r="I160" s="43"/>
    </row>
    <row r="161" spans="1:9" ht="15.75" customHeight="1">
      <c r="A161" s="9" t="s">
        <v>51</v>
      </c>
      <c r="B161" s="5" t="s">
        <v>32</v>
      </c>
      <c r="C161" s="5" t="s">
        <v>16</v>
      </c>
      <c r="D161" s="5" t="s">
        <v>17</v>
      </c>
      <c r="E161" s="7" t="s">
        <v>128</v>
      </c>
      <c r="F161" s="3">
        <v>530</v>
      </c>
      <c r="G161" s="10">
        <v>784.3</v>
      </c>
      <c r="H161" s="43"/>
      <c r="I161" s="43"/>
    </row>
    <row r="162" spans="1:9" ht="31.5" customHeight="1">
      <c r="A162" s="4" t="s">
        <v>34</v>
      </c>
      <c r="B162" s="5" t="s">
        <v>32</v>
      </c>
      <c r="C162" s="5" t="s">
        <v>17</v>
      </c>
      <c r="D162" s="3"/>
      <c r="E162" s="7"/>
      <c r="F162" s="3"/>
      <c r="G162" s="10">
        <f>G163</f>
        <v>50</v>
      </c>
      <c r="H162" s="43"/>
      <c r="I162" s="43"/>
    </row>
    <row r="163" spans="1:9" ht="54.75" customHeight="1">
      <c r="A163" s="4" t="s">
        <v>43</v>
      </c>
      <c r="B163" s="5" t="s">
        <v>32</v>
      </c>
      <c r="C163" s="5" t="s">
        <v>17</v>
      </c>
      <c r="D163" s="5" t="s">
        <v>20</v>
      </c>
      <c r="E163" s="7"/>
      <c r="F163" s="3"/>
      <c r="G163" s="10">
        <f>G164</f>
        <v>50</v>
      </c>
      <c r="H163" s="43"/>
      <c r="I163" s="43"/>
    </row>
    <row r="164" spans="1:9" ht="119.25" customHeight="1">
      <c r="A164" s="9" t="s">
        <v>97</v>
      </c>
      <c r="B164" s="5" t="s">
        <v>32</v>
      </c>
      <c r="C164" s="5" t="s">
        <v>17</v>
      </c>
      <c r="D164" s="5" t="s">
        <v>20</v>
      </c>
      <c r="E164" s="7" t="s">
        <v>129</v>
      </c>
      <c r="F164" s="3"/>
      <c r="G164" s="10">
        <f>G165</f>
        <v>50</v>
      </c>
      <c r="H164" s="43"/>
      <c r="I164" s="43"/>
    </row>
    <row r="165" spans="1:9" ht="15.75" customHeight="1">
      <c r="A165" s="29" t="s">
        <v>74</v>
      </c>
      <c r="B165" s="5" t="s">
        <v>32</v>
      </c>
      <c r="C165" s="5" t="s">
        <v>17</v>
      </c>
      <c r="D165" s="5" t="s">
        <v>20</v>
      </c>
      <c r="E165" s="49" t="s">
        <v>129</v>
      </c>
      <c r="F165" s="3">
        <v>540</v>
      </c>
      <c r="G165" s="10">
        <v>50</v>
      </c>
      <c r="H165" s="43"/>
      <c r="I165" s="43"/>
    </row>
    <row r="166" spans="1:9" ht="15.75" customHeight="1">
      <c r="A166" s="4" t="s">
        <v>35</v>
      </c>
      <c r="B166" s="5" t="s">
        <v>32</v>
      </c>
      <c r="C166" s="5" t="s">
        <v>18</v>
      </c>
      <c r="D166" s="5"/>
      <c r="E166" s="7"/>
      <c r="F166" s="3"/>
      <c r="G166" s="10">
        <f>G167</f>
        <v>2500</v>
      </c>
      <c r="H166" s="43"/>
      <c r="I166" s="43"/>
    </row>
    <row r="167" spans="1:9" ht="15.75" customHeight="1">
      <c r="A167" s="4" t="s">
        <v>72</v>
      </c>
      <c r="B167" s="5" t="s">
        <v>32</v>
      </c>
      <c r="C167" s="5" t="s">
        <v>18</v>
      </c>
      <c r="D167" s="5" t="s">
        <v>20</v>
      </c>
      <c r="E167" s="7"/>
      <c r="F167" s="3"/>
      <c r="G167" s="10">
        <f>G168</f>
        <v>2500</v>
      </c>
      <c r="H167" s="43"/>
      <c r="I167" s="43"/>
    </row>
    <row r="168" spans="1:9" ht="114.75" customHeight="1">
      <c r="A168" s="9" t="s">
        <v>97</v>
      </c>
      <c r="B168" s="5" t="s">
        <v>32</v>
      </c>
      <c r="C168" s="5" t="s">
        <v>18</v>
      </c>
      <c r="D168" s="5" t="s">
        <v>20</v>
      </c>
      <c r="E168" s="7" t="s">
        <v>129</v>
      </c>
      <c r="F168" s="3"/>
      <c r="G168" s="10">
        <f>G169</f>
        <v>2500</v>
      </c>
      <c r="H168" s="43"/>
      <c r="I168" s="43"/>
    </row>
    <row r="169" spans="1:9" ht="15.75" customHeight="1">
      <c r="A169" s="29" t="s">
        <v>74</v>
      </c>
      <c r="B169" s="48" t="s">
        <v>32</v>
      </c>
      <c r="C169" s="48" t="s">
        <v>18</v>
      </c>
      <c r="D169" s="48" t="s">
        <v>20</v>
      </c>
      <c r="E169" s="49" t="s">
        <v>129</v>
      </c>
      <c r="F169" s="59">
        <v>540</v>
      </c>
      <c r="G169" s="30">
        <v>2500</v>
      </c>
      <c r="H169" s="56"/>
      <c r="I169" s="43"/>
    </row>
    <row r="170" spans="1:9" ht="15.75" customHeight="1">
      <c r="A170" s="4" t="s">
        <v>181</v>
      </c>
      <c r="B170" s="48" t="s">
        <v>32</v>
      </c>
      <c r="C170" s="5" t="s">
        <v>21</v>
      </c>
      <c r="D170" s="5"/>
      <c r="E170" s="49"/>
      <c r="F170" s="59"/>
      <c r="G170" s="30">
        <f>G171+G174</f>
        <v>4830</v>
      </c>
      <c r="H170" s="56"/>
      <c r="I170" s="43"/>
    </row>
    <row r="171" spans="1:9" ht="15.75" customHeight="1">
      <c r="A171" s="4" t="s">
        <v>184</v>
      </c>
      <c r="B171" s="48" t="s">
        <v>32</v>
      </c>
      <c r="C171" s="5" t="s">
        <v>21</v>
      </c>
      <c r="D171" s="5" t="s">
        <v>16</v>
      </c>
      <c r="E171" s="49"/>
      <c r="F171" s="59"/>
      <c r="G171" s="30">
        <f>G172</f>
        <v>600</v>
      </c>
      <c r="H171" s="56"/>
      <c r="I171" s="43"/>
    </row>
    <row r="172" spans="1:9" ht="114" customHeight="1">
      <c r="A172" s="9" t="s">
        <v>97</v>
      </c>
      <c r="B172" s="48" t="s">
        <v>32</v>
      </c>
      <c r="C172" s="5" t="s">
        <v>21</v>
      </c>
      <c r="D172" s="5" t="s">
        <v>16</v>
      </c>
      <c r="E172" s="7" t="s">
        <v>129</v>
      </c>
      <c r="F172" s="3"/>
      <c r="G172" s="30">
        <f>G173</f>
        <v>600</v>
      </c>
      <c r="H172" s="56"/>
      <c r="I172" s="43"/>
    </row>
    <row r="173" spans="1:9" ht="15.75" customHeight="1">
      <c r="A173" s="9" t="s">
        <v>74</v>
      </c>
      <c r="B173" s="48" t="s">
        <v>32</v>
      </c>
      <c r="C173" s="5" t="s">
        <v>21</v>
      </c>
      <c r="D173" s="5" t="s">
        <v>16</v>
      </c>
      <c r="E173" s="49" t="s">
        <v>129</v>
      </c>
      <c r="F173" s="59">
        <v>540</v>
      </c>
      <c r="G173" s="30">
        <v>600</v>
      </c>
      <c r="H173" s="56"/>
      <c r="I173" s="43"/>
    </row>
    <row r="174" spans="1:9" ht="15.75" customHeight="1">
      <c r="A174" s="4" t="s">
        <v>179</v>
      </c>
      <c r="B174" s="48" t="s">
        <v>32</v>
      </c>
      <c r="C174" s="5" t="s">
        <v>21</v>
      </c>
      <c r="D174" s="5" t="s">
        <v>17</v>
      </c>
      <c r="E174" s="49"/>
      <c r="F174" s="59"/>
      <c r="G174" s="30">
        <f>G177+G175</f>
        <v>4230</v>
      </c>
      <c r="H174" s="56"/>
      <c r="I174" s="43"/>
    </row>
    <row r="175" spans="1:9" ht="34.5" customHeight="1">
      <c r="A175" s="4" t="s">
        <v>213</v>
      </c>
      <c r="B175" s="48" t="s">
        <v>32</v>
      </c>
      <c r="C175" s="5" t="s">
        <v>21</v>
      </c>
      <c r="D175" s="5" t="s">
        <v>17</v>
      </c>
      <c r="E175" s="49" t="s">
        <v>212</v>
      </c>
      <c r="F175" s="59"/>
      <c r="G175" s="30">
        <f>G176</f>
        <v>4000</v>
      </c>
      <c r="H175" s="56"/>
      <c r="I175" s="43"/>
    </row>
    <row r="176" spans="1:9" ht="15.75" customHeight="1">
      <c r="A176" s="4" t="s">
        <v>74</v>
      </c>
      <c r="B176" s="48" t="s">
        <v>32</v>
      </c>
      <c r="C176" s="5" t="s">
        <v>21</v>
      </c>
      <c r="D176" s="5" t="s">
        <v>17</v>
      </c>
      <c r="E176" s="49" t="s">
        <v>212</v>
      </c>
      <c r="F176" s="59">
        <v>540</v>
      </c>
      <c r="G176" s="30">
        <v>4000</v>
      </c>
      <c r="H176" s="56"/>
      <c r="I176" s="43"/>
    </row>
    <row r="177" spans="1:9" ht="119.25" customHeight="1">
      <c r="A177" s="9" t="s">
        <v>97</v>
      </c>
      <c r="B177" s="48" t="s">
        <v>32</v>
      </c>
      <c r="C177" s="5" t="s">
        <v>21</v>
      </c>
      <c r="D177" s="5" t="s">
        <v>17</v>
      </c>
      <c r="E177" s="7" t="s">
        <v>129</v>
      </c>
      <c r="F177" s="3"/>
      <c r="G177" s="30">
        <f>G178</f>
        <v>230</v>
      </c>
      <c r="H177" s="56"/>
      <c r="I177" s="43"/>
    </row>
    <row r="178" spans="1:9" ht="15.75" customHeight="1">
      <c r="A178" s="9" t="s">
        <v>74</v>
      </c>
      <c r="B178" s="48" t="s">
        <v>32</v>
      </c>
      <c r="C178" s="5" t="s">
        <v>21</v>
      </c>
      <c r="D178" s="5" t="s">
        <v>17</v>
      </c>
      <c r="E178" s="49" t="s">
        <v>129</v>
      </c>
      <c r="F178" s="59">
        <v>540</v>
      </c>
      <c r="G178" s="30">
        <v>230</v>
      </c>
      <c r="H178" s="56"/>
      <c r="I178" s="43"/>
    </row>
    <row r="179" spans="1:9" ht="15.75" customHeight="1">
      <c r="A179" s="4" t="s">
        <v>83</v>
      </c>
      <c r="B179" s="48" t="s">
        <v>32</v>
      </c>
      <c r="C179" s="48" t="s">
        <v>22</v>
      </c>
      <c r="D179" s="5"/>
      <c r="E179" s="49"/>
      <c r="F179" s="59"/>
      <c r="G179" s="30">
        <f>G180+G183</f>
        <v>2282</v>
      </c>
      <c r="H179" s="56"/>
      <c r="I179" s="43"/>
    </row>
    <row r="180" spans="1:9" ht="18" customHeight="1">
      <c r="A180" s="36" t="s">
        <v>10</v>
      </c>
      <c r="B180" s="48" t="s">
        <v>32</v>
      </c>
      <c r="C180" s="48" t="s">
        <v>22</v>
      </c>
      <c r="D180" s="48" t="s">
        <v>15</v>
      </c>
      <c r="E180" s="49"/>
      <c r="F180" s="59"/>
      <c r="G180" s="30">
        <f>G181</f>
        <v>2252</v>
      </c>
      <c r="H180" s="56"/>
      <c r="I180" s="43"/>
    </row>
    <row r="181" spans="1:9" ht="114.75" customHeight="1">
      <c r="A181" s="9" t="s">
        <v>97</v>
      </c>
      <c r="B181" s="5" t="s">
        <v>32</v>
      </c>
      <c r="C181" s="5" t="s">
        <v>22</v>
      </c>
      <c r="D181" s="5" t="s">
        <v>15</v>
      </c>
      <c r="E181" s="7" t="s">
        <v>129</v>
      </c>
      <c r="F181" s="3"/>
      <c r="G181" s="10">
        <f>G182</f>
        <v>2252</v>
      </c>
      <c r="H181" s="43"/>
      <c r="I181" s="43"/>
    </row>
    <row r="182" spans="1:9" ht="15" customHeight="1">
      <c r="A182" s="9" t="s">
        <v>74</v>
      </c>
      <c r="B182" s="5" t="s">
        <v>32</v>
      </c>
      <c r="C182" s="5" t="s">
        <v>22</v>
      </c>
      <c r="D182" s="5" t="s">
        <v>15</v>
      </c>
      <c r="E182" s="7" t="s">
        <v>129</v>
      </c>
      <c r="F182" s="3">
        <v>540</v>
      </c>
      <c r="G182" s="10">
        <v>2252</v>
      </c>
      <c r="H182" s="43"/>
      <c r="I182" s="43"/>
    </row>
    <row r="183" spans="1:9" ht="33" customHeight="1">
      <c r="A183" s="4" t="s">
        <v>85</v>
      </c>
      <c r="B183" s="5" t="s">
        <v>32</v>
      </c>
      <c r="C183" s="5" t="s">
        <v>22</v>
      </c>
      <c r="D183" s="5" t="s">
        <v>18</v>
      </c>
      <c r="E183" s="7"/>
      <c r="F183" s="3"/>
      <c r="G183" s="10">
        <f>G184</f>
        <v>30</v>
      </c>
      <c r="H183" s="43"/>
      <c r="I183" s="43"/>
    </row>
    <row r="184" spans="1:9" ht="123.75" customHeight="1">
      <c r="A184" s="9" t="s">
        <v>97</v>
      </c>
      <c r="B184" s="5" t="s">
        <v>32</v>
      </c>
      <c r="C184" s="5" t="s">
        <v>22</v>
      </c>
      <c r="D184" s="5" t="s">
        <v>18</v>
      </c>
      <c r="E184" s="7" t="s">
        <v>129</v>
      </c>
      <c r="F184" s="3"/>
      <c r="G184" s="10">
        <f>G185</f>
        <v>30</v>
      </c>
      <c r="H184" s="43"/>
      <c r="I184" s="43"/>
    </row>
    <row r="185" spans="1:9" ht="15" customHeight="1">
      <c r="A185" s="9" t="s">
        <v>74</v>
      </c>
      <c r="B185" s="5" t="s">
        <v>32</v>
      </c>
      <c r="C185" s="5" t="s">
        <v>22</v>
      </c>
      <c r="D185" s="5" t="s">
        <v>18</v>
      </c>
      <c r="E185" s="7" t="s">
        <v>129</v>
      </c>
      <c r="F185" s="3">
        <v>540</v>
      </c>
      <c r="G185" s="10">
        <v>30</v>
      </c>
      <c r="H185" s="43"/>
      <c r="I185" s="43"/>
    </row>
    <row r="186" spans="1:9" ht="30.75" customHeight="1">
      <c r="A186" s="21" t="s">
        <v>62</v>
      </c>
      <c r="B186" s="5" t="s">
        <v>32</v>
      </c>
      <c r="C186" s="5">
        <v>13</v>
      </c>
      <c r="D186" s="5"/>
      <c r="E186" s="22"/>
      <c r="F186" s="23"/>
      <c r="G186" s="10">
        <f>G188</f>
        <v>358</v>
      </c>
      <c r="H186" s="43"/>
      <c r="I186" s="43"/>
    </row>
    <row r="187" spans="1:9" ht="30.75" customHeight="1">
      <c r="A187" s="21" t="s">
        <v>87</v>
      </c>
      <c r="B187" s="5" t="s">
        <v>32</v>
      </c>
      <c r="C187" s="5">
        <v>13</v>
      </c>
      <c r="D187" s="5" t="s">
        <v>15</v>
      </c>
      <c r="E187" s="22"/>
      <c r="F187" s="23"/>
      <c r="G187" s="10">
        <f>G188</f>
        <v>358</v>
      </c>
      <c r="H187" s="43"/>
      <c r="I187" s="43"/>
    </row>
    <row r="188" spans="1:9" ht="24.75" customHeight="1">
      <c r="A188" s="21" t="s">
        <v>71</v>
      </c>
      <c r="B188" s="5" t="s">
        <v>32</v>
      </c>
      <c r="C188" s="5">
        <v>13</v>
      </c>
      <c r="D188" s="5" t="s">
        <v>15</v>
      </c>
      <c r="E188" s="3" t="s">
        <v>130</v>
      </c>
      <c r="F188" s="23"/>
      <c r="G188" s="10">
        <f>G189</f>
        <v>358</v>
      </c>
      <c r="H188" s="43"/>
      <c r="I188" s="43"/>
    </row>
    <row r="189" spans="1:9" ht="21" customHeight="1">
      <c r="A189" s="21" t="s">
        <v>79</v>
      </c>
      <c r="B189" s="5" t="s">
        <v>32</v>
      </c>
      <c r="C189" s="5">
        <v>13</v>
      </c>
      <c r="D189" s="5" t="s">
        <v>15</v>
      </c>
      <c r="E189" s="3" t="s">
        <v>130</v>
      </c>
      <c r="F189" s="5">
        <v>730</v>
      </c>
      <c r="G189" s="10">
        <v>358</v>
      </c>
      <c r="H189" s="43"/>
      <c r="I189" s="43"/>
    </row>
    <row r="190" spans="1:9" ht="21" customHeight="1">
      <c r="A190" s="9" t="s">
        <v>38</v>
      </c>
      <c r="B190" s="5" t="s">
        <v>32</v>
      </c>
      <c r="C190" s="5">
        <v>14</v>
      </c>
      <c r="D190" s="5"/>
      <c r="E190" s="8"/>
      <c r="F190" s="5"/>
      <c r="G190" s="10">
        <f>G191+G196</f>
        <v>3532.7</v>
      </c>
      <c r="H190" s="43"/>
      <c r="I190" s="43"/>
    </row>
    <row r="191" spans="1:9" ht="37.5" customHeight="1">
      <c r="A191" s="9" t="s">
        <v>88</v>
      </c>
      <c r="B191" s="5" t="s">
        <v>32</v>
      </c>
      <c r="C191" s="5">
        <v>14</v>
      </c>
      <c r="D191" s="5" t="s">
        <v>15</v>
      </c>
      <c r="E191" s="8"/>
      <c r="F191" s="3"/>
      <c r="G191" s="10">
        <f>G192+G194</f>
        <v>1913.7</v>
      </c>
      <c r="H191" s="43"/>
      <c r="I191" s="43"/>
    </row>
    <row r="192" spans="1:9" ht="48.75" customHeight="1">
      <c r="A192" s="9" t="s">
        <v>144</v>
      </c>
      <c r="B192" s="7" t="s">
        <v>32</v>
      </c>
      <c r="C192" s="7" t="s">
        <v>59</v>
      </c>
      <c r="D192" s="7" t="s">
        <v>15</v>
      </c>
      <c r="E192" s="7" t="s">
        <v>132</v>
      </c>
      <c r="F192" s="7"/>
      <c r="G192" s="10">
        <f>G193</f>
        <v>1161.7</v>
      </c>
      <c r="H192" s="43"/>
      <c r="I192" s="43"/>
    </row>
    <row r="193" spans="1:9" ht="18" customHeight="1">
      <c r="A193" s="9" t="s">
        <v>14</v>
      </c>
      <c r="B193" s="7" t="s">
        <v>32</v>
      </c>
      <c r="C193" s="7" t="s">
        <v>59</v>
      </c>
      <c r="D193" s="7" t="s">
        <v>15</v>
      </c>
      <c r="E193" s="7" t="s">
        <v>132</v>
      </c>
      <c r="F193" s="7" t="s">
        <v>68</v>
      </c>
      <c r="G193" s="10">
        <v>1161.7</v>
      </c>
      <c r="H193" s="43"/>
      <c r="I193" s="43"/>
    </row>
    <row r="194" spans="1:9" ht="52.5" customHeight="1">
      <c r="A194" s="9" t="s">
        <v>131</v>
      </c>
      <c r="B194" s="5" t="s">
        <v>32</v>
      </c>
      <c r="C194" s="5">
        <v>14</v>
      </c>
      <c r="D194" s="5" t="s">
        <v>15</v>
      </c>
      <c r="E194" s="7" t="s">
        <v>132</v>
      </c>
      <c r="F194" s="5"/>
      <c r="G194" s="10">
        <f>G195</f>
        <v>752</v>
      </c>
      <c r="H194" s="43"/>
      <c r="I194" s="43"/>
    </row>
    <row r="195" spans="1:9" ht="17.25" customHeight="1">
      <c r="A195" s="9" t="s">
        <v>14</v>
      </c>
      <c r="B195" s="5" t="s">
        <v>32</v>
      </c>
      <c r="C195" s="5">
        <v>14</v>
      </c>
      <c r="D195" s="5" t="s">
        <v>15</v>
      </c>
      <c r="E195" s="7" t="s">
        <v>132</v>
      </c>
      <c r="F195" s="5">
        <v>510</v>
      </c>
      <c r="G195" s="10">
        <v>752</v>
      </c>
      <c r="H195" s="43"/>
      <c r="I195" s="43"/>
    </row>
    <row r="196" spans="1:9" ht="21.75" customHeight="1">
      <c r="A196" s="9" t="s">
        <v>133</v>
      </c>
      <c r="B196" s="5" t="s">
        <v>32</v>
      </c>
      <c r="C196" s="5">
        <v>14</v>
      </c>
      <c r="D196" s="5" t="s">
        <v>16</v>
      </c>
      <c r="E196" s="7" t="s">
        <v>134</v>
      </c>
      <c r="F196" s="5"/>
      <c r="G196" s="10">
        <f>G197</f>
        <v>1619</v>
      </c>
      <c r="H196" s="43"/>
      <c r="I196" s="43"/>
    </row>
    <row r="197" spans="1:9" ht="18" customHeight="1">
      <c r="A197" s="9" t="s">
        <v>14</v>
      </c>
      <c r="B197" s="5" t="s">
        <v>32</v>
      </c>
      <c r="C197" s="5">
        <v>14</v>
      </c>
      <c r="D197" s="5" t="s">
        <v>16</v>
      </c>
      <c r="E197" s="7" t="s">
        <v>134</v>
      </c>
      <c r="F197" s="5">
        <v>510</v>
      </c>
      <c r="G197" s="10">
        <v>1619</v>
      </c>
      <c r="H197" s="43"/>
      <c r="I197" s="43"/>
    </row>
    <row r="198" spans="1:9" ht="53.25" customHeight="1">
      <c r="A198" s="9" t="s">
        <v>99</v>
      </c>
      <c r="B198" s="5">
        <v>167</v>
      </c>
      <c r="C198" s="5"/>
      <c r="D198" s="5"/>
      <c r="E198" s="7"/>
      <c r="F198" s="5"/>
      <c r="G198" s="10">
        <f>G199+G261+G243+G231+G255</f>
        <v>31477.499999999996</v>
      </c>
      <c r="H198" s="10">
        <v>22815.1</v>
      </c>
      <c r="I198" s="10">
        <v>23082.1</v>
      </c>
    </row>
    <row r="199" spans="1:9" ht="19.5" customHeight="1">
      <c r="A199" s="9" t="s">
        <v>33</v>
      </c>
      <c r="B199" s="5">
        <v>167</v>
      </c>
      <c r="C199" s="5" t="s">
        <v>15</v>
      </c>
      <c r="D199" s="5"/>
      <c r="E199" s="7"/>
      <c r="F199" s="5"/>
      <c r="G199" s="10">
        <f>G203+G206+G215+G200+G212</f>
        <v>18557.099999999999</v>
      </c>
      <c r="H199" s="43"/>
      <c r="I199" s="43"/>
    </row>
    <row r="200" spans="1:9" ht="34.5" customHeight="1">
      <c r="A200" s="38" t="s">
        <v>163</v>
      </c>
      <c r="B200" s="5">
        <v>167</v>
      </c>
      <c r="C200" s="5" t="s">
        <v>15</v>
      </c>
      <c r="D200" s="5" t="s">
        <v>16</v>
      </c>
      <c r="E200" s="7"/>
      <c r="F200" s="5"/>
      <c r="G200" s="10">
        <f>G201</f>
        <v>1200.5999999999999</v>
      </c>
      <c r="H200" s="43"/>
      <c r="I200" s="43"/>
    </row>
    <row r="201" spans="1:9" ht="19.5" customHeight="1">
      <c r="A201" s="9" t="s">
        <v>164</v>
      </c>
      <c r="B201" s="5">
        <v>167</v>
      </c>
      <c r="C201" s="5" t="s">
        <v>15</v>
      </c>
      <c r="D201" s="5" t="s">
        <v>16</v>
      </c>
      <c r="E201" s="7" t="s">
        <v>165</v>
      </c>
      <c r="F201" s="5"/>
      <c r="G201" s="10">
        <f>G202</f>
        <v>1200.5999999999999</v>
      </c>
      <c r="H201" s="43"/>
      <c r="I201" s="43"/>
    </row>
    <row r="202" spans="1:9" ht="88.5" customHeight="1">
      <c r="A202" s="32" t="s">
        <v>75</v>
      </c>
      <c r="B202" s="5">
        <v>167</v>
      </c>
      <c r="C202" s="5" t="s">
        <v>15</v>
      </c>
      <c r="D202" s="5" t="s">
        <v>16</v>
      </c>
      <c r="E202" s="7" t="s">
        <v>165</v>
      </c>
      <c r="F202" s="5">
        <v>100</v>
      </c>
      <c r="G202" s="10">
        <v>1200.5999999999999</v>
      </c>
      <c r="H202" s="43"/>
      <c r="I202" s="43"/>
    </row>
    <row r="203" spans="1:9" ht="36" customHeight="1">
      <c r="A203" s="9" t="s">
        <v>49</v>
      </c>
      <c r="B203" s="5">
        <v>167</v>
      </c>
      <c r="C203" s="5" t="s">
        <v>15</v>
      </c>
      <c r="D203" s="5" t="s">
        <v>17</v>
      </c>
      <c r="E203" s="7"/>
      <c r="F203" s="5"/>
      <c r="G203" s="10">
        <f>G204</f>
        <v>125</v>
      </c>
      <c r="H203" s="43"/>
      <c r="I203" s="43"/>
    </row>
    <row r="204" spans="1:9" ht="35.25" customHeight="1">
      <c r="A204" s="9" t="s">
        <v>69</v>
      </c>
      <c r="B204" s="5">
        <v>167</v>
      </c>
      <c r="C204" s="5" t="s">
        <v>15</v>
      </c>
      <c r="D204" s="5" t="s">
        <v>17</v>
      </c>
      <c r="E204" s="7" t="s">
        <v>135</v>
      </c>
      <c r="F204" s="5"/>
      <c r="G204" s="10">
        <f>G205</f>
        <v>125</v>
      </c>
      <c r="H204" s="43"/>
      <c r="I204" s="43"/>
    </row>
    <row r="205" spans="1:9" ht="32.25" customHeight="1">
      <c r="A205" s="32" t="s">
        <v>115</v>
      </c>
      <c r="B205" s="5">
        <v>167</v>
      </c>
      <c r="C205" s="5" t="s">
        <v>15</v>
      </c>
      <c r="D205" s="5" t="s">
        <v>17</v>
      </c>
      <c r="E205" s="7" t="s">
        <v>135</v>
      </c>
      <c r="F205" s="5">
        <v>200</v>
      </c>
      <c r="G205" s="10">
        <v>125</v>
      </c>
      <c r="H205" s="43"/>
      <c r="I205" s="43"/>
    </row>
    <row r="206" spans="1:9" ht="31.5" customHeight="1">
      <c r="A206" s="9" t="s">
        <v>3</v>
      </c>
      <c r="B206" s="5">
        <v>167</v>
      </c>
      <c r="C206" s="5" t="s">
        <v>15</v>
      </c>
      <c r="D206" s="5" t="s">
        <v>18</v>
      </c>
      <c r="E206" s="7"/>
      <c r="F206" s="5"/>
      <c r="G206" s="10">
        <f>G207</f>
        <v>13472.1</v>
      </c>
      <c r="H206" s="43"/>
      <c r="I206" s="43"/>
    </row>
    <row r="207" spans="1:9" ht="31.5" customHeight="1">
      <c r="A207" s="9" t="s">
        <v>64</v>
      </c>
      <c r="B207" s="5">
        <v>167</v>
      </c>
      <c r="C207" s="5" t="s">
        <v>15</v>
      </c>
      <c r="D207" s="5" t="s">
        <v>18</v>
      </c>
      <c r="E207" s="7" t="s">
        <v>116</v>
      </c>
      <c r="F207" s="5"/>
      <c r="G207" s="10">
        <f>G208</f>
        <v>13472.1</v>
      </c>
      <c r="H207" s="43"/>
      <c r="I207" s="43"/>
    </row>
    <row r="208" spans="1:9" ht="31.5" customHeight="1">
      <c r="A208" s="9" t="s">
        <v>65</v>
      </c>
      <c r="B208" s="5">
        <v>167</v>
      </c>
      <c r="C208" s="5" t="s">
        <v>15</v>
      </c>
      <c r="D208" s="5" t="s">
        <v>18</v>
      </c>
      <c r="E208" s="7" t="s">
        <v>117</v>
      </c>
      <c r="F208" s="5"/>
      <c r="G208" s="10">
        <f>G209+G210+G211</f>
        <v>13472.1</v>
      </c>
      <c r="H208" s="43"/>
      <c r="I208" s="43"/>
    </row>
    <row r="209" spans="1:9" ht="79.5" customHeight="1">
      <c r="A209" s="32" t="s">
        <v>75</v>
      </c>
      <c r="B209" s="5">
        <v>167</v>
      </c>
      <c r="C209" s="5" t="s">
        <v>15</v>
      </c>
      <c r="D209" s="5" t="s">
        <v>18</v>
      </c>
      <c r="E209" s="7" t="s">
        <v>117</v>
      </c>
      <c r="F209" s="5">
        <v>100</v>
      </c>
      <c r="G209" s="10">
        <v>9016.4</v>
      </c>
      <c r="H209" s="43"/>
      <c r="I209" s="43"/>
    </row>
    <row r="210" spans="1:9" ht="30.75" customHeight="1">
      <c r="A210" s="32" t="s">
        <v>115</v>
      </c>
      <c r="B210" s="5">
        <v>167</v>
      </c>
      <c r="C210" s="5" t="s">
        <v>15</v>
      </c>
      <c r="D210" s="5" t="s">
        <v>18</v>
      </c>
      <c r="E210" s="7" t="s">
        <v>117</v>
      </c>
      <c r="F210" s="5">
        <v>200</v>
      </c>
      <c r="G210" s="10">
        <v>4301.3</v>
      </c>
      <c r="H210" s="43"/>
      <c r="I210" s="43"/>
    </row>
    <row r="211" spans="1:9" ht="21.75" customHeight="1">
      <c r="A211" s="33" t="s">
        <v>66</v>
      </c>
      <c r="B211" s="5">
        <v>167</v>
      </c>
      <c r="C211" s="5" t="s">
        <v>15</v>
      </c>
      <c r="D211" s="5" t="s">
        <v>18</v>
      </c>
      <c r="E211" s="7" t="s">
        <v>117</v>
      </c>
      <c r="F211" s="5">
        <v>850</v>
      </c>
      <c r="G211" s="10">
        <v>154.4</v>
      </c>
      <c r="H211" s="43"/>
      <c r="I211" s="43"/>
    </row>
    <row r="212" spans="1:9" ht="21.75" customHeight="1">
      <c r="A212" s="50" t="s">
        <v>161</v>
      </c>
      <c r="B212" s="51">
        <v>167</v>
      </c>
      <c r="C212" s="51" t="s">
        <v>15</v>
      </c>
      <c r="D212" s="51" t="s">
        <v>21</v>
      </c>
      <c r="E212" s="52"/>
      <c r="F212" s="51"/>
      <c r="G212" s="53">
        <f>G213</f>
        <v>5.7</v>
      </c>
      <c r="H212" s="43"/>
      <c r="I212" s="43"/>
    </row>
    <row r="213" spans="1:9" ht="76.5" customHeight="1">
      <c r="A213" s="54" t="s">
        <v>169</v>
      </c>
      <c r="B213" s="51">
        <v>167</v>
      </c>
      <c r="C213" s="51" t="s">
        <v>15</v>
      </c>
      <c r="D213" s="51" t="s">
        <v>21</v>
      </c>
      <c r="E213" s="52" t="s">
        <v>168</v>
      </c>
      <c r="F213" s="51"/>
      <c r="G213" s="53">
        <f>G214</f>
        <v>5.7</v>
      </c>
      <c r="H213" s="43"/>
      <c r="I213" s="43"/>
    </row>
    <row r="214" spans="1:9" ht="42" customHeight="1">
      <c r="A214" s="55" t="s">
        <v>115</v>
      </c>
      <c r="B214" s="51">
        <v>167</v>
      </c>
      <c r="C214" s="51" t="s">
        <v>15</v>
      </c>
      <c r="D214" s="51" t="s">
        <v>21</v>
      </c>
      <c r="E214" s="52" t="s">
        <v>168</v>
      </c>
      <c r="F214" s="51">
        <v>200</v>
      </c>
      <c r="G214" s="53">
        <v>5.7</v>
      </c>
      <c r="H214" s="43"/>
      <c r="I214" s="43"/>
    </row>
    <row r="215" spans="1:9" ht="25.5" customHeight="1">
      <c r="A215" s="9" t="s">
        <v>5</v>
      </c>
      <c r="B215" s="5">
        <v>167</v>
      </c>
      <c r="C215" s="5" t="s">
        <v>15</v>
      </c>
      <c r="D215" s="5" t="s">
        <v>45</v>
      </c>
      <c r="E215" s="8"/>
      <c r="F215" s="5"/>
      <c r="G215" s="10">
        <f>G216+G219+G223+G225+G227+G229</f>
        <v>3753.7</v>
      </c>
      <c r="H215" s="43"/>
      <c r="I215" s="43"/>
    </row>
    <row r="216" spans="1:9" ht="25.5" customHeight="1">
      <c r="A216" s="9" t="s">
        <v>50</v>
      </c>
      <c r="B216" s="5">
        <v>167</v>
      </c>
      <c r="C216" s="5" t="s">
        <v>15</v>
      </c>
      <c r="D216" s="5" t="s">
        <v>45</v>
      </c>
      <c r="E216" s="7" t="s">
        <v>136</v>
      </c>
      <c r="F216" s="5"/>
      <c r="G216" s="10">
        <f>G217+G218</f>
        <v>245</v>
      </c>
      <c r="H216" s="43"/>
      <c r="I216" s="43"/>
    </row>
    <row r="217" spans="1:9" ht="95.25" customHeight="1">
      <c r="A217" s="32" t="s">
        <v>75</v>
      </c>
      <c r="B217" s="5">
        <v>167</v>
      </c>
      <c r="C217" s="5" t="s">
        <v>15</v>
      </c>
      <c r="D217" s="5" t="s">
        <v>45</v>
      </c>
      <c r="E217" s="7" t="s">
        <v>136</v>
      </c>
      <c r="F217" s="5">
        <v>100</v>
      </c>
      <c r="G217" s="30">
        <v>245</v>
      </c>
      <c r="H217" s="43"/>
      <c r="I217" s="43"/>
    </row>
    <row r="218" spans="1:9" ht="39.75" customHeight="1">
      <c r="A218" s="32" t="s">
        <v>115</v>
      </c>
      <c r="B218" s="5">
        <v>167</v>
      </c>
      <c r="C218" s="5" t="s">
        <v>15</v>
      </c>
      <c r="D218" s="5" t="s">
        <v>45</v>
      </c>
      <c r="E218" s="7" t="s">
        <v>136</v>
      </c>
      <c r="F218" s="5">
        <v>200</v>
      </c>
      <c r="G218" s="30">
        <v>0</v>
      </c>
      <c r="H218" s="43"/>
      <c r="I218" s="43"/>
    </row>
    <row r="219" spans="1:9" ht="37.5" customHeight="1">
      <c r="A219" s="24" t="s">
        <v>154</v>
      </c>
      <c r="B219" s="5">
        <v>167</v>
      </c>
      <c r="C219" s="5" t="s">
        <v>15</v>
      </c>
      <c r="D219" s="5" t="s">
        <v>45</v>
      </c>
      <c r="E219" s="26" t="s">
        <v>153</v>
      </c>
      <c r="F219" s="25"/>
      <c r="G219" s="27">
        <f>G220+G221</f>
        <v>1245.2</v>
      </c>
      <c r="H219" s="43"/>
      <c r="I219" s="43"/>
    </row>
    <row r="220" spans="1:9" ht="93.75" customHeight="1">
      <c r="A220" s="32" t="s">
        <v>75</v>
      </c>
      <c r="B220" s="5">
        <v>167</v>
      </c>
      <c r="C220" s="5" t="s">
        <v>15</v>
      </c>
      <c r="D220" s="5" t="s">
        <v>45</v>
      </c>
      <c r="E220" s="26" t="s">
        <v>153</v>
      </c>
      <c r="F220" s="25">
        <v>100</v>
      </c>
      <c r="G220" s="41">
        <v>1245.2</v>
      </c>
      <c r="H220" s="43"/>
      <c r="I220" s="43"/>
    </row>
    <row r="221" spans="1:9" ht="32.25" customHeight="1">
      <c r="A221" s="32" t="s">
        <v>115</v>
      </c>
      <c r="B221" s="5">
        <v>167</v>
      </c>
      <c r="C221" s="5" t="s">
        <v>15</v>
      </c>
      <c r="D221" s="5" t="s">
        <v>45</v>
      </c>
      <c r="E221" s="26" t="s">
        <v>153</v>
      </c>
      <c r="F221" s="25">
        <v>200</v>
      </c>
      <c r="G221" s="41">
        <v>0</v>
      </c>
      <c r="H221" s="43"/>
      <c r="I221" s="43"/>
    </row>
    <row r="222" spans="1:9" ht="21" customHeight="1">
      <c r="A222" s="35" t="s">
        <v>66</v>
      </c>
      <c r="B222" s="5">
        <v>167</v>
      </c>
      <c r="C222" s="5" t="s">
        <v>15</v>
      </c>
      <c r="D222" s="5" t="s">
        <v>45</v>
      </c>
      <c r="E222" s="26" t="s">
        <v>153</v>
      </c>
      <c r="F222" s="25">
        <v>850</v>
      </c>
      <c r="G222" s="41">
        <v>0</v>
      </c>
      <c r="H222" s="43"/>
      <c r="I222" s="43"/>
    </row>
    <row r="223" spans="1:9" ht="46.5" customHeight="1">
      <c r="A223" s="33" t="s">
        <v>189</v>
      </c>
      <c r="B223" s="5">
        <v>167</v>
      </c>
      <c r="C223" s="5" t="s">
        <v>15</v>
      </c>
      <c r="D223" s="5">
        <v>13</v>
      </c>
      <c r="E223" s="7" t="s">
        <v>192</v>
      </c>
      <c r="F223" s="5"/>
      <c r="G223" s="10">
        <f>G224</f>
        <v>700</v>
      </c>
      <c r="H223" s="43"/>
      <c r="I223" s="43"/>
    </row>
    <row r="224" spans="1:9" ht="80.25" customHeight="1">
      <c r="A224" s="31" t="s">
        <v>75</v>
      </c>
      <c r="B224" s="5">
        <v>167</v>
      </c>
      <c r="C224" s="5" t="s">
        <v>15</v>
      </c>
      <c r="D224" s="5">
        <v>13</v>
      </c>
      <c r="E224" s="7" t="s">
        <v>192</v>
      </c>
      <c r="F224" s="5">
        <v>100</v>
      </c>
      <c r="G224" s="10">
        <v>700</v>
      </c>
      <c r="H224" s="43"/>
      <c r="I224" s="43"/>
    </row>
    <row r="225" spans="1:9" ht="40.5" customHeight="1">
      <c r="A225" s="31" t="s">
        <v>216</v>
      </c>
      <c r="B225" s="5">
        <v>167</v>
      </c>
      <c r="C225" s="5" t="s">
        <v>15</v>
      </c>
      <c r="D225" s="5">
        <v>13</v>
      </c>
      <c r="E225" s="7" t="s">
        <v>217</v>
      </c>
      <c r="F225" s="5"/>
      <c r="G225" s="10">
        <f>G226</f>
        <v>263.5</v>
      </c>
      <c r="H225" s="43"/>
      <c r="I225" s="43"/>
    </row>
    <row r="226" spans="1:9" ht="36" customHeight="1">
      <c r="A226" s="32" t="s">
        <v>115</v>
      </c>
      <c r="B226" s="5">
        <v>167</v>
      </c>
      <c r="C226" s="5" t="s">
        <v>15</v>
      </c>
      <c r="D226" s="5">
        <v>13</v>
      </c>
      <c r="E226" s="7" t="s">
        <v>217</v>
      </c>
      <c r="F226" s="5">
        <v>200</v>
      </c>
      <c r="G226" s="10">
        <v>263.5</v>
      </c>
      <c r="H226" s="43"/>
      <c r="I226" s="43"/>
    </row>
    <row r="227" spans="1:9" ht="25.5" customHeight="1">
      <c r="A227" s="32" t="s">
        <v>155</v>
      </c>
      <c r="B227" s="5">
        <v>167</v>
      </c>
      <c r="C227" s="5" t="s">
        <v>15</v>
      </c>
      <c r="D227" s="5">
        <v>13</v>
      </c>
      <c r="E227" s="28" t="s">
        <v>156</v>
      </c>
      <c r="F227" s="25"/>
      <c r="G227" s="41">
        <f>G228</f>
        <v>800</v>
      </c>
      <c r="H227" s="43"/>
      <c r="I227" s="43"/>
    </row>
    <row r="228" spans="1:9" ht="36" customHeight="1">
      <c r="A228" s="32" t="s">
        <v>115</v>
      </c>
      <c r="B228" s="5">
        <v>167</v>
      </c>
      <c r="C228" s="5" t="s">
        <v>15</v>
      </c>
      <c r="D228" s="5">
        <v>13</v>
      </c>
      <c r="E228" s="28" t="s">
        <v>156</v>
      </c>
      <c r="F228" s="25">
        <v>200</v>
      </c>
      <c r="G228" s="41">
        <v>800</v>
      </c>
      <c r="H228" s="43"/>
      <c r="I228" s="43"/>
    </row>
    <row r="229" spans="1:9" ht="42" customHeight="1">
      <c r="A229" s="32" t="s">
        <v>219</v>
      </c>
      <c r="B229" s="5">
        <v>167</v>
      </c>
      <c r="C229" s="5" t="s">
        <v>15</v>
      </c>
      <c r="D229" s="5">
        <v>13</v>
      </c>
      <c r="E229" s="28" t="s">
        <v>220</v>
      </c>
      <c r="F229" s="25"/>
      <c r="G229" s="41">
        <f>G230</f>
        <v>500</v>
      </c>
      <c r="H229" s="43"/>
      <c r="I229" s="43"/>
    </row>
    <row r="230" spans="1:9" ht="36" customHeight="1">
      <c r="A230" s="32" t="s">
        <v>115</v>
      </c>
      <c r="B230" s="5">
        <v>167</v>
      </c>
      <c r="C230" s="5" t="s">
        <v>15</v>
      </c>
      <c r="D230" s="5">
        <v>13</v>
      </c>
      <c r="E230" s="28" t="s">
        <v>220</v>
      </c>
      <c r="F230" s="25">
        <v>200</v>
      </c>
      <c r="G230" s="41">
        <v>500</v>
      </c>
      <c r="H230" s="43"/>
      <c r="I230" s="43"/>
    </row>
    <row r="231" spans="1:9" ht="50.25" customHeight="1">
      <c r="A231" s="17" t="s">
        <v>47</v>
      </c>
      <c r="B231" s="5">
        <v>167</v>
      </c>
      <c r="C231" s="18" t="s">
        <v>17</v>
      </c>
      <c r="D231" s="18" t="s">
        <v>20</v>
      </c>
      <c r="E231" s="19"/>
      <c r="F231" s="18"/>
      <c r="G231" s="20">
        <f>G232+G239+G235+G237+G241</f>
        <v>1736.6</v>
      </c>
      <c r="H231" s="43"/>
      <c r="I231" s="43"/>
    </row>
    <row r="232" spans="1:9" ht="36" customHeight="1">
      <c r="A232" s="9" t="s">
        <v>70</v>
      </c>
      <c r="B232" s="5">
        <v>167</v>
      </c>
      <c r="C232" s="5" t="s">
        <v>17</v>
      </c>
      <c r="D232" s="5" t="s">
        <v>20</v>
      </c>
      <c r="E232" s="7" t="s">
        <v>137</v>
      </c>
      <c r="F232" s="5"/>
      <c r="G232" s="10">
        <f>G233+G234</f>
        <v>1236.5999999999999</v>
      </c>
      <c r="H232" s="43"/>
      <c r="I232" s="43"/>
    </row>
    <row r="233" spans="1:9" ht="83.25" customHeight="1">
      <c r="A233" s="32" t="s">
        <v>75</v>
      </c>
      <c r="B233" s="5">
        <v>167</v>
      </c>
      <c r="C233" s="5" t="s">
        <v>17</v>
      </c>
      <c r="D233" s="5" t="s">
        <v>20</v>
      </c>
      <c r="E233" s="7" t="s">
        <v>137</v>
      </c>
      <c r="F233" s="5">
        <v>100</v>
      </c>
      <c r="G233" s="10">
        <v>1236.5999999999999</v>
      </c>
      <c r="H233" s="43"/>
      <c r="I233" s="43"/>
    </row>
    <row r="234" spans="1:9" ht="31.5" customHeight="1">
      <c r="A234" s="32" t="s">
        <v>115</v>
      </c>
      <c r="B234" s="5">
        <v>167</v>
      </c>
      <c r="C234" s="5" t="s">
        <v>17</v>
      </c>
      <c r="D234" s="5" t="s">
        <v>20</v>
      </c>
      <c r="E234" s="7" t="s">
        <v>137</v>
      </c>
      <c r="F234" s="5">
        <v>200</v>
      </c>
      <c r="G234" s="10">
        <v>0</v>
      </c>
      <c r="H234" s="43"/>
      <c r="I234" s="43"/>
    </row>
    <row r="235" spans="1:9" ht="71.25" customHeight="1">
      <c r="A235" s="32" t="s">
        <v>171</v>
      </c>
      <c r="B235" s="5">
        <v>167</v>
      </c>
      <c r="C235" s="5" t="s">
        <v>17</v>
      </c>
      <c r="D235" s="5" t="s">
        <v>20</v>
      </c>
      <c r="E235" s="7" t="s">
        <v>170</v>
      </c>
      <c r="F235" s="5"/>
      <c r="G235" s="53">
        <f>G236</f>
        <v>400</v>
      </c>
      <c r="H235" s="43"/>
      <c r="I235" s="43"/>
    </row>
    <row r="236" spans="1:9" ht="31.5" customHeight="1">
      <c r="A236" s="32" t="s">
        <v>115</v>
      </c>
      <c r="B236" s="5">
        <v>167</v>
      </c>
      <c r="C236" s="5" t="s">
        <v>17</v>
      </c>
      <c r="D236" s="5" t="s">
        <v>20</v>
      </c>
      <c r="E236" s="7" t="s">
        <v>170</v>
      </c>
      <c r="F236" s="5">
        <v>200</v>
      </c>
      <c r="G236" s="53">
        <v>400</v>
      </c>
      <c r="H236" s="43"/>
      <c r="I236" s="43"/>
    </row>
    <row r="237" spans="1:9" ht="57.75" customHeight="1">
      <c r="A237" s="32" t="s">
        <v>174</v>
      </c>
      <c r="B237" s="5">
        <v>167</v>
      </c>
      <c r="C237" s="5" t="s">
        <v>17</v>
      </c>
      <c r="D237" s="5" t="s">
        <v>20</v>
      </c>
      <c r="E237" s="7" t="s">
        <v>176</v>
      </c>
      <c r="F237" s="5"/>
      <c r="G237" s="10">
        <f>G238</f>
        <v>25</v>
      </c>
      <c r="H237" s="43"/>
      <c r="I237" s="43"/>
    </row>
    <row r="238" spans="1:9" ht="31.5" customHeight="1">
      <c r="A238" s="47" t="s">
        <v>115</v>
      </c>
      <c r="B238" s="5">
        <v>167</v>
      </c>
      <c r="C238" s="5" t="s">
        <v>17</v>
      </c>
      <c r="D238" s="5" t="s">
        <v>20</v>
      </c>
      <c r="E238" s="7" t="s">
        <v>176</v>
      </c>
      <c r="F238" s="5">
        <v>200</v>
      </c>
      <c r="G238" s="10">
        <v>25</v>
      </c>
      <c r="H238" s="43"/>
      <c r="I238" s="43"/>
    </row>
    <row r="239" spans="1:9" ht="52.5" customHeight="1">
      <c r="A239" s="47" t="s">
        <v>175</v>
      </c>
      <c r="B239" s="5">
        <v>167</v>
      </c>
      <c r="C239" s="5" t="s">
        <v>17</v>
      </c>
      <c r="D239" s="5" t="s">
        <v>20</v>
      </c>
      <c r="E239" s="49" t="s">
        <v>177</v>
      </c>
      <c r="F239" s="48"/>
      <c r="G239" s="30">
        <f>G240</f>
        <v>50</v>
      </c>
      <c r="H239" s="56"/>
      <c r="I239" s="43"/>
    </row>
    <row r="240" spans="1:9" ht="31.5" customHeight="1">
      <c r="A240" s="47" t="s">
        <v>115</v>
      </c>
      <c r="B240" s="5">
        <v>167</v>
      </c>
      <c r="C240" s="5" t="s">
        <v>17</v>
      </c>
      <c r="D240" s="5" t="s">
        <v>20</v>
      </c>
      <c r="E240" s="49" t="s">
        <v>177</v>
      </c>
      <c r="F240" s="48">
        <v>200</v>
      </c>
      <c r="G240" s="30">
        <v>50</v>
      </c>
      <c r="H240" s="56"/>
      <c r="I240" s="43"/>
    </row>
    <row r="241" spans="1:9" ht="79.5" customHeight="1">
      <c r="A241" s="47" t="s">
        <v>183</v>
      </c>
      <c r="B241" s="5">
        <v>167</v>
      </c>
      <c r="C241" s="5" t="s">
        <v>17</v>
      </c>
      <c r="D241" s="5" t="s">
        <v>20</v>
      </c>
      <c r="E241" s="49" t="s">
        <v>178</v>
      </c>
      <c r="F241" s="48"/>
      <c r="G241" s="30">
        <f>G242</f>
        <v>25</v>
      </c>
      <c r="H241" s="56"/>
      <c r="I241" s="43"/>
    </row>
    <row r="242" spans="1:9" ht="31.5" customHeight="1">
      <c r="A242" s="47" t="s">
        <v>115</v>
      </c>
      <c r="B242" s="5">
        <v>167</v>
      </c>
      <c r="C242" s="5" t="s">
        <v>17</v>
      </c>
      <c r="D242" s="5" t="s">
        <v>20</v>
      </c>
      <c r="E242" s="49" t="s">
        <v>178</v>
      </c>
      <c r="F242" s="48">
        <v>200</v>
      </c>
      <c r="G242" s="30">
        <v>25</v>
      </c>
      <c r="H242" s="56"/>
      <c r="I242" s="43"/>
    </row>
    <row r="243" spans="1:9" ht="21" customHeight="1">
      <c r="A243" s="4" t="s">
        <v>35</v>
      </c>
      <c r="B243" s="5">
        <v>167</v>
      </c>
      <c r="C243" s="5" t="s">
        <v>18</v>
      </c>
      <c r="D243" s="5"/>
      <c r="E243" s="7"/>
      <c r="F243" s="3"/>
      <c r="G243" s="10">
        <f>G247+G244+G252</f>
        <v>5743</v>
      </c>
      <c r="H243" s="43"/>
      <c r="I243" s="43"/>
    </row>
    <row r="244" spans="1:9" ht="17.25" customHeight="1">
      <c r="A244" s="4" t="s">
        <v>109</v>
      </c>
      <c r="B244" s="5">
        <v>167</v>
      </c>
      <c r="C244" s="5" t="s">
        <v>18</v>
      </c>
      <c r="D244" s="5" t="s">
        <v>21</v>
      </c>
      <c r="E244" s="7"/>
      <c r="F244" s="3"/>
      <c r="G244" s="10">
        <f>G245</f>
        <v>177</v>
      </c>
      <c r="H244" s="43"/>
      <c r="I244" s="43"/>
    </row>
    <row r="245" spans="1:9" ht="52.5" customHeight="1">
      <c r="A245" s="4" t="s">
        <v>204</v>
      </c>
      <c r="B245" s="5">
        <v>167</v>
      </c>
      <c r="C245" s="5" t="s">
        <v>18</v>
      </c>
      <c r="D245" s="5" t="s">
        <v>21</v>
      </c>
      <c r="E245" s="7" t="s">
        <v>150</v>
      </c>
      <c r="F245" s="3"/>
      <c r="G245" s="10">
        <f>G246</f>
        <v>177</v>
      </c>
      <c r="H245" s="43"/>
      <c r="I245" s="43"/>
    </row>
    <row r="246" spans="1:9" ht="31.5" customHeight="1">
      <c r="A246" s="4" t="s">
        <v>115</v>
      </c>
      <c r="B246" s="5">
        <v>167</v>
      </c>
      <c r="C246" s="5" t="s">
        <v>18</v>
      </c>
      <c r="D246" s="5" t="s">
        <v>21</v>
      </c>
      <c r="E246" s="7" t="s">
        <v>150</v>
      </c>
      <c r="F246" s="3">
        <v>200</v>
      </c>
      <c r="G246" s="10">
        <v>177</v>
      </c>
      <c r="H246" s="43"/>
      <c r="I246" s="43"/>
    </row>
    <row r="247" spans="1:9" ht="19.5" customHeight="1">
      <c r="A247" s="4" t="s">
        <v>72</v>
      </c>
      <c r="B247" s="5">
        <v>167</v>
      </c>
      <c r="C247" s="5" t="s">
        <v>18</v>
      </c>
      <c r="D247" s="5" t="s">
        <v>20</v>
      </c>
      <c r="E247" s="7"/>
      <c r="F247" s="3"/>
      <c r="G247" s="10">
        <f>G248+G250</f>
        <v>4766</v>
      </c>
      <c r="H247" s="43"/>
      <c r="I247" s="43"/>
    </row>
    <row r="248" spans="1:9" ht="47.25" customHeight="1">
      <c r="A248" s="4" t="s">
        <v>73</v>
      </c>
      <c r="B248" s="5">
        <v>167</v>
      </c>
      <c r="C248" s="5" t="s">
        <v>18</v>
      </c>
      <c r="D248" s="5" t="s">
        <v>20</v>
      </c>
      <c r="E248" s="7" t="s">
        <v>138</v>
      </c>
      <c r="F248" s="3"/>
      <c r="G248" s="10">
        <f>G249</f>
        <v>2975</v>
      </c>
      <c r="H248" s="43"/>
      <c r="I248" s="43"/>
    </row>
    <row r="249" spans="1:9" ht="31.5" customHeight="1">
      <c r="A249" s="47" t="s">
        <v>115</v>
      </c>
      <c r="B249" s="48">
        <v>167</v>
      </c>
      <c r="C249" s="48" t="s">
        <v>18</v>
      </c>
      <c r="D249" s="48" t="s">
        <v>20</v>
      </c>
      <c r="E249" s="49" t="s">
        <v>138</v>
      </c>
      <c r="F249" s="59">
        <v>200</v>
      </c>
      <c r="G249" s="30">
        <v>2975</v>
      </c>
      <c r="H249" s="43"/>
      <c r="I249" s="43"/>
    </row>
    <row r="250" spans="1:9" ht="66" customHeight="1">
      <c r="A250" s="47" t="s">
        <v>215</v>
      </c>
      <c r="B250" s="5">
        <v>167</v>
      </c>
      <c r="C250" s="5" t="s">
        <v>18</v>
      </c>
      <c r="D250" s="5" t="s">
        <v>20</v>
      </c>
      <c r="E250" s="49" t="s">
        <v>214</v>
      </c>
      <c r="F250" s="3"/>
      <c r="G250" s="10">
        <f>G251</f>
        <v>1791</v>
      </c>
      <c r="H250" s="43"/>
      <c r="I250" s="43"/>
    </row>
    <row r="251" spans="1:9" ht="31.5" customHeight="1">
      <c r="A251" s="47" t="s">
        <v>115</v>
      </c>
      <c r="B251" s="48">
        <v>167</v>
      </c>
      <c r="C251" s="48" t="s">
        <v>18</v>
      </c>
      <c r="D251" s="48" t="s">
        <v>20</v>
      </c>
      <c r="E251" s="49" t="s">
        <v>214</v>
      </c>
      <c r="F251" s="59">
        <v>200</v>
      </c>
      <c r="G251" s="30">
        <v>1791</v>
      </c>
      <c r="H251" s="43"/>
      <c r="I251" s="43"/>
    </row>
    <row r="252" spans="1:9" ht="31.5" customHeight="1">
      <c r="A252" s="55" t="s">
        <v>162</v>
      </c>
      <c r="B252" s="51">
        <v>167</v>
      </c>
      <c r="C252" s="51" t="s">
        <v>18</v>
      </c>
      <c r="D252" s="51">
        <v>12</v>
      </c>
      <c r="E252" s="52"/>
      <c r="F252" s="61"/>
      <c r="G252" s="53">
        <f>G253</f>
        <v>800</v>
      </c>
      <c r="H252" s="43"/>
      <c r="I252" s="43"/>
    </row>
    <row r="253" spans="1:9" ht="48.75" customHeight="1">
      <c r="A253" s="55" t="s">
        <v>166</v>
      </c>
      <c r="B253" s="51">
        <v>167</v>
      </c>
      <c r="C253" s="51" t="s">
        <v>18</v>
      </c>
      <c r="D253" s="51">
        <v>12</v>
      </c>
      <c r="E253" s="52" t="s">
        <v>167</v>
      </c>
      <c r="F253" s="61"/>
      <c r="G253" s="53">
        <f>G254</f>
        <v>800</v>
      </c>
      <c r="H253" s="43"/>
      <c r="I253" s="43"/>
    </row>
    <row r="254" spans="1:9" ht="31.5" customHeight="1">
      <c r="A254" s="55" t="s">
        <v>115</v>
      </c>
      <c r="B254" s="51">
        <v>167</v>
      </c>
      <c r="C254" s="51" t="s">
        <v>18</v>
      </c>
      <c r="D254" s="51">
        <v>12</v>
      </c>
      <c r="E254" s="52" t="s">
        <v>167</v>
      </c>
      <c r="F254" s="61">
        <v>200</v>
      </c>
      <c r="G254" s="53">
        <v>800</v>
      </c>
      <c r="H254" s="43"/>
      <c r="I254" s="43"/>
    </row>
    <row r="255" spans="1:9" ht="23.25" customHeight="1">
      <c r="A255" s="32" t="s">
        <v>181</v>
      </c>
      <c r="B255" s="5">
        <v>167</v>
      </c>
      <c r="C255" s="5" t="s">
        <v>21</v>
      </c>
      <c r="D255" s="5"/>
      <c r="E255" s="7"/>
      <c r="F255" s="3"/>
      <c r="G255" s="10">
        <f>G256</f>
        <v>2628</v>
      </c>
      <c r="H255" s="43"/>
      <c r="I255" s="43"/>
    </row>
    <row r="256" spans="1:9" ht="19.5" customHeight="1">
      <c r="A256" s="32" t="s">
        <v>179</v>
      </c>
      <c r="B256" s="5">
        <v>167</v>
      </c>
      <c r="C256" s="5" t="s">
        <v>21</v>
      </c>
      <c r="D256" s="5" t="s">
        <v>17</v>
      </c>
      <c r="E256" s="7"/>
      <c r="F256" s="3"/>
      <c r="G256" s="10">
        <f>G257+G259</f>
        <v>2628</v>
      </c>
      <c r="H256" s="43"/>
      <c r="I256" s="43"/>
    </row>
    <row r="257" spans="1:9" ht="21.75" customHeight="1">
      <c r="A257" s="32" t="s">
        <v>180</v>
      </c>
      <c r="B257" s="5">
        <v>167</v>
      </c>
      <c r="C257" s="5" t="s">
        <v>21</v>
      </c>
      <c r="D257" s="5" t="s">
        <v>17</v>
      </c>
      <c r="E257" s="7" t="s">
        <v>182</v>
      </c>
      <c r="F257" s="3"/>
      <c r="G257" s="10">
        <f>G258</f>
        <v>300</v>
      </c>
      <c r="H257" s="43"/>
      <c r="I257" s="43"/>
    </row>
    <row r="258" spans="1:9" ht="31.5" customHeight="1">
      <c r="A258" s="32" t="s">
        <v>115</v>
      </c>
      <c r="B258" s="5">
        <v>167</v>
      </c>
      <c r="C258" s="5" t="s">
        <v>21</v>
      </c>
      <c r="D258" s="5" t="s">
        <v>17</v>
      </c>
      <c r="E258" s="7" t="s">
        <v>182</v>
      </c>
      <c r="F258" s="3">
        <v>200</v>
      </c>
      <c r="G258" s="10">
        <v>300</v>
      </c>
      <c r="H258" s="43"/>
      <c r="I258" s="43"/>
    </row>
    <row r="259" spans="1:9" ht="31.5" customHeight="1">
      <c r="A259" s="32" t="s">
        <v>199</v>
      </c>
      <c r="B259" s="5">
        <v>167</v>
      </c>
      <c r="C259" s="5" t="s">
        <v>21</v>
      </c>
      <c r="D259" s="5" t="s">
        <v>17</v>
      </c>
      <c r="E259" s="7" t="s">
        <v>200</v>
      </c>
      <c r="F259" s="3"/>
      <c r="G259" s="10">
        <f>G260</f>
        <v>2328</v>
      </c>
      <c r="H259" s="43"/>
      <c r="I259" s="43"/>
    </row>
    <row r="260" spans="1:9" ht="31.5" customHeight="1">
      <c r="A260" s="32" t="s">
        <v>115</v>
      </c>
      <c r="B260" s="5">
        <v>167</v>
      </c>
      <c r="C260" s="5" t="s">
        <v>21</v>
      </c>
      <c r="D260" s="5" t="s">
        <v>17</v>
      </c>
      <c r="E260" s="7" t="s">
        <v>200</v>
      </c>
      <c r="F260" s="3">
        <v>200</v>
      </c>
      <c r="G260" s="10">
        <v>2328</v>
      </c>
      <c r="H260" s="43"/>
      <c r="I260" s="43"/>
    </row>
    <row r="261" spans="1:9" ht="21.75" customHeight="1">
      <c r="A261" s="9" t="s">
        <v>37</v>
      </c>
      <c r="B261" s="3">
        <v>167</v>
      </c>
      <c r="C261" s="5">
        <v>10</v>
      </c>
      <c r="D261" s="5"/>
      <c r="E261" s="8"/>
      <c r="F261" s="3"/>
      <c r="G261" s="10">
        <f>G262+G265</f>
        <v>2812.8</v>
      </c>
      <c r="H261" s="43"/>
      <c r="I261" s="43"/>
    </row>
    <row r="262" spans="1:9" ht="21.75" customHeight="1">
      <c r="A262" s="4" t="s">
        <v>12</v>
      </c>
      <c r="B262" s="5">
        <v>167</v>
      </c>
      <c r="C262" s="5">
        <v>10</v>
      </c>
      <c r="D262" s="5" t="s">
        <v>15</v>
      </c>
      <c r="E262" s="8"/>
      <c r="F262" s="3"/>
      <c r="G262" s="10">
        <f>G263</f>
        <v>700</v>
      </c>
      <c r="H262" s="43"/>
      <c r="I262" s="43"/>
    </row>
    <row r="263" spans="1:9" ht="20.25" customHeight="1">
      <c r="A263" s="9" t="s">
        <v>80</v>
      </c>
      <c r="B263" s="5">
        <v>167</v>
      </c>
      <c r="C263" s="5">
        <v>10</v>
      </c>
      <c r="D263" s="5" t="s">
        <v>15</v>
      </c>
      <c r="E263" s="7" t="s">
        <v>140</v>
      </c>
      <c r="F263" s="3"/>
      <c r="G263" s="10">
        <f>G264</f>
        <v>700</v>
      </c>
      <c r="H263" s="43"/>
      <c r="I263" s="43"/>
    </row>
    <row r="264" spans="1:9" ht="30.75" customHeight="1">
      <c r="A264" s="9" t="s">
        <v>60</v>
      </c>
      <c r="B264" s="5">
        <v>167</v>
      </c>
      <c r="C264" s="5">
        <v>10</v>
      </c>
      <c r="D264" s="5" t="s">
        <v>15</v>
      </c>
      <c r="E264" s="7" t="s">
        <v>140</v>
      </c>
      <c r="F264" s="3">
        <v>300</v>
      </c>
      <c r="G264" s="10">
        <v>700</v>
      </c>
      <c r="H264" s="43"/>
      <c r="I264" s="43"/>
    </row>
    <row r="265" spans="1:9" ht="21.75" customHeight="1">
      <c r="A265" s="4" t="s">
        <v>41</v>
      </c>
      <c r="B265" s="5">
        <v>167</v>
      </c>
      <c r="C265" s="5">
        <v>10</v>
      </c>
      <c r="D265" s="5" t="s">
        <v>17</v>
      </c>
      <c r="E265" s="7"/>
      <c r="F265" s="3"/>
      <c r="G265" s="10">
        <f>G270+G266+G268</f>
        <v>2112.8000000000002</v>
      </c>
      <c r="H265" s="43"/>
      <c r="I265" s="43"/>
    </row>
    <row r="266" spans="1:9" ht="72" customHeight="1">
      <c r="A266" s="9" t="s">
        <v>218</v>
      </c>
      <c r="B266" s="5">
        <v>167</v>
      </c>
      <c r="C266" s="5" t="s">
        <v>57</v>
      </c>
      <c r="D266" s="5" t="s">
        <v>17</v>
      </c>
      <c r="E266" s="7" t="s">
        <v>221</v>
      </c>
      <c r="F266" s="5"/>
      <c r="G266" s="10">
        <f>G267</f>
        <v>1225.0999999999999</v>
      </c>
      <c r="H266" s="43"/>
      <c r="I266" s="43"/>
    </row>
    <row r="267" spans="1:9" ht="42" customHeight="1">
      <c r="A267" s="9" t="s">
        <v>60</v>
      </c>
      <c r="B267" s="5">
        <v>167</v>
      </c>
      <c r="C267" s="5" t="s">
        <v>57</v>
      </c>
      <c r="D267" s="5" t="s">
        <v>17</v>
      </c>
      <c r="E267" s="7" t="s">
        <v>221</v>
      </c>
      <c r="F267" s="5">
        <v>300</v>
      </c>
      <c r="G267" s="10">
        <v>1225.0999999999999</v>
      </c>
      <c r="H267" s="43"/>
      <c r="I267" s="43"/>
    </row>
    <row r="268" spans="1:9" ht="129" customHeight="1">
      <c r="A268" s="9" t="s">
        <v>222</v>
      </c>
      <c r="B268" s="5">
        <v>167</v>
      </c>
      <c r="C268" s="5" t="s">
        <v>57</v>
      </c>
      <c r="D268" s="5" t="s">
        <v>17</v>
      </c>
      <c r="E268" s="7" t="s">
        <v>223</v>
      </c>
      <c r="F268" s="5"/>
      <c r="G268" s="10">
        <f>G269</f>
        <v>886</v>
      </c>
      <c r="H268" s="43"/>
      <c r="I268" s="43"/>
    </row>
    <row r="269" spans="1:9" ht="34.5" customHeight="1">
      <c r="A269" s="9" t="s">
        <v>60</v>
      </c>
      <c r="B269" s="5">
        <v>167</v>
      </c>
      <c r="C269" s="5" t="s">
        <v>57</v>
      </c>
      <c r="D269" s="5" t="s">
        <v>17</v>
      </c>
      <c r="E269" s="7" t="s">
        <v>223</v>
      </c>
      <c r="F269" s="5">
        <v>300</v>
      </c>
      <c r="G269" s="10">
        <v>886</v>
      </c>
      <c r="H269" s="43"/>
      <c r="I269" s="43"/>
    </row>
    <row r="270" spans="1:9" ht="66" customHeight="1">
      <c r="A270" s="9" t="s">
        <v>201</v>
      </c>
      <c r="B270" s="5">
        <v>167</v>
      </c>
      <c r="C270" s="5">
        <v>10</v>
      </c>
      <c r="D270" s="5" t="s">
        <v>17</v>
      </c>
      <c r="E270" s="7" t="s">
        <v>202</v>
      </c>
      <c r="F270" s="3"/>
      <c r="G270" s="10">
        <f>G271</f>
        <v>1.7</v>
      </c>
      <c r="H270" s="43"/>
      <c r="I270" s="43"/>
    </row>
    <row r="271" spans="1:9" ht="41.25" customHeight="1">
      <c r="A271" s="9" t="s">
        <v>60</v>
      </c>
      <c r="B271" s="5">
        <v>167</v>
      </c>
      <c r="C271" s="5" t="s">
        <v>57</v>
      </c>
      <c r="D271" s="5" t="s">
        <v>17</v>
      </c>
      <c r="E271" s="7" t="s">
        <v>202</v>
      </c>
      <c r="F271" s="5">
        <v>300</v>
      </c>
      <c r="G271" s="10">
        <v>1.7</v>
      </c>
      <c r="H271" s="43"/>
      <c r="I271" s="43"/>
    </row>
    <row r="272" spans="1:9" ht="36.75" customHeight="1">
      <c r="A272" s="32" t="s">
        <v>224</v>
      </c>
      <c r="B272" s="5">
        <v>303</v>
      </c>
      <c r="C272" s="18"/>
      <c r="D272" s="18"/>
      <c r="E272" s="28"/>
      <c r="F272" s="18"/>
      <c r="G272" s="20">
        <f>G273</f>
        <v>2382</v>
      </c>
      <c r="H272" s="43"/>
      <c r="I272" s="43"/>
    </row>
    <row r="273" spans="1:9" ht="24.75" customHeight="1">
      <c r="A273" s="32" t="s">
        <v>5</v>
      </c>
      <c r="B273" s="5">
        <v>303</v>
      </c>
      <c r="C273" s="5" t="s">
        <v>15</v>
      </c>
      <c r="D273" s="5" t="s">
        <v>45</v>
      </c>
      <c r="E273" s="28"/>
      <c r="F273" s="18"/>
      <c r="G273" s="20">
        <f>G274</f>
        <v>2382</v>
      </c>
      <c r="H273" s="43"/>
      <c r="I273" s="43"/>
    </row>
    <row r="274" spans="1:9" ht="25.5" customHeight="1">
      <c r="A274" s="32" t="s">
        <v>155</v>
      </c>
      <c r="B274" s="5">
        <v>303</v>
      </c>
      <c r="C274" s="5" t="s">
        <v>15</v>
      </c>
      <c r="D274" s="5" t="s">
        <v>45</v>
      </c>
      <c r="E274" s="28" t="s">
        <v>156</v>
      </c>
      <c r="F274" s="18"/>
      <c r="G274" s="20">
        <f>G275</f>
        <v>2382</v>
      </c>
      <c r="H274" s="43"/>
      <c r="I274" s="43"/>
    </row>
    <row r="275" spans="1:9" ht="22.5" customHeight="1">
      <c r="A275" s="32" t="s">
        <v>225</v>
      </c>
      <c r="B275" s="5">
        <v>303</v>
      </c>
      <c r="C275" s="5" t="s">
        <v>15</v>
      </c>
      <c r="D275" s="5" t="s">
        <v>45</v>
      </c>
      <c r="E275" s="28" t="s">
        <v>156</v>
      </c>
      <c r="F275" s="18">
        <v>830</v>
      </c>
      <c r="G275" s="20">
        <v>2382</v>
      </c>
      <c r="H275" s="43"/>
      <c r="I275" s="43"/>
    </row>
    <row r="276" spans="1:9">
      <c r="A276" s="9" t="s">
        <v>54</v>
      </c>
      <c r="B276" s="4"/>
      <c r="C276" s="4"/>
      <c r="D276" s="4"/>
      <c r="E276" s="4"/>
      <c r="F276" s="4"/>
      <c r="G276" s="10">
        <f>G11+G30+G66+G142+G198+G272</f>
        <v>353192.39999999997</v>
      </c>
      <c r="H276" s="10">
        <f>H11+H30+H66+H142+H198</f>
        <v>311451.49999999994</v>
      </c>
      <c r="I276" s="10">
        <f>I11+I30+I66+I142+I198</f>
        <v>308273.49999999994</v>
      </c>
    </row>
    <row r="277" spans="1:9">
      <c r="A277" s="12"/>
    </row>
    <row r="278" spans="1:9">
      <c r="A278" s="12"/>
    </row>
    <row r="279" spans="1:9">
      <c r="A279" s="12"/>
    </row>
    <row r="280" spans="1:9">
      <c r="A280" s="12"/>
    </row>
    <row r="281" spans="1:9">
      <c r="A281" s="12"/>
    </row>
    <row r="282" spans="1:9">
      <c r="A282" s="12"/>
    </row>
    <row r="283" spans="1:9">
      <c r="A283" s="12"/>
    </row>
    <row r="284" spans="1:9">
      <c r="A284" s="12"/>
    </row>
    <row r="285" spans="1:9">
      <c r="A285" s="12"/>
    </row>
    <row r="286" spans="1:9">
      <c r="A286" s="12"/>
    </row>
    <row r="287" spans="1:9">
      <c r="A287" s="12"/>
    </row>
    <row r="288" spans="1:9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6"/>
  <sheetViews>
    <sheetView topLeftCell="A231" workbookViewId="0">
      <selection activeCell="H236" sqref="H23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142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108</v>
      </c>
    </row>
    <row r="5" spans="1:8">
      <c r="B5" s="11"/>
      <c r="C5" s="11"/>
      <c r="D5" s="11"/>
      <c r="G5" s="13" t="s">
        <v>143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6" t="s">
        <v>203</v>
      </c>
      <c r="B7" s="67"/>
      <c r="C7" s="67"/>
      <c r="D7" s="67"/>
      <c r="E7" s="67"/>
      <c r="F7" s="67"/>
      <c r="G7" s="67"/>
      <c r="H7" s="67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159</v>
      </c>
      <c r="G9" s="3" t="s">
        <v>185</v>
      </c>
      <c r="H9" s="3" t="s">
        <v>187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F15+F18+F27+F33+F36+F12+F24</f>
        <v>33587.9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Лист2!A200</f>
        <v>Функционирование высшего должностного лица муниципального образования</v>
      </c>
      <c r="B12" s="5" t="str">
        <f>Лист2!C200</f>
        <v>01</v>
      </c>
      <c r="C12" s="5" t="str">
        <f>Лист2!D200</f>
        <v>02</v>
      </c>
      <c r="D12" s="5"/>
      <c r="E12" s="5"/>
      <c r="F12" s="44">
        <f>Лист2!G200</f>
        <v>1200.5999999999999</v>
      </c>
      <c r="G12" s="10"/>
      <c r="H12" s="10"/>
    </row>
    <row r="13" spans="1:8" ht="21.75" customHeight="1">
      <c r="A13" s="4" t="str">
        <f>Лист2!A201</f>
        <v>Глава муниципального образования</v>
      </c>
      <c r="B13" s="5" t="str">
        <f>Лист2!C201</f>
        <v>01</v>
      </c>
      <c r="C13" s="5" t="str">
        <f>Лист2!D201</f>
        <v>02</v>
      </c>
      <c r="D13" s="5" t="str">
        <f>Лист2!E201</f>
        <v>01 2 00 10120</v>
      </c>
      <c r="E13" s="5"/>
      <c r="F13" s="44">
        <f>Лист2!G201</f>
        <v>1200.5999999999999</v>
      </c>
      <c r="G13" s="10"/>
      <c r="H13" s="10"/>
    </row>
    <row r="14" spans="1:8" ht="81" customHeight="1">
      <c r="A14" s="4" t="str">
        <f>Лист2!A202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Лист2!C202</f>
        <v>01</v>
      </c>
      <c r="C14" s="5" t="str">
        <f>Лист2!D202</f>
        <v>02</v>
      </c>
      <c r="D14" s="5" t="str">
        <f>Лист2!E202</f>
        <v>01 2 00 10120</v>
      </c>
      <c r="E14" s="5">
        <f>Лист2!F202</f>
        <v>100</v>
      </c>
      <c r="F14" s="44">
        <f>Лист2!G202</f>
        <v>1200.5999999999999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135</v>
      </c>
      <c r="E16" s="3"/>
      <c r="F16" s="10">
        <f>F17</f>
        <v>125</v>
      </c>
      <c r="G16" s="43"/>
      <c r="H16" s="43"/>
    </row>
    <row r="17" spans="1:8" ht="34.5" customHeight="1">
      <c r="A17" s="32" t="s">
        <v>115</v>
      </c>
      <c r="B17" s="5" t="s">
        <v>15</v>
      </c>
      <c r="C17" s="5" t="s">
        <v>17</v>
      </c>
      <c r="D17" s="7" t="s">
        <v>135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</f>
        <v>13472.1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116</v>
      </c>
      <c r="E19" s="3"/>
      <c r="F19" s="10">
        <f>F20</f>
        <v>13472.1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117</v>
      </c>
      <c r="E20" s="3"/>
      <c r="F20" s="10">
        <f>F21+F22+F23</f>
        <v>13472.1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117</v>
      </c>
      <c r="E21" s="3">
        <v>100</v>
      </c>
      <c r="F21" s="10">
        <f>Лист2!G209</f>
        <v>9016.4</v>
      </c>
      <c r="G21" s="43"/>
      <c r="H21" s="43"/>
    </row>
    <row r="22" spans="1:8" ht="33" customHeight="1">
      <c r="A22" s="32" t="s">
        <v>115</v>
      </c>
      <c r="B22" s="5" t="s">
        <v>15</v>
      </c>
      <c r="C22" s="5" t="s">
        <v>18</v>
      </c>
      <c r="D22" s="7" t="s">
        <v>117</v>
      </c>
      <c r="E22" s="3">
        <v>200</v>
      </c>
      <c r="F22" s="10">
        <f>Лист2!G210</f>
        <v>4301.3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117</v>
      </c>
      <c r="E23" s="3">
        <v>850</v>
      </c>
      <c r="F23" s="10">
        <f>Лист2!G211</f>
        <v>154.4</v>
      </c>
      <c r="G23" s="43"/>
      <c r="H23" s="43"/>
    </row>
    <row r="24" spans="1:8" ht="21.75" customHeight="1">
      <c r="A24" s="33" t="str">
        <f>Лист2!A212</f>
        <v>Судебная система</v>
      </c>
      <c r="B24" s="5" t="str">
        <f>Лист2!C212</f>
        <v>01</v>
      </c>
      <c r="C24" s="5" t="str">
        <f>Лист2!D212</f>
        <v>05</v>
      </c>
      <c r="D24" s="5">
        <f>Лист2!E212</f>
        <v>0</v>
      </c>
      <c r="E24" s="5">
        <f>Лист2!F212</f>
        <v>0</v>
      </c>
      <c r="F24" s="44">
        <f>Лист2!G212</f>
        <v>5.7</v>
      </c>
      <c r="G24" s="43"/>
      <c r="H24" s="43"/>
    </row>
    <row r="25" spans="1:8" ht="66.75" customHeight="1">
      <c r="A25" s="33" t="str">
        <f>Лист2!A213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5" t="str">
        <f>Лист2!C213</f>
        <v>01</v>
      </c>
      <c r="C25" s="5" t="str">
        <f>Лист2!D213</f>
        <v>05</v>
      </c>
      <c r="D25" s="5" t="str">
        <f>Лист2!E213</f>
        <v>01 4 00 51200</v>
      </c>
      <c r="E25" s="5">
        <f>Лист2!F213</f>
        <v>0</v>
      </c>
      <c r="F25" s="44">
        <f>Лист2!G213</f>
        <v>5.7</v>
      </c>
      <c r="G25" s="43"/>
      <c r="H25" s="43"/>
    </row>
    <row r="26" spans="1:8" ht="42" customHeight="1">
      <c r="A26" s="33" t="str">
        <f>Лист2!A214</f>
        <v>Закупка товаров, работ и услуг для обеспечения государственных (муниципальных) нужд</v>
      </c>
      <c r="B26" s="5" t="str">
        <f>Лист2!C214</f>
        <v>01</v>
      </c>
      <c r="C26" s="5" t="str">
        <f>Лист2!D214</f>
        <v>05</v>
      </c>
      <c r="D26" s="5" t="str">
        <f>Лист2!E214</f>
        <v>01 4 00 51200</v>
      </c>
      <c r="E26" s="5">
        <f>Лист2!F214</f>
        <v>200</v>
      </c>
      <c r="F26" s="44">
        <f>Лист2!G214</f>
        <v>5.7</v>
      </c>
      <c r="G26" s="43"/>
      <c r="H26" s="43"/>
    </row>
    <row r="27" spans="1:8" ht="47.25">
      <c r="A27" s="37" t="s">
        <v>91</v>
      </c>
      <c r="B27" s="5" t="s">
        <v>15</v>
      </c>
      <c r="C27" s="5" t="s">
        <v>19</v>
      </c>
      <c r="D27" s="5"/>
      <c r="E27" s="3"/>
      <c r="F27" s="10">
        <f>F28</f>
        <v>5349.8</v>
      </c>
      <c r="G27" s="43"/>
      <c r="H27" s="43"/>
    </row>
    <row r="28" spans="1:8" ht="31.5">
      <c r="A28" s="9" t="s">
        <v>64</v>
      </c>
      <c r="B28" s="5" t="s">
        <v>15</v>
      </c>
      <c r="C28" s="5" t="s">
        <v>19</v>
      </c>
      <c r="D28" s="7" t="s">
        <v>116</v>
      </c>
      <c r="E28" s="3"/>
      <c r="F28" s="10">
        <f>F29</f>
        <v>5349.8</v>
      </c>
      <c r="G28" s="43"/>
      <c r="H28" s="43"/>
    </row>
    <row r="29" spans="1:8" ht="31.5">
      <c r="A29" s="9" t="s">
        <v>65</v>
      </c>
      <c r="B29" s="5" t="s">
        <v>15</v>
      </c>
      <c r="C29" s="5" t="s">
        <v>19</v>
      </c>
      <c r="D29" s="7" t="s">
        <v>117</v>
      </c>
      <c r="E29" s="3"/>
      <c r="F29" s="10">
        <f>F30+F31+F32</f>
        <v>5349.8</v>
      </c>
      <c r="G29" s="43"/>
      <c r="H29" s="43"/>
    </row>
    <row r="30" spans="1:8" ht="81.75" customHeight="1">
      <c r="A30" s="31" t="s">
        <v>75</v>
      </c>
      <c r="B30" s="5" t="s">
        <v>15</v>
      </c>
      <c r="C30" s="5" t="s">
        <v>19</v>
      </c>
      <c r="D30" s="7" t="s">
        <v>117</v>
      </c>
      <c r="E30" s="3">
        <v>100</v>
      </c>
      <c r="F30" s="10">
        <f>Лист2!G147</f>
        <v>4772.7</v>
      </c>
      <c r="G30" s="43"/>
      <c r="H30" s="43"/>
    </row>
    <row r="31" spans="1:8" ht="33" customHeight="1">
      <c r="A31" s="32" t="s">
        <v>115</v>
      </c>
      <c r="B31" s="5" t="s">
        <v>15</v>
      </c>
      <c r="C31" s="5" t="s">
        <v>19</v>
      </c>
      <c r="D31" s="7" t="s">
        <v>117</v>
      </c>
      <c r="E31" s="3">
        <v>200</v>
      </c>
      <c r="F31" s="10">
        <f>Лист2!G148</f>
        <v>577.1</v>
      </c>
      <c r="G31" s="43"/>
      <c r="H31" s="43"/>
    </row>
    <row r="32" spans="1:8" ht="20.25" customHeight="1">
      <c r="A32" s="33" t="s">
        <v>66</v>
      </c>
      <c r="B32" s="5" t="s">
        <v>15</v>
      </c>
      <c r="C32" s="5" t="s">
        <v>19</v>
      </c>
      <c r="D32" s="7" t="s">
        <v>117</v>
      </c>
      <c r="E32" s="3">
        <v>850</v>
      </c>
      <c r="F32" s="10">
        <f>Лист2!G149</f>
        <v>0</v>
      </c>
      <c r="G32" s="43"/>
      <c r="H32" s="43"/>
    </row>
    <row r="33" spans="1:8" ht="16.5" customHeight="1">
      <c r="A33" s="4" t="s">
        <v>146</v>
      </c>
      <c r="B33" s="5" t="s">
        <v>15</v>
      </c>
      <c r="C33" s="5">
        <v>11</v>
      </c>
      <c r="D33" s="7"/>
      <c r="E33" s="3"/>
      <c r="F33" s="10">
        <f>F34</f>
        <v>3200</v>
      </c>
      <c r="G33" s="43"/>
      <c r="H33" s="43"/>
    </row>
    <row r="34" spans="1:8" ht="19.5" customHeight="1">
      <c r="A34" s="4" t="s">
        <v>147</v>
      </c>
      <c r="B34" s="5" t="s">
        <v>15</v>
      </c>
      <c r="C34" s="5">
        <v>11</v>
      </c>
      <c r="D34" s="7" t="s">
        <v>149</v>
      </c>
      <c r="E34" s="3"/>
      <c r="F34" s="10">
        <f>F35</f>
        <v>3200</v>
      </c>
      <c r="G34" s="43"/>
      <c r="H34" s="43"/>
    </row>
    <row r="35" spans="1:8" ht="17.25" customHeight="1">
      <c r="A35" s="31" t="s">
        <v>148</v>
      </c>
      <c r="B35" s="5" t="s">
        <v>15</v>
      </c>
      <c r="C35" s="5">
        <v>11</v>
      </c>
      <c r="D35" s="7" t="s">
        <v>149</v>
      </c>
      <c r="E35" s="3">
        <v>870</v>
      </c>
      <c r="F35" s="10">
        <f>Лист2!G152</f>
        <v>3200</v>
      </c>
      <c r="G35" s="43"/>
      <c r="H35" s="43"/>
    </row>
    <row r="36" spans="1:8" ht="17.25" customHeight="1">
      <c r="A36" s="33" t="s">
        <v>5</v>
      </c>
      <c r="B36" s="5" t="s">
        <v>15</v>
      </c>
      <c r="C36" s="5">
        <v>13</v>
      </c>
      <c r="D36" s="7"/>
      <c r="E36" s="3"/>
      <c r="F36" s="10">
        <f>F37+F44+F41+F50+F46+F48+F52</f>
        <v>10234.700000000001</v>
      </c>
      <c r="G36" s="43"/>
      <c r="H36" s="43"/>
    </row>
    <row r="37" spans="1:8" ht="17.25" customHeight="1">
      <c r="A37" s="9" t="s">
        <v>50</v>
      </c>
      <c r="B37" s="5" t="s">
        <v>15</v>
      </c>
      <c r="C37" s="5">
        <v>13</v>
      </c>
      <c r="D37" s="7" t="s">
        <v>136</v>
      </c>
      <c r="E37" s="3"/>
      <c r="F37" s="10">
        <f>F38</f>
        <v>245</v>
      </c>
      <c r="G37" s="43"/>
      <c r="H37" s="43"/>
    </row>
    <row r="38" spans="1:8" ht="87" customHeight="1">
      <c r="A38" s="32" t="s">
        <v>75</v>
      </c>
      <c r="B38" s="5" t="s">
        <v>15</v>
      </c>
      <c r="C38" s="5">
        <v>13</v>
      </c>
      <c r="D38" s="7" t="s">
        <v>136</v>
      </c>
      <c r="E38" s="5"/>
      <c r="F38" s="10">
        <f>F39+F40</f>
        <v>245</v>
      </c>
      <c r="G38" s="43"/>
      <c r="H38" s="43"/>
    </row>
    <row r="39" spans="1:8" ht="36.75" customHeight="1">
      <c r="A39" s="32" t="s">
        <v>115</v>
      </c>
      <c r="B39" s="5" t="s">
        <v>15</v>
      </c>
      <c r="C39" s="5">
        <v>13</v>
      </c>
      <c r="D39" s="7" t="s">
        <v>136</v>
      </c>
      <c r="E39" s="5">
        <v>100</v>
      </c>
      <c r="F39" s="30">
        <f>Лист2!G217</f>
        <v>245</v>
      </c>
      <c r="G39" s="43"/>
      <c r="H39" s="43"/>
    </row>
    <row r="40" spans="1:8" ht="96" customHeight="1">
      <c r="A40" s="33" t="s">
        <v>63</v>
      </c>
      <c r="B40" s="5" t="s">
        <v>15</v>
      </c>
      <c r="C40" s="5">
        <v>13</v>
      </c>
      <c r="D40" s="7" t="s">
        <v>136</v>
      </c>
      <c r="E40" s="5">
        <v>200</v>
      </c>
      <c r="F40" s="30">
        <f>Лист2!G218</f>
        <v>0</v>
      </c>
      <c r="G40" s="43"/>
      <c r="H40" s="43"/>
    </row>
    <row r="41" spans="1:8" ht="34.5" customHeight="1">
      <c r="A41" s="33" t="str">
        <f>Лист2!A219</f>
        <v>Учреждения по обеспечению хозяйственного обслуживания</v>
      </c>
      <c r="B41" s="5" t="str">
        <f>Лист2!C219</f>
        <v>01</v>
      </c>
      <c r="C41" s="5" t="str">
        <f>Лист2!D219</f>
        <v>13</v>
      </c>
      <c r="D41" s="5" t="str">
        <f>Лист2!E219</f>
        <v>02 5 00 10810</v>
      </c>
      <c r="E41" s="5"/>
      <c r="F41" s="44">
        <f>Лист2!G219</f>
        <v>1245.2</v>
      </c>
      <c r="G41" s="43"/>
      <c r="H41" s="43"/>
    </row>
    <row r="42" spans="1:8" ht="96" customHeight="1">
      <c r="A42" s="33" t="str">
        <f>Лист2!A220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Лист2!C220</f>
        <v>01</v>
      </c>
      <c r="C42" s="5" t="str">
        <f>Лист2!D220</f>
        <v>13</v>
      </c>
      <c r="D42" s="5" t="str">
        <f>Лист2!E220</f>
        <v>02 5 00 10810</v>
      </c>
      <c r="E42" s="5">
        <f>Лист2!F220</f>
        <v>100</v>
      </c>
      <c r="F42" s="44">
        <f>Лист2!G220</f>
        <v>1245.2</v>
      </c>
      <c r="G42" s="43"/>
      <c r="H42" s="43"/>
    </row>
    <row r="43" spans="1:8" ht="34.5" customHeight="1">
      <c r="A43" s="33" t="str">
        <f>Лист2!A221</f>
        <v>Закупка товаров, работ и услуг для обеспечения государственных (муниципальных) нужд</v>
      </c>
      <c r="B43" s="5" t="str">
        <f>Лист2!C221</f>
        <v>01</v>
      </c>
      <c r="C43" s="5" t="str">
        <f>Лист2!D221</f>
        <v>13</v>
      </c>
      <c r="D43" s="5" t="str">
        <f>Лист2!E221</f>
        <v>02 5 00 10810</v>
      </c>
      <c r="E43" s="5">
        <f>Лист2!F221</f>
        <v>200</v>
      </c>
      <c r="F43" s="44">
        <f>Лист2!G221</f>
        <v>0</v>
      </c>
      <c r="G43" s="43"/>
      <c r="H43" s="43"/>
    </row>
    <row r="44" spans="1:8" ht="95.25" customHeight="1">
      <c r="A44" s="33" t="str">
        <f>Лист2!A154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4" s="5" t="s">
        <v>15</v>
      </c>
      <c r="C44" s="5">
        <v>13</v>
      </c>
      <c r="D44" s="7" t="s">
        <v>121</v>
      </c>
      <c r="E44" s="3"/>
      <c r="F44" s="10">
        <f>F45</f>
        <v>2399</v>
      </c>
      <c r="G44" s="43"/>
      <c r="H44" s="43"/>
    </row>
    <row r="45" spans="1:8" ht="93" customHeight="1">
      <c r="A45" s="33" t="str">
        <f>Лист2!A155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">
        <v>15</v>
      </c>
      <c r="C45" s="5">
        <v>13</v>
      </c>
      <c r="D45" s="7" t="s">
        <v>121</v>
      </c>
      <c r="E45" s="3">
        <v>100</v>
      </c>
      <c r="F45" s="10">
        <f>Лист2!G155</f>
        <v>2399</v>
      </c>
      <c r="G45" s="43"/>
      <c r="H45" s="43"/>
    </row>
    <row r="46" spans="1:8" ht="51.75" customHeight="1">
      <c r="A46" s="33" t="str">
        <f>Лист2!A223</f>
        <v>Субсидия на софинансирование части расходов местных бюджетов по оплате труда работников муниципальных учреждений</v>
      </c>
      <c r="B46" s="5" t="str">
        <f>Лист2!C223</f>
        <v>01</v>
      </c>
      <c r="C46" s="5">
        <f>Лист2!D223</f>
        <v>13</v>
      </c>
      <c r="D46" s="5" t="str">
        <f>Лист2!E223</f>
        <v>02 5 00 S0430</v>
      </c>
      <c r="E46" s="5"/>
      <c r="F46" s="45">
        <f>Лист2!G223</f>
        <v>700</v>
      </c>
      <c r="G46" s="43"/>
      <c r="H46" s="43"/>
    </row>
    <row r="47" spans="1:8" ht="78.75" customHeight="1">
      <c r="A47" s="33" t="str">
        <f>Лист2!A224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tr">
        <f>Лист2!C224</f>
        <v>01</v>
      </c>
      <c r="C47" s="5">
        <f>Лист2!D224</f>
        <v>13</v>
      </c>
      <c r="D47" s="5" t="str">
        <f>Лист2!E224</f>
        <v>02 5 00 S0430</v>
      </c>
      <c r="E47" s="5">
        <f>Лист2!F224</f>
        <v>100</v>
      </c>
      <c r="F47" s="45">
        <f>Лист2!G224</f>
        <v>700</v>
      </c>
      <c r="G47" s="43"/>
      <c r="H47" s="43"/>
    </row>
    <row r="48" spans="1:8" ht="41.25" customHeight="1">
      <c r="A48" s="33" t="str">
        <f>Лист2!A225</f>
        <v>Субвенция на проведение Всероссийской переписи населения 2020 года</v>
      </c>
      <c r="B48" s="5" t="str">
        <f>Лист2!C225</f>
        <v>01</v>
      </c>
      <c r="C48" s="5">
        <f>Лист2!D225</f>
        <v>13</v>
      </c>
      <c r="D48" s="5" t="str">
        <f>Лист2!E225</f>
        <v>20 5 00 54690</v>
      </c>
      <c r="E48" s="5"/>
      <c r="F48" s="5">
        <f>Лист2!G225</f>
        <v>263.5</v>
      </c>
      <c r="G48" s="43"/>
      <c r="H48" s="43"/>
    </row>
    <row r="49" spans="1:8" ht="36.75" customHeight="1">
      <c r="A49" s="33" t="str">
        <f>Лист2!A226</f>
        <v>Закупка товаров, работ и услуг для обеспечения государственных (муниципальных) нужд</v>
      </c>
      <c r="B49" s="5" t="str">
        <f>Лист2!C226</f>
        <v>01</v>
      </c>
      <c r="C49" s="5">
        <f>Лист2!D226</f>
        <v>13</v>
      </c>
      <c r="D49" s="5" t="str">
        <f>Лист2!E226</f>
        <v>20 5 00 54690</v>
      </c>
      <c r="E49" s="5">
        <f>Лист2!F226</f>
        <v>200</v>
      </c>
      <c r="F49" s="5">
        <f>Лист2!G226</f>
        <v>263.5</v>
      </c>
      <c r="G49" s="43"/>
      <c r="H49" s="43"/>
    </row>
    <row r="50" spans="1:8" ht="21.75" customHeight="1">
      <c r="A50" s="33" t="str">
        <f>Лист2!A156</f>
        <v>Прочие выплаты по обязательствам государства</v>
      </c>
      <c r="B50" s="5" t="str">
        <f>Лист2!C156</f>
        <v>01</v>
      </c>
      <c r="C50" s="5" t="str">
        <f>Лист2!D156</f>
        <v>13</v>
      </c>
      <c r="D50" s="5" t="str">
        <f>Лист2!E156</f>
        <v>99 9 00 14710</v>
      </c>
      <c r="E50" s="5"/>
      <c r="F50" s="44">
        <f>F51</f>
        <v>4882</v>
      </c>
      <c r="G50" s="43"/>
      <c r="H50" s="43"/>
    </row>
    <row r="51" spans="1:8" ht="36.75" customHeight="1">
      <c r="A51" s="33" t="str">
        <f>Лист2!A157</f>
        <v>Закупка товаров, работ и услуг для обеспечения государственных (муниципальных) нужд</v>
      </c>
      <c r="B51" s="5" t="str">
        <f>Лист2!C157</f>
        <v>01</v>
      </c>
      <c r="C51" s="5" t="str">
        <f>Лист2!D157</f>
        <v>13</v>
      </c>
      <c r="D51" s="5" t="str">
        <f>Лист2!E157</f>
        <v>99 9 00 14710</v>
      </c>
      <c r="E51" s="5">
        <f>Лист2!F157</f>
        <v>200</v>
      </c>
      <c r="F51" s="44">
        <f>Лист2!G157+Лист2!G275+Лист2!G228</f>
        <v>4882</v>
      </c>
      <c r="G51" s="43"/>
      <c r="H51" s="43"/>
    </row>
    <row r="52" spans="1:8" ht="36.75" customHeight="1">
      <c r="A52" s="33" t="str">
        <f>Лист2!A229</f>
        <v>Информационные услуги в части размещения печатных материалов в газете "Наши вести"</v>
      </c>
      <c r="B52" s="5" t="str">
        <f>Лист2!C229</f>
        <v>01</v>
      </c>
      <c r="C52" s="5">
        <f>Лист2!D229</f>
        <v>13</v>
      </c>
      <c r="D52" s="5" t="str">
        <f>Лист2!E229</f>
        <v>99 9 00 98710</v>
      </c>
      <c r="E52" s="5"/>
      <c r="F52" s="45">
        <f>Лист2!G229</f>
        <v>500</v>
      </c>
      <c r="G52" s="43"/>
      <c r="H52" s="43"/>
    </row>
    <row r="53" spans="1:8" ht="36.75" customHeight="1">
      <c r="A53" s="33" t="str">
        <f>Лист2!A230</f>
        <v>Закупка товаров, работ и услуг для обеспечения государственных (муниципальных) нужд</v>
      </c>
      <c r="B53" s="5" t="str">
        <f>Лист2!C230</f>
        <v>01</v>
      </c>
      <c r="C53" s="5">
        <f>Лист2!D230</f>
        <v>13</v>
      </c>
      <c r="D53" s="5" t="str">
        <f>Лист2!E230</f>
        <v>99 9 00 98710</v>
      </c>
      <c r="E53" s="5">
        <f>Лист2!F230</f>
        <v>200</v>
      </c>
      <c r="F53" s="45">
        <f>Лист2!G230</f>
        <v>500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784.3</v>
      </c>
      <c r="G54" s="45">
        <f>Лист1!E19</f>
        <v>786.1</v>
      </c>
      <c r="H54" s="45">
        <f>Лист1!F19</f>
        <v>802.3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784.3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128</v>
      </c>
      <c r="E56" s="5"/>
      <c r="F56" s="10">
        <f>F57</f>
        <v>784.3</v>
      </c>
      <c r="G56" s="43"/>
      <c r="H56" s="43"/>
    </row>
    <row r="57" spans="1:8" ht="22.5" customHeight="1">
      <c r="A57" s="4" t="s">
        <v>51</v>
      </c>
      <c r="B57" s="7" t="s">
        <v>16</v>
      </c>
      <c r="C57" s="7" t="s">
        <v>17</v>
      </c>
      <c r="D57" s="7" t="s">
        <v>128</v>
      </c>
      <c r="E57" s="3">
        <v>530</v>
      </c>
      <c r="F57" s="10">
        <f>Лист2!G161</f>
        <v>784.3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1786.6</v>
      </c>
      <c r="G58" s="10">
        <f>Лист1!E21</f>
        <v>1486.6</v>
      </c>
      <c r="H58" s="10">
        <f>Лист1!F21</f>
        <v>1486.6</v>
      </c>
    </row>
    <row r="59" spans="1:8" ht="48.75" customHeight="1">
      <c r="A59" s="4" t="s">
        <v>47</v>
      </c>
      <c r="B59" s="5" t="s">
        <v>17</v>
      </c>
      <c r="C59" s="5" t="s">
        <v>20</v>
      </c>
      <c r="D59" s="3"/>
      <c r="E59" s="5"/>
      <c r="F59" s="10">
        <f>F60+F67+F63+F65+F69+F71</f>
        <v>1786.6</v>
      </c>
      <c r="G59" s="43"/>
      <c r="H59" s="43"/>
    </row>
    <row r="60" spans="1:8" ht="36" customHeight="1">
      <c r="A60" s="9" t="s">
        <v>70</v>
      </c>
      <c r="B60" s="5" t="s">
        <v>17</v>
      </c>
      <c r="C60" s="5" t="s">
        <v>20</v>
      </c>
      <c r="D60" s="7" t="s">
        <v>137</v>
      </c>
      <c r="E60" s="5"/>
      <c r="F60" s="10">
        <f>F61+F62</f>
        <v>1236.5999999999999</v>
      </c>
      <c r="G60" s="43"/>
      <c r="H60" s="43"/>
    </row>
    <row r="61" spans="1:8" ht="83.25" customHeight="1">
      <c r="A61" s="31" t="s">
        <v>75</v>
      </c>
      <c r="B61" s="5" t="s">
        <v>17</v>
      </c>
      <c r="C61" s="5" t="s">
        <v>20</v>
      </c>
      <c r="D61" s="7" t="s">
        <v>137</v>
      </c>
      <c r="E61" s="5">
        <v>100</v>
      </c>
      <c r="F61" s="10">
        <f>Лист2!G233</f>
        <v>1236.5999999999999</v>
      </c>
      <c r="G61" s="43"/>
      <c r="H61" s="43"/>
    </row>
    <row r="62" spans="1:8" ht="30" customHeight="1">
      <c r="A62" s="32" t="s">
        <v>115</v>
      </c>
      <c r="B62" s="5" t="s">
        <v>17</v>
      </c>
      <c r="C62" s="5" t="s">
        <v>20</v>
      </c>
      <c r="D62" s="7" t="s">
        <v>137</v>
      </c>
      <c r="E62" s="5">
        <v>200</v>
      </c>
      <c r="F62" s="10">
        <f>Лист2!G234</f>
        <v>0</v>
      </c>
      <c r="G62" s="43"/>
      <c r="H62" s="43"/>
    </row>
    <row r="63" spans="1:8" ht="61.5" customHeight="1">
      <c r="A63" s="32" t="str">
        <f>Лист2!A235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Лист2!C235</f>
        <v>03</v>
      </c>
      <c r="C63" s="5" t="str">
        <f>Лист2!D235</f>
        <v>09</v>
      </c>
      <c r="D63" s="5" t="str">
        <f>Лист2!E235</f>
        <v>94 2 00 12010</v>
      </c>
      <c r="E63" s="5"/>
      <c r="F63" s="44">
        <f>Лист2!G235</f>
        <v>400</v>
      </c>
      <c r="G63" s="43"/>
      <c r="H63" s="43"/>
    </row>
    <row r="64" spans="1:8" ht="30" customHeight="1">
      <c r="A64" s="32" t="str">
        <f>Лист2!A236</f>
        <v>Закупка товаров, работ и услуг для обеспечения государственных (муниципальных) нужд</v>
      </c>
      <c r="B64" s="5" t="str">
        <f>Лист2!C236</f>
        <v>03</v>
      </c>
      <c r="C64" s="5" t="str">
        <f>Лист2!D236</f>
        <v>09</v>
      </c>
      <c r="D64" s="5" t="str">
        <f>Лист2!E236</f>
        <v>94 2 00 12010</v>
      </c>
      <c r="E64" s="5">
        <f>Лист2!F236</f>
        <v>200</v>
      </c>
      <c r="F64" s="44">
        <f>Лист2!G236</f>
        <v>400</v>
      </c>
      <c r="G64" s="43"/>
      <c r="H64" s="43"/>
    </row>
    <row r="65" spans="1:8" ht="55.5" customHeight="1">
      <c r="A65" s="32" t="str">
        <f>Лист2!A237</f>
        <v>МП "Профилактика преступлений и иных правонарушений в Волчихинском районе Алтайского ркая на 2017-2020 годы"</v>
      </c>
      <c r="B65" s="5" t="str">
        <f>Лист2!C237</f>
        <v>03</v>
      </c>
      <c r="C65" s="5" t="str">
        <f>Лист2!D237</f>
        <v>09</v>
      </c>
      <c r="D65" s="5" t="str">
        <f>Лист2!E237</f>
        <v>10 0 00 60990</v>
      </c>
      <c r="E65" s="5"/>
      <c r="F65" s="44">
        <f>Лист2!G237</f>
        <v>25</v>
      </c>
      <c r="G65" s="43"/>
      <c r="H65" s="43"/>
    </row>
    <row r="66" spans="1:8" ht="30" customHeight="1">
      <c r="A66" s="32" t="str">
        <f>Лист2!A238</f>
        <v>Закупка товаров, работ и услуг для обеспечения государственных (муниципальных) нужд</v>
      </c>
      <c r="B66" s="5" t="str">
        <f>Лист2!C238</f>
        <v>03</v>
      </c>
      <c r="C66" s="5" t="str">
        <f>Лист2!D238</f>
        <v>09</v>
      </c>
      <c r="D66" s="5" t="str">
        <f>Лист2!E238</f>
        <v>10 0 00 60990</v>
      </c>
      <c r="E66" s="5">
        <f>Лист2!F238</f>
        <v>200</v>
      </c>
      <c r="F66" s="44">
        <f>Лист2!G238</f>
        <v>25</v>
      </c>
      <c r="G66" s="43"/>
      <c r="H66" s="43"/>
    </row>
    <row r="67" spans="1:8" ht="54" customHeight="1">
      <c r="A67" s="32" t="str">
        <f>Лист2!A239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Лист2!C239</f>
        <v>03</v>
      </c>
      <c r="C67" s="5" t="str">
        <f>Лист2!D239</f>
        <v>09</v>
      </c>
      <c r="D67" s="5" t="str">
        <f>Лист2!E239</f>
        <v>40 0 00 60990</v>
      </c>
      <c r="E67" s="5"/>
      <c r="F67" s="44">
        <f>Лист2!G239</f>
        <v>50</v>
      </c>
      <c r="G67" s="43"/>
      <c r="H67" s="43"/>
    </row>
    <row r="68" spans="1:8" ht="30" customHeight="1">
      <c r="A68" s="32" t="str">
        <f>Лист2!A240</f>
        <v>Закупка товаров, работ и услуг для обеспечения государственных (муниципальных) нужд</v>
      </c>
      <c r="B68" s="5" t="str">
        <f>Лист2!C240</f>
        <v>03</v>
      </c>
      <c r="C68" s="5" t="str">
        <f>Лист2!D240</f>
        <v>09</v>
      </c>
      <c r="D68" s="5" t="str">
        <f>Лист2!E240</f>
        <v>40 0 00 60990</v>
      </c>
      <c r="E68" s="5">
        <f>Лист2!F240</f>
        <v>200</v>
      </c>
      <c r="F68" s="44">
        <f>Лист2!G240</f>
        <v>50</v>
      </c>
      <c r="G68" s="43"/>
      <c r="H68" s="43"/>
    </row>
    <row r="69" spans="1:8" ht="81.75" customHeight="1">
      <c r="A69" s="32" t="str">
        <f>Лист2!A241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Лист2!C241</f>
        <v>03</v>
      </c>
      <c r="C69" s="5" t="str">
        <f>Лист2!D241</f>
        <v>09</v>
      </c>
      <c r="D69" s="5" t="str">
        <f>Лист2!E241</f>
        <v>67 0 00 60990</v>
      </c>
      <c r="E69" s="5"/>
      <c r="F69" s="44">
        <f>Лист2!G241</f>
        <v>25</v>
      </c>
      <c r="G69" s="43"/>
      <c r="H69" s="43"/>
    </row>
    <row r="70" spans="1:8" ht="30" customHeight="1">
      <c r="A70" s="32" t="str">
        <f>Лист2!A242</f>
        <v>Закупка товаров, работ и услуг для обеспечения государственных (муниципальных) нужд</v>
      </c>
      <c r="B70" s="5" t="str">
        <f>Лист2!C242</f>
        <v>03</v>
      </c>
      <c r="C70" s="5" t="str">
        <f>Лист2!D242</f>
        <v>09</v>
      </c>
      <c r="D70" s="5" t="str">
        <f>Лист2!E242</f>
        <v>67 0 00 60990</v>
      </c>
      <c r="E70" s="5">
        <f>Лист2!F242</f>
        <v>200</v>
      </c>
      <c r="F70" s="44">
        <f>Лист2!G242</f>
        <v>25</v>
      </c>
      <c r="G70" s="43"/>
      <c r="H70" s="43"/>
    </row>
    <row r="71" spans="1:8" ht="120.75" customHeight="1">
      <c r="A71" s="32" t="str">
        <f>Лист2!A164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Лист2!C164</f>
        <v>03</v>
      </c>
      <c r="C71" s="5" t="str">
        <f>Лист2!D164</f>
        <v>09</v>
      </c>
      <c r="D71" s="5" t="str">
        <f>Лист2!E164</f>
        <v>98 5 00 60510</v>
      </c>
      <c r="E71" s="5"/>
      <c r="F71" s="45">
        <f>Лист2!G164</f>
        <v>50</v>
      </c>
      <c r="G71" s="43"/>
      <c r="H71" s="43"/>
    </row>
    <row r="72" spans="1:8" ht="22.5" customHeight="1">
      <c r="A72" s="32" t="str">
        <f>Лист2!A165</f>
        <v>Иные межбюджетные трансферты</v>
      </c>
      <c r="B72" s="5" t="str">
        <f>Лист2!C165</f>
        <v>03</v>
      </c>
      <c r="C72" s="5" t="str">
        <f>Лист2!D165</f>
        <v>09</v>
      </c>
      <c r="D72" s="5" t="str">
        <f>Лист2!E165</f>
        <v>98 5 00 60510</v>
      </c>
      <c r="E72" s="5">
        <f>Лист2!F165</f>
        <v>540</v>
      </c>
      <c r="F72" s="45">
        <f>Лист2!G165</f>
        <v>50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F77+F74+F84</f>
        <v>8243</v>
      </c>
      <c r="G73" s="10">
        <f>Лист1!E23</f>
        <v>7688</v>
      </c>
      <c r="H73" s="10">
        <f>Лист1!F23</f>
        <v>7955</v>
      </c>
    </row>
    <row r="74" spans="1:8" ht="22.5" customHeight="1">
      <c r="A74" s="4" t="s">
        <v>109</v>
      </c>
      <c r="B74" s="5" t="s">
        <v>18</v>
      </c>
      <c r="C74" s="5" t="s">
        <v>21</v>
      </c>
      <c r="D74" s="7"/>
      <c r="E74" s="3"/>
      <c r="F74" s="10">
        <f>F75</f>
        <v>177</v>
      </c>
      <c r="G74" s="43"/>
      <c r="H74" s="43"/>
    </row>
    <row r="75" spans="1:8" ht="52.5" customHeight="1">
      <c r="A75" s="4" t="str">
        <f>Лист2!A245</f>
        <v>Субвенция на исполнение государственных полномочий по обращению с животными без владельцев</v>
      </c>
      <c r="B75" s="5" t="s">
        <v>18</v>
      </c>
      <c r="C75" s="5" t="s">
        <v>21</v>
      </c>
      <c r="D75" s="7" t="s">
        <v>150</v>
      </c>
      <c r="E75" s="3"/>
      <c r="F75" s="10">
        <f>F76</f>
        <v>177</v>
      </c>
      <c r="G75" s="43"/>
      <c r="H75" s="43"/>
    </row>
    <row r="76" spans="1:8" ht="33" customHeight="1">
      <c r="A76" s="4" t="s">
        <v>115</v>
      </c>
      <c r="B76" s="5" t="s">
        <v>18</v>
      </c>
      <c r="C76" s="5" t="s">
        <v>21</v>
      </c>
      <c r="D76" s="7" t="s">
        <v>150</v>
      </c>
      <c r="E76" s="3">
        <v>200</v>
      </c>
      <c r="F76" s="10">
        <f>Лист2!G246</f>
        <v>177</v>
      </c>
      <c r="G76" s="43"/>
      <c r="H76" s="43"/>
    </row>
    <row r="77" spans="1:8" ht="20.25" customHeight="1">
      <c r="A77" s="4" t="s">
        <v>72</v>
      </c>
      <c r="B77" s="5" t="s">
        <v>18</v>
      </c>
      <c r="C77" s="5" t="s">
        <v>20</v>
      </c>
      <c r="D77" s="7"/>
      <c r="E77" s="5"/>
      <c r="F77" s="10">
        <f>F78+F82+F80</f>
        <v>7266</v>
      </c>
      <c r="G77" s="43"/>
      <c r="H77" s="43"/>
    </row>
    <row r="78" spans="1:8" ht="49.5" customHeight="1">
      <c r="A78" s="4" t="s">
        <v>73</v>
      </c>
      <c r="B78" s="5" t="s">
        <v>18</v>
      </c>
      <c r="C78" s="5" t="s">
        <v>20</v>
      </c>
      <c r="D78" s="7" t="s">
        <v>138</v>
      </c>
      <c r="E78" s="3"/>
      <c r="F78" s="10">
        <f>F79</f>
        <v>2975</v>
      </c>
      <c r="G78" s="43"/>
      <c r="H78" s="43"/>
    </row>
    <row r="79" spans="1:8" ht="33" customHeight="1">
      <c r="A79" s="4" t="s">
        <v>115</v>
      </c>
      <c r="B79" s="5" t="s">
        <v>18</v>
      </c>
      <c r="C79" s="5" t="s">
        <v>20</v>
      </c>
      <c r="D79" s="7" t="s">
        <v>138</v>
      </c>
      <c r="E79" s="3">
        <v>200</v>
      </c>
      <c r="F79" s="10">
        <f>Лист2!G249</f>
        <v>2975</v>
      </c>
      <c r="G79" s="43"/>
      <c r="H79" s="43"/>
    </row>
    <row r="80" spans="1:8" ht="63" customHeight="1">
      <c r="A80" s="4" t="str">
        <f>Лист2!A250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0" s="5" t="str">
        <f>Лист2!C250</f>
        <v>04</v>
      </c>
      <c r="C80" s="5" t="str">
        <f>Лист2!D250</f>
        <v>09</v>
      </c>
      <c r="D80" s="5" t="str">
        <f>Лист2!E250</f>
        <v>91 2 00 S1030</v>
      </c>
      <c r="E80" s="5"/>
      <c r="F80" s="44">
        <f>Лист2!G250</f>
        <v>1791</v>
      </c>
      <c r="G80" s="43"/>
      <c r="H80" s="43"/>
    </row>
    <row r="81" spans="1:8" ht="33" customHeight="1">
      <c r="A81" s="4" t="str">
        <f>Лист2!A251</f>
        <v>Закупка товаров, работ и услуг для обеспечения государственных (муниципальных) нужд</v>
      </c>
      <c r="B81" s="5" t="str">
        <f>Лист2!C251</f>
        <v>04</v>
      </c>
      <c r="C81" s="5" t="str">
        <f>Лист2!D251</f>
        <v>09</v>
      </c>
      <c r="D81" s="5" t="str">
        <f>Лист2!E251</f>
        <v>91 2 00 S1030</v>
      </c>
      <c r="E81" s="5">
        <f>Лист2!F251</f>
        <v>200</v>
      </c>
      <c r="F81" s="44">
        <f>Лист2!G251</f>
        <v>1791</v>
      </c>
      <c r="G81" s="43"/>
      <c r="H81" s="43"/>
    </row>
    <row r="82" spans="1:8" ht="114.75" customHeight="1">
      <c r="A82" s="4" t="str">
        <f>Лист2!A168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2" s="5" t="str">
        <f>Лист2!C168</f>
        <v>04</v>
      </c>
      <c r="C82" s="5" t="str">
        <f>Лист2!D168</f>
        <v>09</v>
      </c>
      <c r="D82" s="5" t="str">
        <f>Лист2!E168</f>
        <v>98 5 00 60510</v>
      </c>
      <c r="E82" s="5"/>
      <c r="F82" s="44">
        <f>Лист2!G168</f>
        <v>2500</v>
      </c>
      <c r="G82" s="43"/>
      <c r="H82" s="43"/>
    </row>
    <row r="83" spans="1:8" ht="22.5" customHeight="1">
      <c r="A83" s="4" t="str">
        <f>Лист2!A169</f>
        <v>Иные межбюджетные трансферты</v>
      </c>
      <c r="B83" s="5" t="str">
        <f>Лист2!C169</f>
        <v>04</v>
      </c>
      <c r="C83" s="5" t="str">
        <f>Лист2!D169</f>
        <v>09</v>
      </c>
      <c r="D83" s="5" t="str">
        <f>Лист2!E169</f>
        <v>98 5 00 60510</v>
      </c>
      <c r="E83" s="5">
        <f>Лист2!F169</f>
        <v>540</v>
      </c>
      <c r="F83" s="44">
        <f>Лист2!G169</f>
        <v>2500</v>
      </c>
      <c r="G83" s="43"/>
      <c r="H83" s="43"/>
    </row>
    <row r="84" spans="1:8" ht="36" customHeight="1">
      <c r="A84" s="62" t="str">
        <f>Лист2!A252</f>
        <v>Другие вопросы в области национальной экономики</v>
      </c>
      <c r="B84" s="51" t="str">
        <f>Лист2!C252</f>
        <v>04</v>
      </c>
      <c r="C84" s="51">
        <f>Лист2!D252</f>
        <v>12</v>
      </c>
      <c r="D84" s="51"/>
      <c r="E84" s="51"/>
      <c r="F84" s="63">
        <f>Лист2!G252</f>
        <v>800</v>
      </c>
      <c r="G84" s="43"/>
      <c r="H84" s="43"/>
    </row>
    <row r="85" spans="1:8" ht="54.75" customHeight="1">
      <c r="A85" s="62" t="str">
        <f>Лист2!A253</f>
        <v>Оценка недвижимости, признание прав и регулирование отношений по государственной собственности</v>
      </c>
      <c r="B85" s="51" t="str">
        <f>Лист2!C253</f>
        <v>04</v>
      </c>
      <c r="C85" s="51">
        <f>Лист2!D253</f>
        <v>12</v>
      </c>
      <c r="D85" s="51" t="str">
        <f>Лист2!E253</f>
        <v>91 1 00 17380</v>
      </c>
      <c r="E85" s="51"/>
      <c r="F85" s="63">
        <f>Лист2!G253</f>
        <v>800</v>
      </c>
      <c r="G85" s="43"/>
      <c r="H85" s="43"/>
    </row>
    <row r="86" spans="1:8" ht="42" customHeight="1">
      <c r="A86" s="62" t="str">
        <f>Лист2!A254</f>
        <v>Закупка товаров, работ и услуг для обеспечения государственных (муниципальных) нужд</v>
      </c>
      <c r="B86" s="51" t="str">
        <f>Лист2!C254</f>
        <v>04</v>
      </c>
      <c r="C86" s="51">
        <f>Лист2!D254</f>
        <v>12</v>
      </c>
      <c r="D86" s="51" t="str">
        <f>Лист2!E254</f>
        <v>91 1 00 17380</v>
      </c>
      <c r="E86" s="51">
        <f>Лист2!F254</f>
        <v>200</v>
      </c>
      <c r="F86" s="63">
        <f>Лист2!G254</f>
        <v>800</v>
      </c>
      <c r="G86" s="43"/>
      <c r="H86" s="43"/>
    </row>
    <row r="87" spans="1:8" ht="21.75" customHeight="1">
      <c r="A87" s="4" t="str">
        <f>Лист2!A255</f>
        <v>Жилищно-коммунальное хозяйство</v>
      </c>
      <c r="B87" s="5" t="str">
        <f>Лист2!C255</f>
        <v>05</v>
      </c>
      <c r="C87" s="5"/>
      <c r="D87" s="5"/>
      <c r="E87" s="5"/>
      <c r="F87" s="44">
        <f>F88+F91</f>
        <v>7458</v>
      </c>
      <c r="G87" s="44">
        <f>Лист1!E27</f>
        <v>4980</v>
      </c>
      <c r="H87" s="44">
        <f>Лист1!F27</f>
        <v>4980</v>
      </c>
    </row>
    <row r="88" spans="1:8" ht="21.75" customHeight="1">
      <c r="A88" s="4" t="str">
        <f>Лист2!A171</f>
        <v>Коммунальное хозяйство</v>
      </c>
      <c r="B88" s="8" t="s">
        <v>21</v>
      </c>
      <c r="C88" s="8" t="s">
        <v>16</v>
      </c>
      <c r="D88" s="5"/>
      <c r="E88" s="5"/>
      <c r="F88" s="44">
        <f>+F89</f>
        <v>600</v>
      </c>
      <c r="G88" s="64"/>
      <c r="H88" s="43"/>
    </row>
    <row r="89" spans="1:8" ht="112.5" customHeight="1">
      <c r="A89" s="4" t="str">
        <f>Лист2!A172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9" s="5" t="str">
        <f>Лист2!C177</f>
        <v>05</v>
      </c>
      <c r="C89" s="5" t="str">
        <f>Лист2!D172</f>
        <v>02</v>
      </c>
      <c r="D89" s="5" t="str">
        <f>Лист2!E172</f>
        <v>98 5 00 60510</v>
      </c>
      <c r="E89" s="5"/>
      <c r="F89" s="45">
        <f>Лист2!G172</f>
        <v>600</v>
      </c>
      <c r="G89" s="43"/>
      <c r="H89" s="43"/>
    </row>
    <row r="90" spans="1:8" ht="21.75" customHeight="1">
      <c r="A90" s="4" t="str">
        <f>Лист2!A173</f>
        <v>Иные межбюджетные трансферты</v>
      </c>
      <c r="B90" s="5" t="str">
        <f>Лист2!C178</f>
        <v>05</v>
      </c>
      <c r="C90" s="5" t="str">
        <f>Лист2!D173</f>
        <v>02</v>
      </c>
      <c r="D90" s="5" t="str">
        <f>Лист2!E173</f>
        <v>98 5 00 60510</v>
      </c>
      <c r="E90" s="5">
        <f>Лист2!F173</f>
        <v>540</v>
      </c>
      <c r="F90" s="45">
        <f>Лист2!G173</f>
        <v>600</v>
      </c>
      <c r="G90" s="43"/>
      <c r="H90" s="43"/>
    </row>
    <row r="91" spans="1:8" ht="24.75" customHeight="1">
      <c r="A91" s="4" t="str">
        <f>Лист2!A256</f>
        <v>Благоустройство</v>
      </c>
      <c r="B91" s="5" t="str">
        <f>Лист2!C256</f>
        <v>05</v>
      </c>
      <c r="C91" s="5" t="str">
        <f>Лист2!D256</f>
        <v>03</v>
      </c>
      <c r="D91" s="5"/>
      <c r="E91" s="5"/>
      <c r="F91" s="44">
        <f>F92+F98+F94+F96</f>
        <v>6858</v>
      </c>
      <c r="G91" s="43"/>
      <c r="H91" s="43"/>
    </row>
    <row r="92" spans="1:8" ht="21.75" customHeight="1">
      <c r="A92" s="4" t="str">
        <f>Лист2!A257</f>
        <v>Организация и содержание мест захоронения</v>
      </c>
      <c r="B92" s="5" t="str">
        <f>Лист2!C257</f>
        <v>05</v>
      </c>
      <c r="C92" s="5" t="str">
        <f>Лист2!D257</f>
        <v>03</v>
      </c>
      <c r="D92" s="5" t="str">
        <f>Лист2!E257</f>
        <v>92 9 00 18070</v>
      </c>
      <c r="E92" s="5"/>
      <c r="F92" s="45">
        <f>Лист2!G257</f>
        <v>300</v>
      </c>
      <c r="G92" s="43"/>
      <c r="H92" s="43"/>
    </row>
    <row r="93" spans="1:8" ht="42" customHeight="1">
      <c r="A93" s="4" t="str">
        <f>Лист2!A258</f>
        <v>Закупка товаров, работ и услуг для обеспечения государственных (муниципальных) нужд</v>
      </c>
      <c r="B93" s="5" t="str">
        <f>Лист2!C258</f>
        <v>05</v>
      </c>
      <c r="C93" s="5" t="str">
        <f>Лист2!D258</f>
        <v>03</v>
      </c>
      <c r="D93" s="5" t="str">
        <f>Лист2!E258</f>
        <v>92 9 00 18070</v>
      </c>
      <c r="E93" s="5">
        <f>Лист2!F258</f>
        <v>200</v>
      </c>
      <c r="F93" s="45">
        <f>Лист2!G258</f>
        <v>300</v>
      </c>
      <c r="G93" s="43"/>
      <c r="H93" s="43"/>
    </row>
    <row r="94" spans="1:8" ht="23.25" customHeight="1">
      <c r="A94" s="4" t="str">
        <f>Лист2!A259</f>
        <v>Сбор и удаление твердых отходов</v>
      </c>
      <c r="B94" s="5" t="str">
        <f>Лист2!C259</f>
        <v>05</v>
      </c>
      <c r="C94" s="5" t="str">
        <f>Лист2!D259</f>
        <v>03</v>
      </c>
      <c r="D94" s="5" t="str">
        <f>Лист2!E259</f>
        <v>92 9 00 18090</v>
      </c>
      <c r="E94" s="5"/>
      <c r="F94" s="45">
        <f>Лист2!G259</f>
        <v>2328</v>
      </c>
      <c r="G94" s="43"/>
      <c r="H94" s="43"/>
    </row>
    <row r="95" spans="1:8" ht="42" customHeight="1">
      <c r="A95" s="4" t="str">
        <f>Лист2!A260</f>
        <v>Закупка товаров, работ и услуг для обеспечения государственных (муниципальных) нужд</v>
      </c>
      <c r="B95" s="5" t="str">
        <f>Лист2!C260</f>
        <v>05</v>
      </c>
      <c r="C95" s="5" t="str">
        <f>Лист2!D260</f>
        <v>03</v>
      </c>
      <c r="D95" s="5" t="str">
        <f>Лист2!E260</f>
        <v>92 9 00 18090</v>
      </c>
      <c r="E95" s="5">
        <f>Лист2!F260</f>
        <v>200</v>
      </c>
      <c r="F95" s="45">
        <f>Лист2!G260</f>
        <v>2328</v>
      </c>
      <c r="G95" s="43"/>
      <c r="H95" s="43"/>
    </row>
    <row r="96" spans="1:8" ht="42" customHeight="1">
      <c r="A96" s="4" t="str">
        <f>Лист2!A175</f>
        <v>Поддержка формирования современной городской среды</v>
      </c>
      <c r="B96" s="5" t="str">
        <f>Лист2!C175</f>
        <v>05</v>
      </c>
      <c r="C96" s="5" t="str">
        <f>Лист2!D175</f>
        <v>03</v>
      </c>
      <c r="D96" s="5" t="str">
        <f>Лист2!E175</f>
        <v>92 9 F2 55550</v>
      </c>
      <c r="E96" s="5"/>
      <c r="F96" s="44">
        <f>Лист2!G175</f>
        <v>4000</v>
      </c>
      <c r="G96" s="43"/>
      <c r="H96" s="43"/>
    </row>
    <row r="97" spans="1:8" ht="25.5" customHeight="1">
      <c r="A97" s="4" t="str">
        <f>Лист2!A176</f>
        <v>Иные межбюджетные трансферты</v>
      </c>
      <c r="B97" s="5" t="str">
        <f>Лист2!C176</f>
        <v>05</v>
      </c>
      <c r="C97" s="5" t="str">
        <f>Лист2!D176</f>
        <v>03</v>
      </c>
      <c r="D97" s="5" t="str">
        <f>Лист2!E176</f>
        <v>92 9 F2 55550</v>
      </c>
      <c r="E97" s="5">
        <f>Лист2!F176</f>
        <v>540</v>
      </c>
      <c r="F97" s="44">
        <f>Лист2!G176</f>
        <v>4000</v>
      </c>
      <c r="G97" s="43"/>
      <c r="H97" s="43"/>
    </row>
    <row r="98" spans="1:8" ht="124.5" customHeight="1">
      <c r="A98" s="4" t="str">
        <f>Лист2!A177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8" s="5" t="str">
        <f>Лист2!C177</f>
        <v>05</v>
      </c>
      <c r="C98" s="5" t="str">
        <f>Лист2!D177</f>
        <v>03</v>
      </c>
      <c r="D98" s="5" t="str">
        <f>Лист2!E177</f>
        <v>98 5 00 60510</v>
      </c>
      <c r="E98" s="5"/>
      <c r="F98" s="45">
        <f>Лист2!G177</f>
        <v>230</v>
      </c>
      <c r="G98" s="43"/>
      <c r="H98" s="43"/>
    </row>
    <row r="99" spans="1:8" ht="20.25" customHeight="1">
      <c r="A99" s="4" t="str">
        <f>Лист2!A178</f>
        <v>Иные межбюджетные трансферты</v>
      </c>
      <c r="B99" s="5" t="str">
        <f>Лист2!C178</f>
        <v>05</v>
      </c>
      <c r="C99" s="5" t="str">
        <f>Лист2!D178</f>
        <v>03</v>
      </c>
      <c r="D99" s="5" t="str">
        <f>Лист2!E178</f>
        <v>98 5 00 60510</v>
      </c>
      <c r="E99" s="5">
        <f>Лист2!F178</f>
        <v>540</v>
      </c>
      <c r="F99" s="45">
        <f>Лист2!G178</f>
        <v>230</v>
      </c>
      <c r="G99" s="43"/>
      <c r="H99" s="43"/>
    </row>
    <row r="100" spans="1:8" ht="18.75" customHeight="1">
      <c r="A100" s="4" t="s">
        <v>36</v>
      </c>
      <c r="B100" s="5" t="s">
        <v>23</v>
      </c>
      <c r="C100" s="5"/>
      <c r="D100" s="3"/>
      <c r="E100" s="5"/>
      <c r="F100" s="10">
        <f>F101+F113+F136+F146+F129</f>
        <v>257754.9</v>
      </c>
      <c r="G100" s="10">
        <f>Лист1!E30</f>
        <v>236366.2</v>
      </c>
      <c r="H100" s="10">
        <f>Лист1!F30</f>
        <v>232883.4</v>
      </c>
    </row>
    <row r="101" spans="1:8" ht="17.25" customHeight="1">
      <c r="A101" s="4" t="s">
        <v>6</v>
      </c>
      <c r="B101" s="5" t="s">
        <v>23</v>
      </c>
      <c r="C101" s="5" t="s">
        <v>15</v>
      </c>
      <c r="D101" s="3"/>
      <c r="E101" s="5"/>
      <c r="F101" s="10">
        <f>F102+F109</f>
        <v>50348.2</v>
      </c>
      <c r="G101" s="43"/>
      <c r="H101" s="43"/>
    </row>
    <row r="102" spans="1:8" ht="47.25">
      <c r="A102" s="9" t="s">
        <v>82</v>
      </c>
      <c r="B102" s="5" t="s">
        <v>23</v>
      </c>
      <c r="C102" s="5" t="s">
        <v>15</v>
      </c>
      <c r="D102" s="7" t="s">
        <v>114</v>
      </c>
      <c r="E102" s="5"/>
      <c r="F102" s="10">
        <f>F103</f>
        <v>27630.2</v>
      </c>
      <c r="G102" s="43"/>
      <c r="H102" s="43"/>
    </row>
    <row r="103" spans="1:8" ht="33.75" customHeight="1">
      <c r="A103" s="9" t="s">
        <v>101</v>
      </c>
      <c r="B103" s="5" t="s">
        <v>23</v>
      </c>
      <c r="C103" s="5" t="s">
        <v>15</v>
      </c>
      <c r="D103" s="7" t="s">
        <v>122</v>
      </c>
      <c r="E103" s="5"/>
      <c r="F103" s="10">
        <f>F104+F105+F106+F107</f>
        <v>27630.2</v>
      </c>
      <c r="G103" s="43"/>
      <c r="H103" s="43"/>
    </row>
    <row r="104" spans="1:8" ht="81.75" customHeight="1">
      <c r="A104" s="31" t="s">
        <v>75</v>
      </c>
      <c r="B104" s="5" t="s">
        <v>23</v>
      </c>
      <c r="C104" s="5" t="s">
        <v>15</v>
      </c>
      <c r="D104" s="7" t="s">
        <v>122</v>
      </c>
      <c r="E104" s="5">
        <v>100</v>
      </c>
      <c r="F104" s="10">
        <f>Лист2!G71</f>
        <v>11984.2</v>
      </c>
      <c r="G104" s="43"/>
      <c r="H104" s="43"/>
    </row>
    <row r="105" spans="1:8" ht="34.5" customHeight="1">
      <c r="A105" s="32" t="s">
        <v>115</v>
      </c>
      <c r="B105" s="5" t="s">
        <v>23</v>
      </c>
      <c r="C105" s="5" t="s">
        <v>15</v>
      </c>
      <c r="D105" s="7" t="s">
        <v>122</v>
      </c>
      <c r="E105" s="5">
        <v>200</v>
      </c>
      <c r="F105" s="10">
        <f>Лист2!G72</f>
        <v>10837</v>
      </c>
      <c r="G105" s="43"/>
      <c r="H105" s="43"/>
    </row>
    <row r="106" spans="1:8" ht="21.75" customHeight="1">
      <c r="A106" s="33" t="s">
        <v>66</v>
      </c>
      <c r="B106" s="5" t="s">
        <v>23</v>
      </c>
      <c r="C106" s="5" t="s">
        <v>15</v>
      </c>
      <c r="D106" s="7" t="s">
        <v>122</v>
      </c>
      <c r="E106" s="5">
        <v>850</v>
      </c>
      <c r="F106" s="10">
        <f>Лист2!G73</f>
        <v>1000</v>
      </c>
      <c r="G106" s="43"/>
      <c r="H106" s="43"/>
    </row>
    <row r="107" spans="1:8" ht="51.75" customHeight="1">
      <c r="A107" s="33" t="str">
        <f>Лист2!A74</f>
        <v>Субсидия на софинансирование части расходов местных бюджетов по оплате труда работников муниципальных учреждений</v>
      </c>
      <c r="B107" s="5" t="str">
        <f>Лист2!C74</f>
        <v>07</v>
      </c>
      <c r="C107" s="5" t="str">
        <f>Лист2!D74</f>
        <v>01</v>
      </c>
      <c r="D107" s="5" t="str">
        <f>Лист2!E74</f>
        <v>02 1 00 S0430</v>
      </c>
      <c r="E107" s="5"/>
      <c r="F107" s="44">
        <f>Лист2!G74</f>
        <v>3809</v>
      </c>
      <c r="G107" s="43"/>
      <c r="H107" s="43"/>
    </row>
    <row r="108" spans="1:8" ht="90.75" customHeight="1">
      <c r="A108" s="33" t="str">
        <f>Лист2!A75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8" s="5" t="str">
        <f>Лист2!C75</f>
        <v>07</v>
      </c>
      <c r="C108" s="5" t="str">
        <f>Лист2!D75</f>
        <v>01</v>
      </c>
      <c r="D108" s="5" t="str">
        <f>Лист2!E75</f>
        <v>02 1 00 S0430</v>
      </c>
      <c r="E108" s="5">
        <f>Лист2!F75</f>
        <v>100</v>
      </c>
      <c r="F108" s="44">
        <f>Лист2!G75</f>
        <v>3809</v>
      </c>
      <c r="G108" s="43"/>
      <c r="H108" s="43"/>
    </row>
    <row r="109" spans="1:8" ht="67.5" customHeight="1">
      <c r="A109" s="9" t="s">
        <v>76</v>
      </c>
      <c r="B109" s="5" t="s">
        <v>23</v>
      </c>
      <c r="C109" s="5" t="s">
        <v>15</v>
      </c>
      <c r="D109" s="7" t="s">
        <v>123</v>
      </c>
      <c r="E109" s="5"/>
      <c r="F109" s="10">
        <f>F110+F111+F112</f>
        <v>22718</v>
      </c>
      <c r="G109" s="43"/>
      <c r="H109" s="43"/>
    </row>
    <row r="110" spans="1:8" ht="84.75" customHeight="1">
      <c r="A110" s="31" t="s">
        <v>75</v>
      </c>
      <c r="B110" s="5" t="s">
        <v>23</v>
      </c>
      <c r="C110" s="5" t="s">
        <v>15</v>
      </c>
      <c r="D110" s="7" t="s">
        <v>123</v>
      </c>
      <c r="E110" s="5">
        <v>100</v>
      </c>
      <c r="F110" s="10">
        <f>Лист2!G77</f>
        <v>22094</v>
      </c>
      <c r="G110" s="43"/>
      <c r="H110" s="43"/>
    </row>
    <row r="111" spans="1:8" ht="31.5" customHeight="1">
      <c r="A111" s="32" t="s">
        <v>115</v>
      </c>
      <c r="B111" s="5" t="s">
        <v>23</v>
      </c>
      <c r="C111" s="5" t="s">
        <v>15</v>
      </c>
      <c r="D111" s="7" t="s">
        <v>123</v>
      </c>
      <c r="E111" s="5">
        <v>200</v>
      </c>
      <c r="F111" s="10">
        <f>Лист2!G78</f>
        <v>547</v>
      </c>
      <c r="G111" s="43"/>
      <c r="H111" s="43"/>
    </row>
    <row r="112" spans="1:8" ht="31.5" customHeight="1">
      <c r="A112" s="9" t="s">
        <v>60</v>
      </c>
      <c r="B112" s="5" t="s">
        <v>23</v>
      </c>
      <c r="C112" s="5" t="s">
        <v>15</v>
      </c>
      <c r="D112" s="7" t="s">
        <v>123</v>
      </c>
      <c r="E112" s="5">
        <v>300</v>
      </c>
      <c r="F112" s="10">
        <f>Лист2!G79</f>
        <v>77</v>
      </c>
      <c r="G112" s="43"/>
      <c r="H112" s="43"/>
    </row>
    <row r="113" spans="1:8" ht="18" customHeight="1">
      <c r="A113" s="4" t="s">
        <v>7</v>
      </c>
      <c r="B113" s="5" t="s">
        <v>23</v>
      </c>
      <c r="C113" s="5" t="s">
        <v>16</v>
      </c>
      <c r="D113" s="3"/>
      <c r="E113" s="5"/>
      <c r="F113" s="10">
        <f>F114+F119+F123+F125+F127</f>
        <v>181566</v>
      </c>
      <c r="G113" s="43"/>
      <c r="H113" s="43"/>
    </row>
    <row r="114" spans="1:8" ht="48" customHeight="1">
      <c r="A114" s="9" t="s">
        <v>82</v>
      </c>
      <c r="B114" s="5" t="s">
        <v>23</v>
      </c>
      <c r="C114" s="5" t="s">
        <v>16</v>
      </c>
      <c r="D114" s="7" t="s">
        <v>114</v>
      </c>
      <c r="E114" s="5"/>
      <c r="F114" s="10">
        <f>F115</f>
        <v>21298</v>
      </c>
      <c r="G114" s="43"/>
      <c r="H114" s="43"/>
    </row>
    <row r="115" spans="1:8" ht="34.5" customHeight="1">
      <c r="A115" s="9" t="s">
        <v>102</v>
      </c>
      <c r="B115" s="5" t="s">
        <v>23</v>
      </c>
      <c r="C115" s="5" t="s">
        <v>16</v>
      </c>
      <c r="D115" s="7" t="s">
        <v>124</v>
      </c>
      <c r="E115" s="5"/>
      <c r="F115" s="10">
        <f>F116+F117+F118</f>
        <v>21298</v>
      </c>
      <c r="G115" s="43"/>
      <c r="H115" s="43"/>
    </row>
    <row r="116" spans="1:8" ht="78" customHeight="1">
      <c r="A116" s="31" t="s">
        <v>75</v>
      </c>
      <c r="B116" s="5" t="s">
        <v>23</v>
      </c>
      <c r="C116" s="5" t="s">
        <v>16</v>
      </c>
      <c r="D116" s="7" t="s">
        <v>124</v>
      </c>
      <c r="E116" s="5">
        <v>100</v>
      </c>
      <c r="F116" s="10">
        <f>Лист2!G83</f>
        <v>3082</v>
      </c>
      <c r="G116" s="43"/>
      <c r="H116" s="43"/>
    </row>
    <row r="117" spans="1:8" ht="33.75" customHeight="1">
      <c r="A117" s="32" t="s">
        <v>115</v>
      </c>
      <c r="B117" s="5" t="s">
        <v>23</v>
      </c>
      <c r="C117" s="5" t="s">
        <v>16</v>
      </c>
      <c r="D117" s="7" t="s">
        <v>124</v>
      </c>
      <c r="E117" s="5">
        <v>200</v>
      </c>
      <c r="F117" s="10">
        <f>Лист2!G84</f>
        <v>16516</v>
      </c>
      <c r="G117" s="43"/>
      <c r="H117" s="43"/>
    </row>
    <row r="118" spans="1:8" ht="20.25" customHeight="1">
      <c r="A118" s="33" t="s">
        <v>66</v>
      </c>
      <c r="B118" s="5" t="s">
        <v>23</v>
      </c>
      <c r="C118" s="5" t="s">
        <v>16</v>
      </c>
      <c r="D118" s="7" t="s">
        <v>124</v>
      </c>
      <c r="E118" s="5">
        <v>850</v>
      </c>
      <c r="F118" s="10">
        <f>Лист2!G85</f>
        <v>1700</v>
      </c>
      <c r="G118" s="43"/>
      <c r="H118" s="43"/>
    </row>
    <row r="119" spans="1:8" ht="113.25" customHeight="1">
      <c r="A119" s="9" t="s">
        <v>77</v>
      </c>
      <c r="B119" s="5" t="s">
        <v>23</v>
      </c>
      <c r="C119" s="5" t="s">
        <v>16</v>
      </c>
      <c r="D119" s="7" t="s">
        <v>125</v>
      </c>
      <c r="E119" s="3"/>
      <c r="F119" s="10">
        <f>F120+F121+F122</f>
        <v>149320</v>
      </c>
      <c r="G119" s="43"/>
      <c r="H119" s="43"/>
    </row>
    <row r="120" spans="1:8" ht="80.25" customHeight="1">
      <c r="A120" s="31" t="s">
        <v>75</v>
      </c>
      <c r="B120" s="5" t="s">
        <v>23</v>
      </c>
      <c r="C120" s="5" t="s">
        <v>16</v>
      </c>
      <c r="D120" s="7" t="s">
        <v>125</v>
      </c>
      <c r="E120" s="3">
        <v>100</v>
      </c>
      <c r="F120" s="10">
        <f>Лист2!G87</f>
        <v>145024</v>
      </c>
      <c r="G120" s="43"/>
      <c r="H120" s="43"/>
    </row>
    <row r="121" spans="1:8" ht="33" customHeight="1">
      <c r="A121" s="32" t="s">
        <v>115</v>
      </c>
      <c r="B121" s="5" t="s">
        <v>23</v>
      </c>
      <c r="C121" s="5" t="s">
        <v>16</v>
      </c>
      <c r="D121" s="7" t="s">
        <v>125</v>
      </c>
      <c r="E121" s="5">
        <v>200</v>
      </c>
      <c r="F121" s="10">
        <f>Лист2!G88</f>
        <v>4194</v>
      </c>
      <c r="G121" s="43"/>
      <c r="H121" s="43"/>
    </row>
    <row r="122" spans="1:8" ht="33" customHeight="1">
      <c r="A122" s="32" t="str">
        <f>Лист2!A89</f>
        <v>Социальное обеспечение и иные выплаты населению</v>
      </c>
      <c r="B122" s="5" t="str">
        <f>Лист2!C89</f>
        <v>07</v>
      </c>
      <c r="C122" s="5" t="str">
        <f>Лист2!D89</f>
        <v>02</v>
      </c>
      <c r="D122" s="5" t="str">
        <f>Лист2!E89</f>
        <v>90 1 00 70910</v>
      </c>
      <c r="E122" s="5">
        <f>Лист2!F89</f>
        <v>850</v>
      </c>
      <c r="F122" s="44">
        <f>Лист2!G89</f>
        <v>102</v>
      </c>
      <c r="G122" s="43"/>
      <c r="H122" s="43"/>
    </row>
    <row r="123" spans="1:8" ht="69" customHeight="1">
      <c r="A123" s="9" t="s">
        <v>52</v>
      </c>
      <c r="B123" s="5" t="s">
        <v>23</v>
      </c>
      <c r="C123" s="5" t="s">
        <v>16</v>
      </c>
      <c r="D123" s="7" t="s">
        <v>151</v>
      </c>
      <c r="E123" s="5"/>
      <c r="F123" s="10">
        <f>Лист2!G90</f>
        <v>2165</v>
      </c>
      <c r="G123" s="43"/>
      <c r="H123" s="43"/>
    </row>
    <row r="124" spans="1:8" ht="31.5" customHeight="1">
      <c r="A124" s="32" t="s">
        <v>115</v>
      </c>
      <c r="B124" s="5" t="s">
        <v>23</v>
      </c>
      <c r="C124" s="5" t="s">
        <v>16</v>
      </c>
      <c r="D124" s="7" t="s">
        <v>151</v>
      </c>
      <c r="E124" s="5">
        <v>200</v>
      </c>
      <c r="F124" s="10">
        <f>Лист2!G91</f>
        <v>2165</v>
      </c>
      <c r="G124" s="43"/>
      <c r="H124" s="43"/>
    </row>
    <row r="125" spans="1:8" ht="66" customHeight="1">
      <c r="A125" s="32" t="str">
        <f>Лист2!A92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25" s="5" t="str">
        <f>Лист2!C92</f>
        <v>07</v>
      </c>
      <c r="C125" s="5" t="str">
        <f>Лист2!D92</f>
        <v>02</v>
      </c>
      <c r="D125" s="5" t="str">
        <f>Лист2!E92</f>
        <v>90 1 E2 50970</v>
      </c>
      <c r="E125" s="5"/>
      <c r="F125" s="44">
        <f>Лист2!G92</f>
        <v>500</v>
      </c>
      <c r="G125" s="43"/>
      <c r="H125" s="43"/>
    </row>
    <row r="126" spans="1:8" ht="39" customHeight="1">
      <c r="A126" s="32" t="str">
        <f>Лист2!A93</f>
        <v>Закупка товаров, работ и услуг для обеспечения государственных (муниципальных) нужд</v>
      </c>
      <c r="B126" s="5" t="str">
        <f>Лист2!C93</f>
        <v>07</v>
      </c>
      <c r="C126" s="5" t="str">
        <f>Лист2!D93</f>
        <v>02</v>
      </c>
      <c r="D126" s="5" t="str">
        <f>Лист2!E93</f>
        <v>90 1 E2 50970</v>
      </c>
      <c r="E126" s="5">
        <f>Лист2!F93</f>
        <v>200</v>
      </c>
      <c r="F126" s="44">
        <f>Лист2!G93</f>
        <v>500</v>
      </c>
      <c r="G126" s="43"/>
      <c r="H126" s="43"/>
    </row>
    <row r="127" spans="1:8" ht="49.5" customHeight="1">
      <c r="A127" s="32" t="str">
        <f>Лист2!A94</f>
        <v>Обеспечение расчетов за топливно-энергетические ресурсы, потребляемые муниципальными учреждениями</v>
      </c>
      <c r="B127" s="5" t="str">
        <f>Лист2!C94</f>
        <v>07</v>
      </c>
      <c r="C127" s="5" t="str">
        <f>Лист2!D94</f>
        <v>02</v>
      </c>
      <c r="D127" s="5" t="str">
        <f>Лист2!E94</f>
        <v>92 9 00 S1190</v>
      </c>
      <c r="E127" s="5"/>
      <c r="F127" s="44">
        <f>Лист2!G94</f>
        <v>8283</v>
      </c>
      <c r="G127" s="43"/>
      <c r="H127" s="43"/>
    </row>
    <row r="128" spans="1:8" ht="33.75" customHeight="1">
      <c r="A128" s="32" t="str">
        <f>Лист2!A95</f>
        <v>Закупка товаров, работ и услуг для обеспечения государственных (муниципальных) нужд</v>
      </c>
      <c r="B128" s="5" t="str">
        <f>Лист2!C95</f>
        <v>07</v>
      </c>
      <c r="C128" s="5" t="str">
        <f>Лист2!D95</f>
        <v>02</v>
      </c>
      <c r="D128" s="5" t="str">
        <f>Лист2!E95</f>
        <v>92 9 00 S1190</v>
      </c>
      <c r="E128" s="5">
        <f>Лист2!F95</f>
        <v>200</v>
      </c>
      <c r="F128" s="44">
        <f>Лист2!G95</f>
        <v>8283</v>
      </c>
      <c r="G128" s="43"/>
      <c r="H128" s="43"/>
    </row>
    <row r="129" spans="1:8" ht="24" customHeight="1">
      <c r="A129" s="32" t="str">
        <f>Лист2!A96</f>
        <v>Дополнительное образование детей</v>
      </c>
      <c r="B129" s="5" t="str">
        <f>Лист2!C96</f>
        <v>07</v>
      </c>
      <c r="C129" s="5" t="str">
        <f>Лист2!D96</f>
        <v>03</v>
      </c>
      <c r="D129" s="7"/>
      <c r="E129" s="5"/>
      <c r="F129" s="10">
        <f>F130+F134</f>
        <v>11710.4</v>
      </c>
      <c r="G129" s="43"/>
      <c r="H129" s="43"/>
    </row>
    <row r="130" spans="1:8" ht="31.5" customHeight="1">
      <c r="A130" s="32" t="str">
        <f>Лист2!A97</f>
        <v>Обеспечение деятельности организаций (учреждений) дополнительного образования детей</v>
      </c>
      <c r="B130" s="5" t="str">
        <f>Лист2!C97</f>
        <v>07</v>
      </c>
      <c r="C130" s="5" t="str">
        <f>Лист2!D97</f>
        <v>03</v>
      </c>
      <c r="D130" s="7" t="s">
        <v>111</v>
      </c>
      <c r="E130" s="5"/>
      <c r="F130" s="10">
        <f>F131+F132+F133</f>
        <v>10208.4</v>
      </c>
      <c r="G130" s="43"/>
      <c r="H130" s="43"/>
    </row>
    <row r="131" spans="1:8" ht="87" customHeight="1">
      <c r="A131" s="32" t="str">
        <f>Лист2!A98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1" s="5" t="str">
        <f>Лист2!C98</f>
        <v>07</v>
      </c>
      <c r="C131" s="5" t="str">
        <f>Лист2!D98</f>
        <v>03</v>
      </c>
      <c r="D131" s="7" t="s">
        <v>111</v>
      </c>
      <c r="E131" s="5">
        <f>Лист2!F35</f>
        <v>100</v>
      </c>
      <c r="F131" s="10">
        <f>Лист2!G16+Лист2!G35+Лист2!G98</f>
        <v>7992</v>
      </c>
      <c r="G131" s="43"/>
      <c r="H131" s="43"/>
    </row>
    <row r="132" spans="1:8" ht="31.5" customHeight="1">
      <c r="A132" s="32" t="str">
        <f>Лист2!A99</f>
        <v>Закупка товаров, работ и услуг для обеспечения государственных (муниципальных) нужд</v>
      </c>
      <c r="B132" s="5" t="str">
        <f>Лист2!C99</f>
        <v>07</v>
      </c>
      <c r="C132" s="5" t="str">
        <f>Лист2!D99</f>
        <v>03</v>
      </c>
      <c r="D132" s="7" t="s">
        <v>111</v>
      </c>
      <c r="E132" s="5">
        <f>Лист2!F36</f>
        <v>200</v>
      </c>
      <c r="F132" s="10">
        <f>Лист2!G17+Лист2!G36+Лист2!G99</f>
        <v>2125.4</v>
      </c>
      <c r="G132" s="43"/>
      <c r="H132" s="43"/>
    </row>
    <row r="133" spans="1:8" ht="31.5" customHeight="1">
      <c r="A133" s="32" t="str">
        <f>Лист2!A100</f>
        <v>Уплата налогов, сборов и иных платежей</v>
      </c>
      <c r="B133" s="5" t="str">
        <f>Лист2!C100</f>
        <v>07</v>
      </c>
      <c r="C133" s="5" t="str">
        <f>Лист2!D100</f>
        <v>03</v>
      </c>
      <c r="D133" s="7" t="s">
        <v>111</v>
      </c>
      <c r="E133" s="5">
        <f>Лист2!F37</f>
        <v>850</v>
      </c>
      <c r="F133" s="10">
        <f>Лист2!G18+Лист2!G37+Лист2!G100</f>
        <v>91</v>
      </c>
      <c r="G133" s="43"/>
      <c r="H133" s="43"/>
    </row>
    <row r="134" spans="1:8" ht="48" customHeight="1">
      <c r="A134" s="32" t="str">
        <f>Лист2!A101</f>
        <v>Субсидия на софинансирование части расходов местных бюджетов по оплате труда работников муниципальных учреждений</v>
      </c>
      <c r="B134" s="5" t="str">
        <f>Лист2!C101</f>
        <v>07</v>
      </c>
      <c r="C134" s="5" t="str">
        <f>Лист2!D101</f>
        <v>03</v>
      </c>
      <c r="D134" s="5" t="str">
        <f>Лист2!E101</f>
        <v>02 1 00 S0430</v>
      </c>
      <c r="E134" s="5"/>
      <c r="F134" s="10">
        <f>F135</f>
        <v>1502</v>
      </c>
      <c r="G134" s="43"/>
      <c r="H134" s="43"/>
    </row>
    <row r="135" spans="1:8" ht="88.5" customHeight="1">
      <c r="A135" s="32" t="str">
        <f>Лист2!A102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Лист2!C102</f>
        <v>07</v>
      </c>
      <c r="C135" s="5" t="str">
        <f>Лист2!D102</f>
        <v>03</v>
      </c>
      <c r="D135" s="5" t="str">
        <f>Лист2!E102</f>
        <v>02 1 00 S0430</v>
      </c>
      <c r="E135" s="5">
        <f>Лист2!F102</f>
        <v>100</v>
      </c>
      <c r="F135" s="10">
        <f>Лист2!G20+Лист2!G39+Лист2!G102</f>
        <v>1502</v>
      </c>
      <c r="G135" s="43"/>
      <c r="H135" s="43"/>
    </row>
    <row r="136" spans="1:8" ht="19.5" customHeight="1">
      <c r="A136" s="9" t="s">
        <v>53</v>
      </c>
      <c r="B136" s="5" t="s">
        <v>23</v>
      </c>
      <c r="C136" s="5" t="s">
        <v>23</v>
      </c>
      <c r="D136" s="7"/>
      <c r="E136" s="3"/>
      <c r="F136" s="10">
        <f>F137+F142+F144</f>
        <v>2604.3000000000002</v>
      </c>
      <c r="G136" s="43"/>
      <c r="H136" s="43"/>
    </row>
    <row r="137" spans="1:8" ht="47.25">
      <c r="A137" s="9" t="s">
        <v>82</v>
      </c>
      <c r="B137" s="7" t="s">
        <v>23</v>
      </c>
      <c r="C137" s="7" t="s">
        <v>23</v>
      </c>
      <c r="D137" s="7" t="s">
        <v>114</v>
      </c>
      <c r="E137" s="3"/>
      <c r="F137" s="10">
        <f>F138</f>
        <v>1694</v>
      </c>
      <c r="G137" s="43"/>
      <c r="H137" s="43"/>
    </row>
    <row r="138" spans="1:8" ht="36.75" customHeight="1">
      <c r="A138" s="9" t="s">
        <v>103</v>
      </c>
      <c r="B138" s="5" t="s">
        <v>23</v>
      </c>
      <c r="C138" s="5" t="s">
        <v>23</v>
      </c>
      <c r="D138" s="7" t="s">
        <v>126</v>
      </c>
      <c r="E138" s="3"/>
      <c r="F138" s="10">
        <f>F139+F140</f>
        <v>1694</v>
      </c>
      <c r="G138" s="43"/>
      <c r="H138" s="43"/>
    </row>
    <row r="139" spans="1:8" ht="82.5" customHeight="1">
      <c r="A139" s="31" t="s">
        <v>75</v>
      </c>
      <c r="B139" s="5" t="s">
        <v>23</v>
      </c>
      <c r="C139" s="5" t="s">
        <v>23</v>
      </c>
      <c r="D139" s="7" t="s">
        <v>126</v>
      </c>
      <c r="E139" s="3">
        <v>100</v>
      </c>
      <c r="F139" s="10">
        <f>Лист2!G106</f>
        <v>1150</v>
      </c>
      <c r="G139" s="43"/>
      <c r="H139" s="43"/>
    </row>
    <row r="140" spans="1:8" ht="32.25" customHeight="1">
      <c r="A140" s="32" t="s">
        <v>115</v>
      </c>
      <c r="B140" s="5" t="s">
        <v>23</v>
      </c>
      <c r="C140" s="5" t="s">
        <v>23</v>
      </c>
      <c r="D140" s="7" t="s">
        <v>126</v>
      </c>
      <c r="E140" s="3">
        <v>200</v>
      </c>
      <c r="F140" s="10">
        <f>Лист2!G107</f>
        <v>544</v>
      </c>
      <c r="G140" s="43"/>
      <c r="H140" s="43"/>
    </row>
    <row r="141" spans="1:8" ht="23.25" customHeight="1">
      <c r="A141" s="33" t="s">
        <v>66</v>
      </c>
      <c r="B141" s="5" t="s">
        <v>23</v>
      </c>
      <c r="C141" s="5" t="s">
        <v>23</v>
      </c>
      <c r="D141" s="7" t="s">
        <v>126</v>
      </c>
      <c r="E141" s="3">
        <v>850</v>
      </c>
      <c r="F141" s="10">
        <f>Лист2!G108</f>
        <v>0</v>
      </c>
      <c r="G141" s="43"/>
      <c r="H141" s="43"/>
    </row>
    <row r="142" spans="1:8" ht="53.25" customHeight="1">
      <c r="A142" s="33" t="str">
        <f>Лист2!A109</f>
        <v>Субсидия на софинансирование части расходов местных бюджетов по оплате труда работников муниципальных учреждений</v>
      </c>
      <c r="B142" s="5" t="str">
        <f>Лист2!C109</f>
        <v>07</v>
      </c>
      <c r="C142" s="5" t="str">
        <f>Лист2!D109</f>
        <v>07</v>
      </c>
      <c r="D142" s="5" t="str">
        <f>Лист2!E109</f>
        <v>02 1 00 S0430</v>
      </c>
      <c r="E142" s="5"/>
      <c r="F142" s="45">
        <f>Лист2!G109</f>
        <v>50</v>
      </c>
      <c r="G142" s="43"/>
      <c r="H142" s="43"/>
    </row>
    <row r="143" spans="1:8" ht="88.5" customHeight="1">
      <c r="A143" s="33" t="str">
        <f>Лист2!A110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3" s="5" t="str">
        <f>Лист2!C110</f>
        <v>07</v>
      </c>
      <c r="C143" s="5" t="str">
        <f>Лист2!D110</f>
        <v>07</v>
      </c>
      <c r="D143" s="5" t="str">
        <f>Лист2!E110</f>
        <v>02 1 00 S0430</v>
      </c>
      <c r="E143" s="5">
        <f>Лист2!F110</f>
        <v>100</v>
      </c>
      <c r="F143" s="45">
        <f>Лист2!G110</f>
        <v>50</v>
      </c>
      <c r="G143" s="43"/>
      <c r="H143" s="43"/>
    </row>
    <row r="144" spans="1:8" ht="34.5" customHeight="1">
      <c r="A144" s="33" t="str">
        <f>Лист2!A111</f>
        <v>Субсидии на проведение детской оздоровительной кампании</v>
      </c>
      <c r="B144" s="5" t="str">
        <f>Лист2!C111</f>
        <v>07</v>
      </c>
      <c r="C144" s="5" t="str">
        <f>Лист2!D111</f>
        <v>07</v>
      </c>
      <c r="D144" s="5" t="str">
        <f>Лист2!E111</f>
        <v>90 1 00 S3210</v>
      </c>
      <c r="E144" s="5"/>
      <c r="F144" s="5">
        <f>Лист2!G111</f>
        <v>860.3</v>
      </c>
      <c r="G144" s="43"/>
      <c r="H144" s="43"/>
    </row>
    <row r="145" spans="1:8" ht="37.5" customHeight="1">
      <c r="A145" s="33" t="str">
        <f>Лист2!A112</f>
        <v>Закупка товаров, работ и услуг для обеспечения государственных (муниципальных) нужд</v>
      </c>
      <c r="B145" s="5" t="str">
        <f>Лист2!C112</f>
        <v>07</v>
      </c>
      <c r="C145" s="5" t="str">
        <f>Лист2!D112</f>
        <v>07</v>
      </c>
      <c r="D145" s="5" t="str">
        <f>Лист2!E112</f>
        <v>90 1 00 S3210</v>
      </c>
      <c r="E145" s="5">
        <f>Лист2!F112</f>
        <v>200</v>
      </c>
      <c r="F145" s="5">
        <f>Лист2!G112</f>
        <v>860.3</v>
      </c>
      <c r="G145" s="43"/>
      <c r="H145" s="43"/>
    </row>
    <row r="146" spans="1:8" ht="26.25" customHeight="1">
      <c r="A146" s="36" t="s">
        <v>9</v>
      </c>
      <c r="B146" s="5" t="s">
        <v>23</v>
      </c>
      <c r="C146" s="5" t="s">
        <v>20</v>
      </c>
      <c r="D146" s="5"/>
      <c r="E146" s="3"/>
      <c r="F146" s="10">
        <f>F147+F152+F155+F164+F160+F162</f>
        <v>11526</v>
      </c>
      <c r="G146" s="43"/>
      <c r="H146" s="43"/>
    </row>
    <row r="147" spans="1:8" ht="31.5">
      <c r="A147" s="9" t="s">
        <v>64</v>
      </c>
      <c r="B147" s="5" t="s">
        <v>23</v>
      </c>
      <c r="C147" s="5" t="s">
        <v>20</v>
      </c>
      <c r="D147" s="7" t="s">
        <v>116</v>
      </c>
      <c r="E147" s="5"/>
      <c r="F147" s="10">
        <f>F148</f>
        <v>2098</v>
      </c>
      <c r="G147" s="43"/>
      <c r="H147" s="43"/>
    </row>
    <row r="148" spans="1:8" ht="31.5">
      <c r="A148" s="9" t="s">
        <v>65</v>
      </c>
      <c r="B148" s="5" t="s">
        <v>23</v>
      </c>
      <c r="C148" s="5" t="s">
        <v>20</v>
      </c>
      <c r="D148" s="7" t="s">
        <v>117</v>
      </c>
      <c r="E148" s="5"/>
      <c r="F148" s="10">
        <f>F149+F150+F151</f>
        <v>2098</v>
      </c>
      <c r="G148" s="43"/>
      <c r="H148" s="43"/>
    </row>
    <row r="149" spans="1:8" ht="77.25" customHeight="1">
      <c r="A149" s="31" t="s">
        <v>75</v>
      </c>
      <c r="B149" s="5" t="s">
        <v>23</v>
      </c>
      <c r="C149" s="5" t="s">
        <v>20</v>
      </c>
      <c r="D149" s="7" t="s">
        <v>117</v>
      </c>
      <c r="E149" s="5">
        <v>100</v>
      </c>
      <c r="F149" s="10">
        <f>Лист2!G116</f>
        <v>1823</v>
      </c>
      <c r="G149" s="43"/>
      <c r="H149" s="43"/>
    </row>
    <row r="150" spans="1:8" ht="36" customHeight="1">
      <c r="A150" s="32" t="s">
        <v>115</v>
      </c>
      <c r="B150" s="5" t="s">
        <v>23</v>
      </c>
      <c r="C150" s="5" t="s">
        <v>20</v>
      </c>
      <c r="D150" s="7" t="s">
        <v>117</v>
      </c>
      <c r="E150" s="5">
        <v>200</v>
      </c>
      <c r="F150" s="10">
        <f>Лист2!G117</f>
        <v>275</v>
      </c>
      <c r="G150" s="43"/>
      <c r="H150" s="43"/>
    </row>
    <row r="151" spans="1:8" ht="20.25" customHeight="1">
      <c r="A151" s="33" t="s">
        <v>66</v>
      </c>
      <c r="B151" s="5" t="s">
        <v>23</v>
      </c>
      <c r="C151" s="5" t="s">
        <v>20</v>
      </c>
      <c r="D151" s="7" t="s">
        <v>117</v>
      </c>
      <c r="E151" s="5">
        <v>850</v>
      </c>
      <c r="F151" s="10">
        <f>Лист2!G118</f>
        <v>0</v>
      </c>
      <c r="G151" s="43"/>
      <c r="H151" s="43"/>
    </row>
    <row r="152" spans="1:8" ht="51" customHeight="1">
      <c r="A152" s="9" t="s">
        <v>95</v>
      </c>
      <c r="B152" s="5" t="s">
        <v>23</v>
      </c>
      <c r="C152" s="5" t="s">
        <v>20</v>
      </c>
      <c r="D152" s="7" t="s">
        <v>139</v>
      </c>
      <c r="E152" s="5"/>
      <c r="F152" s="10">
        <f>F153+F154</f>
        <v>858</v>
      </c>
      <c r="G152" s="43"/>
      <c r="H152" s="43"/>
    </row>
    <row r="153" spans="1:8" ht="85.5" customHeight="1">
      <c r="A153" s="31" t="s">
        <v>75</v>
      </c>
      <c r="B153" s="5" t="s">
        <v>23</v>
      </c>
      <c r="C153" s="5" t="s">
        <v>20</v>
      </c>
      <c r="D153" s="7" t="s">
        <v>139</v>
      </c>
      <c r="E153" s="5">
        <v>100</v>
      </c>
      <c r="F153" s="10">
        <f>Лист2!G120</f>
        <v>807</v>
      </c>
      <c r="G153" s="43"/>
      <c r="H153" s="43"/>
    </row>
    <row r="154" spans="1:8" ht="31.5" customHeight="1">
      <c r="A154" s="32" t="s">
        <v>115</v>
      </c>
      <c r="B154" s="5" t="s">
        <v>23</v>
      </c>
      <c r="C154" s="5" t="s">
        <v>20</v>
      </c>
      <c r="D154" s="7" t="s">
        <v>139</v>
      </c>
      <c r="E154" s="5">
        <v>200</v>
      </c>
      <c r="F154" s="10">
        <f>Лист2!G121</f>
        <v>51</v>
      </c>
      <c r="G154" s="43"/>
      <c r="H154" s="43"/>
    </row>
    <row r="155" spans="1:8" ht="34.5" customHeight="1">
      <c r="A155" s="33" t="s">
        <v>86</v>
      </c>
      <c r="B155" s="5" t="s">
        <v>23</v>
      </c>
      <c r="C155" s="5" t="s">
        <v>20</v>
      </c>
      <c r="D155" s="7" t="s">
        <v>120</v>
      </c>
      <c r="E155" s="5"/>
      <c r="F155" s="10">
        <f>F156</f>
        <v>2484</v>
      </c>
      <c r="G155" s="43"/>
      <c r="H155" s="43"/>
    </row>
    <row r="156" spans="1:8" ht="93" customHeight="1">
      <c r="A156" s="34" t="s">
        <v>63</v>
      </c>
      <c r="B156" s="5" t="s">
        <v>23</v>
      </c>
      <c r="C156" s="5" t="s">
        <v>20</v>
      </c>
      <c r="D156" s="7" t="s">
        <v>121</v>
      </c>
      <c r="E156" s="5"/>
      <c r="F156" s="10">
        <f>F157+F158+F159</f>
        <v>2484</v>
      </c>
      <c r="G156" s="43"/>
      <c r="H156" s="43"/>
    </row>
    <row r="157" spans="1:8" ht="77.25" customHeight="1">
      <c r="A157" s="31" t="s">
        <v>75</v>
      </c>
      <c r="B157" s="5" t="s">
        <v>23</v>
      </c>
      <c r="C157" s="5" t="s">
        <v>20</v>
      </c>
      <c r="D157" s="7" t="s">
        <v>121</v>
      </c>
      <c r="E157" s="5">
        <v>100</v>
      </c>
      <c r="F157" s="10">
        <f>Лист2!G124</f>
        <v>2409</v>
      </c>
      <c r="G157" s="43"/>
      <c r="H157" s="43"/>
    </row>
    <row r="158" spans="1:8" ht="32.25" customHeight="1">
      <c r="A158" s="32" t="s">
        <v>115</v>
      </c>
      <c r="B158" s="5" t="s">
        <v>23</v>
      </c>
      <c r="C158" s="5" t="s">
        <v>20</v>
      </c>
      <c r="D158" s="7" t="s">
        <v>121</v>
      </c>
      <c r="E158" s="5">
        <v>200</v>
      </c>
      <c r="F158" s="10">
        <f>Лист2!G125</f>
        <v>75</v>
      </c>
      <c r="G158" s="43"/>
      <c r="H158" s="43"/>
    </row>
    <row r="159" spans="1:8" ht="19.5" customHeight="1">
      <c r="A159" s="33" t="s">
        <v>66</v>
      </c>
      <c r="B159" s="5" t="s">
        <v>23</v>
      </c>
      <c r="C159" s="5" t="s">
        <v>20</v>
      </c>
      <c r="D159" s="7" t="s">
        <v>121</v>
      </c>
      <c r="E159" s="5">
        <v>850</v>
      </c>
      <c r="F159" s="10">
        <f>Лист2!G126</f>
        <v>0</v>
      </c>
      <c r="G159" s="43"/>
      <c r="H159" s="43"/>
    </row>
    <row r="160" spans="1:8" ht="110.25" customHeight="1">
      <c r="A160" s="33" t="str">
        <f>Лист2!A127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60" s="5" t="str">
        <f>Лист2!C127</f>
        <v>07</v>
      </c>
      <c r="C160" s="5" t="str">
        <f>Лист2!D127</f>
        <v>09</v>
      </c>
      <c r="D160" s="5" t="str">
        <f>Лист2!E127</f>
        <v>90 1 01 S0990</v>
      </c>
      <c r="E160" s="5"/>
      <c r="F160" s="45">
        <f>Лист2!G127</f>
        <v>86</v>
      </c>
      <c r="G160" s="43"/>
      <c r="H160" s="43"/>
    </row>
    <row r="161" spans="1:8" ht="32.25" customHeight="1">
      <c r="A161" s="33" t="str">
        <f>Лист2!A128</f>
        <v>Социальное обеспечение и иные выплаты населению</v>
      </c>
      <c r="B161" s="5" t="str">
        <f>Лист2!C128</f>
        <v>07</v>
      </c>
      <c r="C161" s="5" t="str">
        <f>Лист2!D128</f>
        <v>09</v>
      </c>
      <c r="D161" s="5" t="str">
        <f>Лист2!E128</f>
        <v>90 1 01 S0990</v>
      </c>
      <c r="E161" s="5">
        <f>Лист2!F128</f>
        <v>300</v>
      </c>
      <c r="F161" s="45">
        <f>Лист2!G128</f>
        <v>86</v>
      </c>
      <c r="G161" s="43"/>
      <c r="H161" s="43"/>
    </row>
    <row r="162" spans="1:8" ht="51" customHeight="1">
      <c r="A162" s="33" t="str">
        <f>Лист2!A129</f>
        <v>Обеспечение расчетов за топливно-энергетические ресурсы, потребляемые муниципальными учреждениями</v>
      </c>
      <c r="B162" s="5" t="str">
        <f>Лист2!C129</f>
        <v>07</v>
      </c>
      <c r="C162" s="5" t="str">
        <f>Лист2!D129</f>
        <v>09</v>
      </c>
      <c r="D162" s="5" t="str">
        <f>Лист2!E129</f>
        <v>92 9 00 S1190</v>
      </c>
      <c r="E162" s="5"/>
      <c r="F162" s="44">
        <f>Лист2!G129</f>
        <v>1500</v>
      </c>
      <c r="G162" s="43"/>
      <c r="H162" s="43"/>
    </row>
    <row r="163" spans="1:8" ht="32.25" customHeight="1">
      <c r="A163" s="33" t="str">
        <f>Лист2!A130</f>
        <v>Закупка товаров, работ и услуг для обеспечения государственных (муниципальных) нужд</v>
      </c>
      <c r="B163" s="5" t="str">
        <f>Лист2!C130</f>
        <v>07</v>
      </c>
      <c r="C163" s="5" t="str">
        <f>Лист2!D130</f>
        <v>09</v>
      </c>
      <c r="D163" s="5" t="str">
        <f>Лист2!E130</f>
        <v>92 9 00 S1190</v>
      </c>
      <c r="E163" s="5">
        <f>Лист2!F130</f>
        <v>200</v>
      </c>
      <c r="F163" s="44">
        <f>Лист2!G130</f>
        <v>1500</v>
      </c>
      <c r="G163" s="43"/>
      <c r="H163" s="43"/>
    </row>
    <row r="164" spans="1:8" ht="19.5" customHeight="1">
      <c r="A164" s="33" t="str">
        <f>Лист2!A131</f>
        <v>Прочие выплаты по обязательствам государства</v>
      </c>
      <c r="B164" s="5" t="str">
        <f>Лист2!C131</f>
        <v>07</v>
      </c>
      <c r="C164" s="5" t="str">
        <f>Лист2!D131</f>
        <v>09</v>
      </c>
      <c r="D164" s="5" t="str">
        <f>Лист2!E131</f>
        <v>99 9 00 14710</v>
      </c>
      <c r="E164" s="5"/>
      <c r="F164" s="44">
        <f>Лист2!G131</f>
        <v>4500</v>
      </c>
      <c r="G164" s="43"/>
      <c r="H164" s="43"/>
    </row>
    <row r="165" spans="1:8" ht="36" customHeight="1">
      <c r="A165" s="33" t="str">
        <f>Лист2!A132</f>
        <v>Закупка товаров, работ и услуг для обеспечения государственных (муниципальных) нужд</v>
      </c>
      <c r="B165" s="5" t="str">
        <f>Лист2!C132</f>
        <v>07</v>
      </c>
      <c r="C165" s="5" t="str">
        <f>Лист2!D132</f>
        <v>09</v>
      </c>
      <c r="D165" s="5" t="str">
        <f>Лист2!E132</f>
        <v>99 9 00 14710</v>
      </c>
      <c r="E165" s="5">
        <f>Лист2!F132</f>
        <v>200</v>
      </c>
      <c r="F165" s="44">
        <f>Лист2!G132</f>
        <v>4500</v>
      </c>
      <c r="G165" s="43"/>
      <c r="H165" s="43"/>
    </row>
    <row r="166" spans="1:8" ht="23.25" customHeight="1">
      <c r="A166" s="4" t="s">
        <v>83</v>
      </c>
      <c r="B166" s="5" t="s">
        <v>22</v>
      </c>
      <c r="C166" s="5"/>
      <c r="D166" s="3"/>
      <c r="E166" s="5"/>
      <c r="F166" s="10">
        <f>F167+F180</f>
        <v>20617.7</v>
      </c>
      <c r="G166" s="10">
        <f>Лист1!E36</f>
        <v>18665.7</v>
      </c>
      <c r="H166" s="10">
        <f>Лист1!F36</f>
        <v>18669.2</v>
      </c>
    </row>
    <row r="167" spans="1:8" ht="17.25" customHeight="1">
      <c r="A167" s="4" t="s">
        <v>48</v>
      </c>
      <c r="B167" s="5" t="s">
        <v>22</v>
      </c>
      <c r="C167" s="5" t="s">
        <v>15</v>
      </c>
      <c r="D167" s="3"/>
      <c r="E167" s="5"/>
      <c r="F167" s="10">
        <f>F168+F177+F175</f>
        <v>14788</v>
      </c>
      <c r="G167" s="43"/>
      <c r="H167" s="43"/>
    </row>
    <row r="168" spans="1:8" ht="47.25">
      <c r="A168" s="9" t="s">
        <v>84</v>
      </c>
      <c r="B168" s="5" t="s">
        <v>22</v>
      </c>
      <c r="C168" s="5" t="s">
        <v>15</v>
      </c>
      <c r="D168" s="7" t="s">
        <v>118</v>
      </c>
      <c r="E168" s="3"/>
      <c r="F168" s="10">
        <f>+F169+F173</f>
        <v>11617</v>
      </c>
      <c r="G168" s="43"/>
      <c r="H168" s="43"/>
    </row>
    <row r="169" spans="1:8" ht="21" customHeight="1">
      <c r="A169" s="9" t="s">
        <v>94</v>
      </c>
      <c r="B169" s="5" t="s">
        <v>22</v>
      </c>
      <c r="C169" s="5" t="s">
        <v>15</v>
      </c>
      <c r="D169" s="7" t="s">
        <v>119</v>
      </c>
      <c r="E169" s="3"/>
      <c r="F169" s="10">
        <f>F170+F171+F172</f>
        <v>10717</v>
      </c>
      <c r="G169" s="43"/>
      <c r="H169" s="43"/>
    </row>
    <row r="170" spans="1:8" ht="87.75" customHeight="1">
      <c r="A170" s="32" t="s">
        <v>75</v>
      </c>
      <c r="B170" s="5" t="s">
        <v>22</v>
      </c>
      <c r="C170" s="5" t="s">
        <v>15</v>
      </c>
      <c r="D170" s="7" t="s">
        <v>119</v>
      </c>
      <c r="E170" s="3">
        <v>100</v>
      </c>
      <c r="F170" s="30">
        <f>Лист2!G44</f>
        <v>9011</v>
      </c>
      <c r="G170" s="43"/>
      <c r="H170" s="43"/>
    </row>
    <row r="171" spans="1:8" ht="37.5" customHeight="1">
      <c r="A171" s="32" t="s">
        <v>115</v>
      </c>
      <c r="B171" s="5" t="s">
        <v>22</v>
      </c>
      <c r="C171" s="5" t="s">
        <v>15</v>
      </c>
      <c r="D171" s="7" t="s">
        <v>119</v>
      </c>
      <c r="E171" s="3">
        <v>200</v>
      </c>
      <c r="F171" s="30">
        <f>Лист2!G45</f>
        <v>1640</v>
      </c>
      <c r="G171" s="43"/>
      <c r="H171" s="43"/>
    </row>
    <row r="172" spans="1:8" ht="21" customHeight="1">
      <c r="A172" s="33" t="s">
        <v>66</v>
      </c>
      <c r="B172" s="5" t="s">
        <v>22</v>
      </c>
      <c r="C172" s="5" t="s">
        <v>15</v>
      </c>
      <c r="D172" s="7" t="s">
        <v>119</v>
      </c>
      <c r="E172" s="3">
        <v>850</v>
      </c>
      <c r="F172" s="30">
        <f>Лист2!G46</f>
        <v>66</v>
      </c>
      <c r="G172" s="43"/>
      <c r="H172" s="43"/>
    </row>
    <row r="173" spans="1:8" ht="54" customHeight="1">
      <c r="A173" s="33" t="str">
        <f>Лист2!A47</f>
        <v>Субсидия на софинансирование части расходов местных бюджетов по оплате труда работников муниципальных учреждений</v>
      </c>
      <c r="B173" s="5" t="str">
        <f>Лист2!C47</f>
        <v>08</v>
      </c>
      <c r="C173" s="5" t="str">
        <f>Лист2!D47</f>
        <v>01</v>
      </c>
      <c r="D173" s="5" t="str">
        <f>Лист2!E47</f>
        <v>02 2 00 S0430</v>
      </c>
      <c r="E173" s="5"/>
      <c r="F173" s="65">
        <f>Лист2!G47</f>
        <v>900</v>
      </c>
      <c r="G173" s="43"/>
      <c r="H173" s="43"/>
    </row>
    <row r="174" spans="1:8" ht="91.5" customHeight="1">
      <c r="A174" s="33" t="str">
        <f>Лист2!A48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4" s="5" t="str">
        <f>Лист2!C48</f>
        <v>08</v>
      </c>
      <c r="C174" s="5" t="str">
        <f>Лист2!D48</f>
        <v>01</v>
      </c>
      <c r="D174" s="5" t="str">
        <f>Лист2!E48</f>
        <v>02 2 00 S0430</v>
      </c>
      <c r="E174" s="5">
        <f>Лист2!F48</f>
        <v>100</v>
      </c>
      <c r="F174" s="65">
        <f>Лист2!G48</f>
        <v>900</v>
      </c>
      <c r="G174" s="43"/>
      <c r="H174" s="43"/>
    </row>
    <row r="175" spans="1:8" ht="67.5" customHeight="1">
      <c r="A175" s="33" t="str">
        <f>Лист2!A49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175" s="5" t="str">
        <f>Лист2!C49</f>
        <v>08</v>
      </c>
      <c r="C175" s="5" t="str">
        <f>Лист2!D49</f>
        <v>01</v>
      </c>
      <c r="D175" s="5" t="str">
        <f>Лист2!E49</f>
        <v>44 1 00 S0180</v>
      </c>
      <c r="E175" s="5"/>
      <c r="F175" s="45">
        <f>Лист2!G49</f>
        <v>919</v>
      </c>
      <c r="G175" s="43"/>
      <c r="H175" s="43"/>
    </row>
    <row r="176" spans="1:8" ht="37.5" customHeight="1">
      <c r="A176" s="33" t="str">
        <f>Лист2!A50</f>
        <v>Закупка товаров, работ и услуг для обеспечения государственных (муниципальных) нужд</v>
      </c>
      <c r="B176" s="5" t="str">
        <f>Лист2!C50</f>
        <v>08</v>
      </c>
      <c r="C176" s="5" t="str">
        <f>Лист2!D50</f>
        <v>01</v>
      </c>
      <c r="D176" s="5" t="str">
        <f>Лист2!E50</f>
        <v>44 1 00 S0180</v>
      </c>
      <c r="E176" s="5">
        <f>Лист2!F50</f>
        <v>200</v>
      </c>
      <c r="F176" s="45">
        <f>Лист2!G50</f>
        <v>919</v>
      </c>
      <c r="G176" s="43"/>
      <c r="H176" s="43"/>
    </row>
    <row r="177" spans="1:8" ht="18" customHeight="1">
      <c r="A177" s="4" t="s">
        <v>10</v>
      </c>
      <c r="B177" s="5" t="s">
        <v>22</v>
      </c>
      <c r="C177" s="5" t="s">
        <v>15</v>
      </c>
      <c r="D177" s="7"/>
      <c r="E177" s="3"/>
      <c r="F177" s="10">
        <f>F178</f>
        <v>2252</v>
      </c>
      <c r="G177" s="43"/>
      <c r="H177" s="43"/>
    </row>
    <row r="178" spans="1:8" ht="111.75" customHeight="1">
      <c r="A178" s="9" t="s">
        <v>97</v>
      </c>
      <c r="B178" s="5" t="s">
        <v>22</v>
      </c>
      <c r="C178" s="5" t="s">
        <v>15</v>
      </c>
      <c r="D178" s="7" t="s">
        <v>129</v>
      </c>
      <c r="E178" s="3"/>
      <c r="F178" s="10">
        <f>F179</f>
        <v>2252</v>
      </c>
      <c r="G178" s="43"/>
      <c r="H178" s="43"/>
    </row>
    <row r="179" spans="1:8" ht="18.75" customHeight="1">
      <c r="A179" s="9" t="s">
        <v>74</v>
      </c>
      <c r="B179" s="5" t="s">
        <v>22</v>
      </c>
      <c r="C179" s="5" t="s">
        <v>15</v>
      </c>
      <c r="D179" s="7" t="s">
        <v>129</v>
      </c>
      <c r="E179" s="3">
        <v>540</v>
      </c>
      <c r="F179" s="10">
        <f>Лист2!G182</f>
        <v>2252</v>
      </c>
      <c r="G179" s="43"/>
      <c r="H179" s="43"/>
    </row>
    <row r="180" spans="1:8" ht="31.5">
      <c r="A180" s="4" t="s">
        <v>85</v>
      </c>
      <c r="B180" s="5" t="s">
        <v>22</v>
      </c>
      <c r="C180" s="5" t="s">
        <v>18</v>
      </c>
      <c r="D180" s="5"/>
      <c r="E180" s="5"/>
      <c r="F180" s="10">
        <f>F181+F186+F193+F195</f>
        <v>5829.7</v>
      </c>
      <c r="G180" s="43"/>
      <c r="H180" s="43"/>
    </row>
    <row r="181" spans="1:8" ht="31.5">
      <c r="A181" s="9" t="s">
        <v>64</v>
      </c>
      <c r="B181" s="5" t="s">
        <v>22</v>
      </c>
      <c r="C181" s="5" t="s">
        <v>18</v>
      </c>
      <c r="D181" s="7" t="s">
        <v>116</v>
      </c>
      <c r="E181" s="3"/>
      <c r="F181" s="10">
        <f>F182</f>
        <v>625</v>
      </c>
      <c r="G181" s="43"/>
      <c r="H181" s="43"/>
    </row>
    <row r="182" spans="1:8" ht="31.5" customHeight="1">
      <c r="A182" s="9" t="s">
        <v>65</v>
      </c>
      <c r="B182" s="5" t="s">
        <v>22</v>
      </c>
      <c r="C182" s="5" t="s">
        <v>18</v>
      </c>
      <c r="D182" s="7" t="s">
        <v>117</v>
      </c>
      <c r="E182" s="3"/>
      <c r="F182" s="10">
        <f>F183+F184+F185</f>
        <v>625</v>
      </c>
      <c r="G182" s="43"/>
      <c r="H182" s="43"/>
    </row>
    <row r="183" spans="1:8" ht="84" customHeight="1">
      <c r="A183" s="32" t="s">
        <v>75</v>
      </c>
      <c r="B183" s="5" t="s">
        <v>22</v>
      </c>
      <c r="C183" s="5" t="s">
        <v>18</v>
      </c>
      <c r="D183" s="7" t="s">
        <v>117</v>
      </c>
      <c r="E183" s="3">
        <v>100</v>
      </c>
      <c r="F183" s="10">
        <f>Лист2!G54</f>
        <v>625</v>
      </c>
      <c r="G183" s="43"/>
      <c r="H183" s="43"/>
    </row>
    <row r="184" spans="1:8" ht="33.75" customHeight="1">
      <c r="A184" s="32" t="s">
        <v>115</v>
      </c>
      <c r="B184" s="5" t="s">
        <v>22</v>
      </c>
      <c r="C184" s="5" t="s">
        <v>18</v>
      </c>
      <c r="D184" s="7" t="s">
        <v>117</v>
      </c>
      <c r="E184" s="5">
        <v>200</v>
      </c>
      <c r="F184" s="10">
        <v>0</v>
      </c>
      <c r="G184" s="43"/>
      <c r="H184" s="43"/>
    </row>
    <row r="185" spans="1:8" ht="19.5" customHeight="1">
      <c r="A185" s="33" t="s">
        <v>66</v>
      </c>
      <c r="B185" s="5" t="s">
        <v>22</v>
      </c>
      <c r="C185" s="5" t="s">
        <v>18</v>
      </c>
      <c r="D185" s="7" t="s">
        <v>117</v>
      </c>
      <c r="E185" s="5">
        <v>850</v>
      </c>
      <c r="F185" s="10">
        <v>0</v>
      </c>
      <c r="G185" s="43"/>
      <c r="H185" s="43"/>
    </row>
    <row r="186" spans="1:8" ht="36" customHeight="1">
      <c r="A186" s="33" t="s">
        <v>86</v>
      </c>
      <c r="B186" s="5" t="s">
        <v>22</v>
      </c>
      <c r="C186" s="5" t="s">
        <v>18</v>
      </c>
      <c r="D186" s="7" t="s">
        <v>120</v>
      </c>
      <c r="E186" s="5"/>
      <c r="F186" s="10">
        <f>F187+F191</f>
        <v>5074.7</v>
      </c>
      <c r="G186" s="43"/>
      <c r="H186" s="43"/>
    </row>
    <row r="187" spans="1:8" ht="97.5" customHeight="1">
      <c r="A187" s="34" t="s">
        <v>63</v>
      </c>
      <c r="B187" s="5" t="s">
        <v>22</v>
      </c>
      <c r="C187" s="5" t="s">
        <v>18</v>
      </c>
      <c r="D187" s="7" t="s">
        <v>121</v>
      </c>
      <c r="E187" s="5"/>
      <c r="F187" s="10">
        <f>F188+F189+F190</f>
        <v>4574.7</v>
      </c>
      <c r="G187" s="43"/>
      <c r="H187" s="43"/>
    </row>
    <row r="188" spans="1:8" ht="78.75" customHeight="1">
      <c r="A188" s="31" t="s">
        <v>75</v>
      </c>
      <c r="B188" s="5" t="s">
        <v>22</v>
      </c>
      <c r="C188" s="5" t="s">
        <v>18</v>
      </c>
      <c r="D188" s="7" t="s">
        <v>121</v>
      </c>
      <c r="E188" s="5">
        <v>100</v>
      </c>
      <c r="F188" s="10">
        <f>Лист2!G59</f>
        <v>4454.7</v>
      </c>
      <c r="G188" s="43"/>
      <c r="H188" s="43"/>
    </row>
    <row r="189" spans="1:8" ht="33" customHeight="1">
      <c r="A189" s="32" t="s">
        <v>115</v>
      </c>
      <c r="B189" s="5" t="s">
        <v>22</v>
      </c>
      <c r="C189" s="5" t="s">
        <v>18</v>
      </c>
      <c r="D189" s="7" t="s">
        <v>121</v>
      </c>
      <c r="E189" s="5">
        <v>200</v>
      </c>
      <c r="F189" s="10">
        <f>Лист2!G60</f>
        <v>120</v>
      </c>
      <c r="G189" s="43"/>
      <c r="H189" s="43"/>
    </row>
    <row r="190" spans="1:8" ht="20.25" customHeight="1">
      <c r="A190" s="33" t="s">
        <v>66</v>
      </c>
      <c r="B190" s="5" t="s">
        <v>22</v>
      </c>
      <c r="C190" s="5" t="s">
        <v>18</v>
      </c>
      <c r="D190" s="7" t="s">
        <v>121</v>
      </c>
      <c r="E190" s="5">
        <v>850</v>
      </c>
      <c r="F190" s="10">
        <f>Лист2!G61</f>
        <v>0</v>
      </c>
      <c r="G190" s="43"/>
      <c r="H190" s="43"/>
    </row>
    <row r="191" spans="1:8" ht="48" customHeight="1">
      <c r="A191" s="33" t="str">
        <f>Лист2!A62</f>
        <v>Субсидия на софинансирование части расходов местных бюджетов по оплате труда работников муниципальных учреждений</v>
      </c>
      <c r="B191" s="5" t="str">
        <f>Лист2!C62</f>
        <v>08</v>
      </c>
      <c r="C191" s="5" t="str">
        <f>Лист2!D62</f>
        <v>04</v>
      </c>
      <c r="D191" s="5" t="str">
        <f>Лист2!E62</f>
        <v>02 5 00 S0430</v>
      </c>
      <c r="E191" s="5"/>
      <c r="F191" s="45">
        <f>Лист2!G62</f>
        <v>500</v>
      </c>
      <c r="G191" s="43"/>
      <c r="H191" s="43"/>
    </row>
    <row r="192" spans="1:8" ht="81.75" customHeight="1">
      <c r="A192" s="33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5" t="str">
        <f>Лист2!C63</f>
        <v>08</v>
      </c>
      <c r="C192" s="5" t="str">
        <f>Лист2!D63</f>
        <v>04</v>
      </c>
      <c r="D192" s="5" t="str">
        <f>Лист2!E63</f>
        <v>02 5 00 S0430</v>
      </c>
      <c r="E192" s="5">
        <f>Лист2!F63</f>
        <v>100</v>
      </c>
      <c r="F192" s="45">
        <f>Лист2!G63</f>
        <v>500</v>
      </c>
      <c r="G192" s="43"/>
      <c r="H192" s="43"/>
    </row>
    <row r="193" spans="1:8" ht="35.25" customHeight="1">
      <c r="A193" s="33" t="str">
        <f>Лист2!A64</f>
        <v>РП "Развитие культуры Волчихинского района " на 2015-2020 годы</v>
      </c>
      <c r="B193" s="5" t="str">
        <f>Лист2!C64</f>
        <v>08</v>
      </c>
      <c r="C193" s="5" t="str">
        <f>Лист2!D64</f>
        <v>04</v>
      </c>
      <c r="D193" s="5" t="str">
        <f>Лист2!E64</f>
        <v>44 0 00 60990</v>
      </c>
      <c r="E193" s="5"/>
      <c r="F193" s="45">
        <f>Лист2!G64</f>
        <v>100</v>
      </c>
      <c r="G193" s="43"/>
      <c r="H193" s="43"/>
    </row>
    <row r="194" spans="1:8" ht="36.75" customHeight="1">
      <c r="A194" s="33" t="str">
        <f>Лист2!A65</f>
        <v>Закупка товаров, работ и услуг для обеспечения государственных (муниципальных) нужд</v>
      </c>
      <c r="B194" s="5" t="str">
        <f>Лист2!C65</f>
        <v>08</v>
      </c>
      <c r="C194" s="5" t="str">
        <f>Лист2!D65</f>
        <v>04</v>
      </c>
      <c r="D194" s="5" t="str">
        <f>Лист2!E65</f>
        <v>44 0 00 60990</v>
      </c>
      <c r="E194" s="5">
        <f>Лист2!F65</f>
        <v>200</v>
      </c>
      <c r="F194" s="45">
        <f>Лист2!G65</f>
        <v>100</v>
      </c>
      <c r="G194" s="43"/>
      <c r="H194" s="43"/>
    </row>
    <row r="195" spans="1:8" ht="109.5" customHeight="1">
      <c r="A195" s="33" t="str">
        <f>Лист2!A184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95" s="5" t="str">
        <f>Лист2!C184</f>
        <v>08</v>
      </c>
      <c r="C195" s="5" t="str">
        <f>Лист2!D184</f>
        <v>04</v>
      </c>
      <c r="D195" s="5" t="str">
        <f>Лист2!E184</f>
        <v>98 5 00 60510</v>
      </c>
      <c r="E195" s="5"/>
      <c r="F195" s="45">
        <f>Лист2!G184</f>
        <v>30</v>
      </c>
      <c r="G195" s="43"/>
      <c r="H195" s="43"/>
    </row>
    <row r="196" spans="1:8" ht="21" customHeight="1">
      <c r="A196" s="33" t="str">
        <f>Лист2!A185</f>
        <v>Иные межбюджетные трансферты</v>
      </c>
      <c r="B196" s="5" t="str">
        <f>Лист2!C185</f>
        <v>08</v>
      </c>
      <c r="C196" s="5" t="str">
        <f>Лист2!D185</f>
        <v>04</v>
      </c>
      <c r="D196" s="5" t="str">
        <f>Лист2!E185</f>
        <v>98 5 00 60510</v>
      </c>
      <c r="E196" s="5">
        <f>Лист2!F185</f>
        <v>540</v>
      </c>
      <c r="F196" s="45">
        <f>Лист2!G185</f>
        <v>30</v>
      </c>
      <c r="G196" s="43"/>
      <c r="H196" s="43"/>
    </row>
    <row r="197" spans="1:8">
      <c r="A197" s="4" t="s">
        <v>37</v>
      </c>
      <c r="B197" s="5">
        <v>10</v>
      </c>
      <c r="C197" s="5"/>
      <c r="D197" s="3"/>
      <c r="E197" s="5"/>
      <c r="F197" s="10">
        <f>F198+F208+F201</f>
        <v>17161.2</v>
      </c>
      <c r="G197" s="10">
        <f>Лист1!E39</f>
        <v>15986.2</v>
      </c>
      <c r="H197" s="10">
        <f>Лист1!F39</f>
        <v>16004.3</v>
      </c>
    </row>
    <row r="198" spans="1:8">
      <c r="A198" s="4" t="s">
        <v>12</v>
      </c>
      <c r="B198" s="5">
        <v>10</v>
      </c>
      <c r="C198" s="5" t="s">
        <v>15</v>
      </c>
      <c r="D198" s="3"/>
      <c r="E198" s="5"/>
      <c r="F198" s="10">
        <f>F199</f>
        <v>700</v>
      </c>
      <c r="G198" s="43"/>
      <c r="H198" s="43"/>
    </row>
    <row r="199" spans="1:8">
      <c r="A199" s="9" t="s">
        <v>80</v>
      </c>
      <c r="B199" s="5">
        <v>10</v>
      </c>
      <c r="C199" s="5" t="s">
        <v>15</v>
      </c>
      <c r="D199" s="7" t="s">
        <v>140</v>
      </c>
      <c r="E199" s="3"/>
      <c r="F199" s="10">
        <f>F200</f>
        <v>700</v>
      </c>
      <c r="G199" s="43"/>
      <c r="H199" s="43"/>
    </row>
    <row r="200" spans="1:8" ht="31.5">
      <c r="A200" s="4" t="s">
        <v>60</v>
      </c>
      <c r="B200" s="5">
        <v>10</v>
      </c>
      <c r="C200" s="5" t="s">
        <v>15</v>
      </c>
      <c r="D200" s="7" t="s">
        <v>140</v>
      </c>
      <c r="E200" s="3">
        <v>300</v>
      </c>
      <c r="F200" s="10">
        <f>Лист2!G264</f>
        <v>700</v>
      </c>
      <c r="G200" s="43"/>
      <c r="H200" s="43"/>
    </row>
    <row r="201" spans="1:8" ht="21.75" customHeight="1">
      <c r="A201" s="4" t="str">
        <f>Лист2!A265</f>
        <v>Социальное обеспечение населения</v>
      </c>
      <c r="B201" s="5">
        <f>Лист2!C265</f>
        <v>10</v>
      </c>
      <c r="C201" s="5" t="str">
        <f>Лист2!D265</f>
        <v>03</v>
      </c>
      <c r="D201" s="5"/>
      <c r="E201" s="5"/>
      <c r="F201" s="44">
        <f>Лист2!G265+F202</f>
        <v>2454.2000000000003</v>
      </c>
      <c r="G201" s="43"/>
      <c r="H201" s="43"/>
    </row>
    <row r="202" spans="1:8" ht="34.5" customHeight="1">
      <c r="A202" s="4" t="str">
        <f>Лист2!A135</f>
        <v>Субсидии на реализацию мероприятий по обеспечению жильем молодых семей</v>
      </c>
      <c r="B202" s="5">
        <f>Лист2!C135</f>
        <v>10</v>
      </c>
      <c r="C202" s="5" t="str">
        <f>Лист2!D135</f>
        <v>03</v>
      </c>
      <c r="D202" s="5" t="str">
        <f>Лист2!E135</f>
        <v>14 2 00 L4970</v>
      </c>
      <c r="E202" s="5"/>
      <c r="F202" s="44">
        <f>Лист2!G135</f>
        <v>341.4</v>
      </c>
      <c r="G202" s="43"/>
      <c r="H202" s="43"/>
    </row>
    <row r="203" spans="1:8" ht="35.25" customHeight="1">
      <c r="A203" s="4" t="str">
        <f>Лист2!A136</f>
        <v>Социальное обеспечение и иные выплаты населению</v>
      </c>
      <c r="B203" s="5">
        <f>Лист2!C136</f>
        <v>10</v>
      </c>
      <c r="C203" s="5" t="str">
        <f>Лист2!D136</f>
        <v>03</v>
      </c>
      <c r="D203" s="5" t="str">
        <f>Лист2!E136</f>
        <v>14 2 00 L4970</v>
      </c>
      <c r="E203" s="5">
        <f>Лист2!F136</f>
        <v>300</v>
      </c>
      <c r="F203" s="44">
        <f>Лист2!G136</f>
        <v>341.4</v>
      </c>
      <c r="G203" s="43"/>
      <c r="H203" s="43"/>
    </row>
    <row r="204" spans="1:8" ht="69.75" customHeight="1">
      <c r="A204" s="4" t="str">
        <f>Лист2!A266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04" s="5" t="str">
        <f>Лист2!C266</f>
        <v>10</v>
      </c>
      <c r="C204" s="5" t="str">
        <f>Лист2!D266</f>
        <v>03</v>
      </c>
      <c r="D204" s="5" t="str">
        <f>Лист2!E266</f>
        <v>52 0 00 L5765</v>
      </c>
      <c r="E204" s="5">
        <f>Лист2!F266</f>
        <v>0</v>
      </c>
      <c r="F204" s="44">
        <f>Лист2!G266</f>
        <v>1225.0999999999999</v>
      </c>
      <c r="G204" s="43"/>
      <c r="H204" s="43"/>
    </row>
    <row r="205" spans="1:8" ht="35.25" customHeight="1">
      <c r="A205" s="4" t="str">
        <f>Лист2!A267</f>
        <v>Социальное обеспечение и иные выплаты населению</v>
      </c>
      <c r="B205" s="5" t="str">
        <f>Лист2!C267</f>
        <v>10</v>
      </c>
      <c r="C205" s="5" t="str">
        <f>Лист2!D267</f>
        <v>03</v>
      </c>
      <c r="D205" s="5" t="str">
        <f>Лист2!E267</f>
        <v>52 0 00 L5765</v>
      </c>
      <c r="E205" s="5">
        <f>Лист2!F267</f>
        <v>300</v>
      </c>
      <c r="F205" s="44">
        <f>Лист2!G267</f>
        <v>1225.0999999999999</v>
      </c>
      <c r="G205" s="43"/>
      <c r="H205" s="43"/>
    </row>
    <row r="206" spans="1:8" ht="66" customHeight="1">
      <c r="A206" s="4" t="str">
        <f>Лист2!A270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06" s="5">
        <f>Лист2!C270</f>
        <v>10</v>
      </c>
      <c r="C206" s="5" t="str">
        <f>Лист2!D270</f>
        <v>03</v>
      </c>
      <c r="D206" s="5" t="str">
        <f>Лист2!E270</f>
        <v>71 1 00 51350</v>
      </c>
      <c r="E206" s="5"/>
      <c r="F206" s="44">
        <f>Лист2!G270</f>
        <v>1.7</v>
      </c>
      <c r="G206" s="43"/>
      <c r="H206" s="43"/>
    </row>
    <row r="207" spans="1:8" ht="33" customHeight="1">
      <c r="A207" s="4" t="str">
        <f>Лист2!A271</f>
        <v>Социальное обеспечение и иные выплаты населению</v>
      </c>
      <c r="B207" s="5" t="str">
        <f>Лист2!C271</f>
        <v>10</v>
      </c>
      <c r="C207" s="5" t="str">
        <f>Лист2!D271</f>
        <v>03</v>
      </c>
      <c r="D207" s="5" t="str">
        <f>Лист2!E271</f>
        <v>71 1 00 51350</v>
      </c>
      <c r="E207" s="5">
        <f>Лист2!F271</f>
        <v>300</v>
      </c>
      <c r="F207" s="44">
        <f>Лист2!G271</f>
        <v>1.7</v>
      </c>
      <c r="G207" s="43"/>
      <c r="H207" s="43"/>
    </row>
    <row r="208" spans="1:8">
      <c r="A208" s="4" t="s">
        <v>13</v>
      </c>
      <c r="B208" s="5">
        <v>10</v>
      </c>
      <c r="C208" s="5" t="s">
        <v>18</v>
      </c>
      <c r="D208" s="5"/>
      <c r="E208" s="5"/>
      <c r="F208" s="10">
        <f>F209+F211</f>
        <v>14007</v>
      </c>
      <c r="G208" s="43"/>
      <c r="H208" s="43"/>
    </row>
    <row r="209" spans="1:8" ht="78.75" customHeight="1">
      <c r="A209" s="9" t="s">
        <v>78</v>
      </c>
      <c r="B209" s="5">
        <v>10</v>
      </c>
      <c r="C209" s="5" t="s">
        <v>18</v>
      </c>
      <c r="D209" s="7" t="s">
        <v>127</v>
      </c>
      <c r="E209" s="5"/>
      <c r="F209" s="10">
        <f>F210</f>
        <v>1998</v>
      </c>
      <c r="G209" s="43"/>
      <c r="H209" s="43"/>
    </row>
    <row r="210" spans="1:8" ht="31.5">
      <c r="A210" s="4" t="s">
        <v>60</v>
      </c>
      <c r="B210" s="5">
        <v>10</v>
      </c>
      <c r="C210" s="5" t="s">
        <v>18</v>
      </c>
      <c r="D210" s="7" t="s">
        <v>127</v>
      </c>
      <c r="E210" s="3">
        <v>300</v>
      </c>
      <c r="F210" s="10">
        <f>Лист2!G139</f>
        <v>1998</v>
      </c>
      <c r="G210" s="43"/>
      <c r="H210" s="43"/>
    </row>
    <row r="211" spans="1:8" ht="48.75" customHeight="1">
      <c r="A211" s="17" t="s">
        <v>81</v>
      </c>
      <c r="B211" s="18" t="s">
        <v>57</v>
      </c>
      <c r="C211" s="18" t="s">
        <v>18</v>
      </c>
      <c r="D211" s="28" t="s">
        <v>141</v>
      </c>
      <c r="E211" s="18"/>
      <c r="F211" s="10">
        <f>F212</f>
        <v>12009</v>
      </c>
      <c r="G211" s="43"/>
      <c r="H211" s="43"/>
    </row>
    <row r="212" spans="1:8" ht="31.5">
      <c r="A212" s="4" t="s">
        <v>60</v>
      </c>
      <c r="B212" s="18" t="s">
        <v>57</v>
      </c>
      <c r="C212" s="18" t="s">
        <v>18</v>
      </c>
      <c r="D212" s="28" t="s">
        <v>141</v>
      </c>
      <c r="E212" s="18">
        <v>300</v>
      </c>
      <c r="F212" s="10">
        <f>Лист2!G141</f>
        <v>12009</v>
      </c>
      <c r="G212" s="43"/>
      <c r="H212" s="43"/>
    </row>
    <row r="213" spans="1:8">
      <c r="A213" s="4" t="s">
        <v>11</v>
      </c>
      <c r="B213" s="5">
        <v>11</v>
      </c>
      <c r="C213" s="5"/>
      <c r="D213" s="5"/>
      <c r="E213" s="5"/>
      <c r="F213" s="10">
        <f>F214</f>
        <v>1908.1000000000001</v>
      </c>
      <c r="G213" s="10">
        <f>Лист1!E43</f>
        <v>1638.2</v>
      </c>
      <c r="H213" s="10">
        <f>Лист1!F43</f>
        <v>1638.2</v>
      </c>
    </row>
    <row r="214" spans="1:8" ht="33.75" customHeight="1">
      <c r="A214" s="4" t="s">
        <v>28</v>
      </c>
      <c r="B214" s="3">
        <v>11</v>
      </c>
      <c r="C214" s="5" t="s">
        <v>21</v>
      </c>
      <c r="D214" s="7"/>
      <c r="E214" s="5"/>
      <c r="F214" s="10">
        <f>F215+F219</f>
        <v>1908.1000000000001</v>
      </c>
      <c r="G214" s="43"/>
      <c r="H214" s="43"/>
    </row>
    <row r="215" spans="1:8" ht="31.5">
      <c r="A215" s="9" t="s">
        <v>64</v>
      </c>
      <c r="B215" s="5">
        <v>11</v>
      </c>
      <c r="C215" s="5" t="s">
        <v>21</v>
      </c>
      <c r="D215" s="7" t="s">
        <v>116</v>
      </c>
      <c r="E215" s="3"/>
      <c r="F215" s="10">
        <f>F216</f>
        <v>680.3</v>
      </c>
      <c r="G215" s="43"/>
      <c r="H215" s="43"/>
    </row>
    <row r="216" spans="1:8" ht="31.5">
      <c r="A216" s="9" t="s">
        <v>65</v>
      </c>
      <c r="B216" s="5">
        <v>11</v>
      </c>
      <c r="C216" s="5" t="s">
        <v>21</v>
      </c>
      <c r="D216" s="7" t="s">
        <v>117</v>
      </c>
      <c r="E216" s="5"/>
      <c r="F216" s="10">
        <f>F217+F218</f>
        <v>680.3</v>
      </c>
      <c r="G216" s="43"/>
      <c r="H216" s="43"/>
    </row>
    <row r="217" spans="1:8" ht="81.75" customHeight="1">
      <c r="A217" s="32" t="s">
        <v>75</v>
      </c>
      <c r="B217" s="5">
        <v>11</v>
      </c>
      <c r="C217" s="5" t="s">
        <v>21</v>
      </c>
      <c r="D217" s="7" t="s">
        <v>117</v>
      </c>
      <c r="E217" s="5">
        <v>100</v>
      </c>
      <c r="F217" s="10">
        <f>Лист2!G24</f>
        <v>680.3</v>
      </c>
      <c r="G217" s="43"/>
      <c r="H217" s="43"/>
    </row>
    <row r="218" spans="1:8" ht="33.75" customHeight="1">
      <c r="A218" s="32" t="s">
        <v>115</v>
      </c>
      <c r="B218" s="5">
        <v>11</v>
      </c>
      <c r="C218" s="5" t="s">
        <v>21</v>
      </c>
      <c r="D218" s="7" t="s">
        <v>117</v>
      </c>
      <c r="E218" s="5">
        <v>200</v>
      </c>
      <c r="F218" s="10">
        <v>0</v>
      </c>
      <c r="G218" s="43"/>
      <c r="H218" s="43"/>
    </row>
    <row r="219" spans="1:8" ht="33.75" customHeight="1">
      <c r="A219" s="32" t="str">
        <f>Лист2!A26</f>
        <v>Учреждения по обеспечению хозяйственного обслуживания</v>
      </c>
      <c r="B219" s="5">
        <f>Лист2!C26</f>
        <v>11</v>
      </c>
      <c r="C219" s="5" t="str">
        <f>Лист2!D26</f>
        <v>05</v>
      </c>
      <c r="D219" s="5" t="str">
        <f>Лист2!E26</f>
        <v>02 5 00 10810</v>
      </c>
      <c r="E219" s="5"/>
      <c r="F219" s="44">
        <f>Лист2!G26</f>
        <v>1227.8000000000002</v>
      </c>
      <c r="G219" s="43"/>
      <c r="H219" s="43"/>
    </row>
    <row r="220" spans="1:8" ht="103.5" customHeight="1">
      <c r="A220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0" s="5">
        <f>Лист2!C27</f>
        <v>11</v>
      </c>
      <c r="C220" s="5" t="str">
        <f>Лист2!D27</f>
        <v>05</v>
      </c>
      <c r="D220" s="5" t="str">
        <f>Лист2!E27</f>
        <v>02 5 00 10810</v>
      </c>
      <c r="E220" s="5">
        <f>Лист2!F27</f>
        <v>100</v>
      </c>
      <c r="F220" s="44">
        <f>Лист2!G27</f>
        <v>831</v>
      </c>
      <c r="G220" s="43"/>
      <c r="H220" s="43"/>
    </row>
    <row r="221" spans="1:8" ht="33.75" customHeight="1">
      <c r="A221" s="32" t="str">
        <f>Лист2!A28</f>
        <v>Закупка товаров, работ и услуг для обеспечения государственных (муниципальных) нужд</v>
      </c>
      <c r="B221" s="5">
        <f>Лист2!C28</f>
        <v>11</v>
      </c>
      <c r="C221" s="5" t="str">
        <f>Лист2!D28</f>
        <v>05</v>
      </c>
      <c r="D221" s="5" t="str">
        <f>Лист2!E28</f>
        <v>02 5 00 10810</v>
      </c>
      <c r="E221" s="5">
        <f>Лист2!F28</f>
        <v>200</v>
      </c>
      <c r="F221" s="44">
        <f>Лист2!G28</f>
        <v>274.89999999999998</v>
      </c>
      <c r="G221" s="43"/>
      <c r="H221" s="43"/>
    </row>
    <row r="222" spans="1:8" ht="33.75" customHeight="1">
      <c r="A222" s="32" t="str">
        <f>Лист2!A29</f>
        <v>Уплата налогов, сборов и иных платежей</v>
      </c>
      <c r="B222" s="5">
        <f>Лист2!C29</f>
        <v>11</v>
      </c>
      <c r="C222" s="5" t="str">
        <f>Лист2!D29</f>
        <v>05</v>
      </c>
      <c r="D222" s="5" t="str">
        <f>Лист2!E29</f>
        <v>02 5 00 10810</v>
      </c>
      <c r="E222" s="5">
        <f>Лист2!F29</f>
        <v>850</v>
      </c>
      <c r="F222" s="44">
        <f>Лист2!G29</f>
        <v>121.9</v>
      </c>
      <c r="G222" s="43"/>
      <c r="H222" s="43"/>
    </row>
    <row r="223" spans="1:8" ht="31.5">
      <c r="A223" s="4" t="s">
        <v>62</v>
      </c>
      <c r="B223" s="5">
        <v>13</v>
      </c>
      <c r="C223" s="5"/>
      <c r="D223" s="5"/>
      <c r="E223" s="5"/>
      <c r="F223" s="10">
        <f>F224</f>
        <v>358</v>
      </c>
      <c r="G223" s="10">
        <f>Лист1!E45</f>
        <v>100</v>
      </c>
      <c r="H223" s="10">
        <f>Лист1!F45</f>
        <v>100</v>
      </c>
    </row>
    <row r="224" spans="1:8" ht="31.5">
      <c r="A224" s="37" t="s">
        <v>87</v>
      </c>
      <c r="B224" s="5">
        <v>13</v>
      </c>
      <c r="C224" s="5" t="s">
        <v>15</v>
      </c>
      <c r="D224" s="5"/>
      <c r="E224" s="5"/>
      <c r="F224" s="10">
        <f>F226</f>
        <v>358</v>
      </c>
      <c r="G224" s="43"/>
      <c r="H224" s="43"/>
    </row>
    <row r="225" spans="1:8" ht="21" customHeight="1">
      <c r="A225" s="21" t="s">
        <v>71</v>
      </c>
      <c r="B225" s="5">
        <v>13</v>
      </c>
      <c r="C225" s="5" t="s">
        <v>15</v>
      </c>
      <c r="D225" s="3" t="s">
        <v>130</v>
      </c>
      <c r="E225" s="23"/>
      <c r="F225" s="10">
        <f>F226</f>
        <v>358</v>
      </c>
      <c r="G225" s="43"/>
      <c r="H225" s="43"/>
    </row>
    <row r="226" spans="1:8">
      <c r="A226" s="21" t="s">
        <v>79</v>
      </c>
      <c r="B226" s="5">
        <v>13</v>
      </c>
      <c r="C226" s="5" t="s">
        <v>15</v>
      </c>
      <c r="D226" s="3" t="s">
        <v>130</v>
      </c>
      <c r="E226" s="5">
        <v>730</v>
      </c>
      <c r="F226" s="10">
        <f>Лист2!G189</f>
        <v>358</v>
      </c>
      <c r="G226" s="43"/>
      <c r="H226" s="43"/>
    </row>
    <row r="227" spans="1:8" ht="31.5">
      <c r="A227" s="40" t="s">
        <v>92</v>
      </c>
      <c r="B227" s="5">
        <v>14</v>
      </c>
      <c r="C227" s="5"/>
      <c r="D227" s="5"/>
      <c r="E227" s="5"/>
      <c r="F227" s="10">
        <f>F228+F233</f>
        <v>3532.7</v>
      </c>
      <c r="G227" s="10">
        <f>Лист1!E47</f>
        <v>2800.3</v>
      </c>
      <c r="H227" s="10">
        <f>Лист1!F47</f>
        <v>2800.3</v>
      </c>
    </row>
    <row r="228" spans="1:8" ht="35.25" customHeight="1">
      <c r="A228" s="4" t="s">
        <v>88</v>
      </c>
      <c r="B228" s="5">
        <v>14</v>
      </c>
      <c r="C228" s="5" t="s">
        <v>15</v>
      </c>
      <c r="D228" s="5"/>
      <c r="E228" s="5"/>
      <c r="F228" s="10">
        <f>F231+F229</f>
        <v>1913.7</v>
      </c>
      <c r="G228" s="43"/>
      <c r="H228" s="43"/>
    </row>
    <row r="229" spans="1:8" ht="50.25" customHeight="1">
      <c r="A229" s="9" t="s">
        <v>58</v>
      </c>
      <c r="B229" s="7" t="s">
        <v>59</v>
      </c>
      <c r="C229" s="7" t="s">
        <v>15</v>
      </c>
      <c r="D229" s="7" t="s">
        <v>132</v>
      </c>
      <c r="E229" s="7"/>
      <c r="F229" s="10">
        <f>F230</f>
        <v>1161.7</v>
      </c>
      <c r="G229" s="43"/>
      <c r="H229" s="43"/>
    </row>
    <row r="230" spans="1:8" ht="19.5" customHeight="1">
      <c r="A230" s="9" t="s">
        <v>14</v>
      </c>
      <c r="B230" s="7" t="s">
        <v>59</v>
      </c>
      <c r="C230" s="7" t="s">
        <v>15</v>
      </c>
      <c r="D230" s="7" t="s">
        <v>132</v>
      </c>
      <c r="E230" s="7" t="s">
        <v>68</v>
      </c>
      <c r="F230" s="10">
        <f>Лист2!G193</f>
        <v>1161.7</v>
      </c>
      <c r="G230" s="43"/>
      <c r="H230" s="43"/>
    </row>
    <row r="231" spans="1:8" ht="47.25" customHeight="1">
      <c r="A231" s="9" t="s">
        <v>29</v>
      </c>
      <c r="B231" s="5">
        <v>14</v>
      </c>
      <c r="C231" s="5" t="s">
        <v>15</v>
      </c>
      <c r="D231" s="7" t="s">
        <v>132</v>
      </c>
      <c r="E231" s="5"/>
      <c r="F231" s="10">
        <f>Лист2!G194</f>
        <v>752</v>
      </c>
      <c r="G231" s="43"/>
      <c r="H231" s="43"/>
    </row>
    <row r="232" spans="1:8">
      <c r="A232" s="9" t="s">
        <v>14</v>
      </c>
      <c r="B232" s="5">
        <v>14</v>
      </c>
      <c r="C232" s="5" t="s">
        <v>15</v>
      </c>
      <c r="D232" s="7" t="s">
        <v>132</v>
      </c>
      <c r="E232" s="5">
        <v>510</v>
      </c>
      <c r="F232" s="10">
        <f>Лист2!G195</f>
        <v>752</v>
      </c>
      <c r="G232" s="43"/>
      <c r="H232" s="43"/>
    </row>
    <row r="233" spans="1:8" ht="31.5">
      <c r="A233" s="9" t="s">
        <v>98</v>
      </c>
      <c r="B233" s="5">
        <v>14</v>
      </c>
      <c r="C233" s="5" t="s">
        <v>16</v>
      </c>
      <c r="D233" s="7" t="s">
        <v>134</v>
      </c>
      <c r="E233" s="5"/>
      <c r="F233" s="10">
        <f>Лист2!G196</f>
        <v>1619</v>
      </c>
      <c r="G233" s="43"/>
      <c r="H233" s="43"/>
    </row>
    <row r="234" spans="1:8">
      <c r="A234" s="9" t="s">
        <v>14</v>
      </c>
      <c r="B234" s="5">
        <v>14</v>
      </c>
      <c r="C234" s="5" t="s">
        <v>16</v>
      </c>
      <c r="D234" s="7" t="s">
        <v>134</v>
      </c>
      <c r="E234" s="5">
        <v>510</v>
      </c>
      <c r="F234" s="10">
        <f>Лист2!G197</f>
        <v>1619</v>
      </c>
      <c r="G234" s="43"/>
      <c r="H234" s="43"/>
    </row>
    <row r="235" spans="1:8">
      <c r="A235" s="4" t="s">
        <v>54</v>
      </c>
      <c r="B235" s="5"/>
      <c r="C235" s="5"/>
      <c r="D235" s="5"/>
      <c r="E235" s="5"/>
      <c r="F235" s="10">
        <f>F11+F54+F73+F100+F166+F197+F213+F227+F58+F223+F87</f>
        <v>353192.39999999997</v>
      </c>
      <c r="G235" s="10">
        <v>311451.5</v>
      </c>
      <c r="H235" s="10">
        <v>308273.5</v>
      </c>
    </row>
    <row r="236" spans="1:8">
      <c r="A236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2020-02-03T09:34:13Z</cp:lastPrinted>
  <dcterms:created xsi:type="dcterms:W3CDTF">2008-11-25T08:06:35Z</dcterms:created>
  <dcterms:modified xsi:type="dcterms:W3CDTF">2020-02-03T09:34:30Z</dcterms:modified>
</cp:coreProperties>
</file>