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05" windowWidth="15135" windowHeight="7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8" i="3"/>
  <c r="B250"/>
  <c r="C250"/>
  <c r="D250"/>
  <c r="E250"/>
  <c r="F250"/>
  <c r="C249"/>
  <c r="D249"/>
  <c r="F249"/>
  <c r="B249"/>
  <c r="A250"/>
  <c r="A249"/>
  <c r="G163" i="2"/>
  <c r="G164"/>
  <c r="B286" i="3" l="1"/>
  <c r="C286"/>
  <c r="D286"/>
  <c r="B287"/>
  <c r="C287"/>
  <c r="D287"/>
  <c r="E287"/>
  <c r="F287"/>
  <c r="A286"/>
  <c r="A287"/>
  <c r="C111" l="1"/>
  <c r="D111"/>
  <c r="C112"/>
  <c r="D112"/>
  <c r="E112"/>
  <c r="F112"/>
  <c r="B111"/>
  <c r="B112"/>
  <c r="A111"/>
  <c r="A112"/>
  <c r="B247"/>
  <c r="C247"/>
  <c r="D247"/>
  <c r="E247"/>
  <c r="F247"/>
  <c r="C246"/>
  <c r="D246"/>
  <c r="B246"/>
  <c r="A247"/>
  <c r="A246"/>
  <c r="B192"/>
  <c r="C192"/>
  <c r="D192"/>
  <c r="E192"/>
  <c r="F192"/>
  <c r="C191"/>
  <c r="D191"/>
  <c r="F191"/>
  <c r="B191"/>
  <c r="A192"/>
  <c r="A191"/>
  <c r="G320" i="2"/>
  <c r="F246" i="3" s="1"/>
  <c r="G311" i="2"/>
  <c r="F111" i="3" s="1"/>
  <c r="G233" i="2"/>
  <c r="F286" i="3" s="1"/>
  <c r="G147" i="2"/>
  <c r="B211" i="3" l="1"/>
  <c r="C211"/>
  <c r="D211"/>
  <c r="E211"/>
  <c r="F211"/>
  <c r="C210"/>
  <c r="D210"/>
  <c r="B210"/>
  <c r="A211"/>
  <c r="A210"/>
  <c r="G51" i="2"/>
  <c r="F210" i="3" s="1"/>
  <c r="F101" l="1"/>
  <c r="A101"/>
  <c r="A100"/>
  <c r="G302" i="2"/>
  <c r="F100" i="3" s="1"/>
  <c r="B194" l="1"/>
  <c r="C194"/>
  <c r="D194"/>
  <c r="E194"/>
  <c r="C193"/>
  <c r="D193"/>
  <c r="B193"/>
  <c r="A194"/>
  <c r="A193"/>
  <c r="G155" i="2"/>
  <c r="C242" i="3" l="1"/>
  <c r="D242"/>
  <c r="F242"/>
  <c r="C243"/>
  <c r="D243"/>
  <c r="E243"/>
  <c r="F243"/>
  <c r="B242"/>
  <c r="B243"/>
  <c r="A242"/>
  <c r="A243"/>
  <c r="G161" i="2"/>
  <c r="B262" i="3" l="1"/>
  <c r="C262"/>
  <c r="D262"/>
  <c r="E262"/>
  <c r="F262"/>
  <c r="C261"/>
  <c r="D261"/>
  <c r="B261"/>
  <c r="A262"/>
  <c r="A261"/>
  <c r="B213"/>
  <c r="C213"/>
  <c r="D213"/>
  <c r="E213"/>
  <c r="F213"/>
  <c r="C212"/>
  <c r="D212"/>
  <c r="B212"/>
  <c r="A213"/>
  <c r="A212"/>
  <c r="B223"/>
  <c r="C223"/>
  <c r="D223"/>
  <c r="E223"/>
  <c r="F223"/>
  <c r="C222"/>
  <c r="D222"/>
  <c r="B222"/>
  <c r="A223"/>
  <c r="A222"/>
  <c r="B182"/>
  <c r="C182"/>
  <c r="D182"/>
  <c r="E182"/>
  <c r="F182"/>
  <c r="C181"/>
  <c r="D181"/>
  <c r="B181"/>
  <c r="A182"/>
  <c r="A181"/>
  <c r="B196"/>
  <c r="C196"/>
  <c r="D196"/>
  <c r="E196"/>
  <c r="F196"/>
  <c r="B197"/>
  <c r="C197"/>
  <c r="D197"/>
  <c r="B198"/>
  <c r="C198"/>
  <c r="D198"/>
  <c r="E198"/>
  <c r="F198"/>
  <c r="B199"/>
  <c r="C199"/>
  <c r="D199"/>
  <c r="B200"/>
  <c r="C200"/>
  <c r="D200"/>
  <c r="E200"/>
  <c r="F200"/>
  <c r="C195"/>
  <c r="D195"/>
  <c r="B195"/>
  <c r="A196"/>
  <c r="A197"/>
  <c r="A198"/>
  <c r="A199"/>
  <c r="A200"/>
  <c r="A195"/>
  <c r="C173"/>
  <c r="D173"/>
  <c r="C174"/>
  <c r="D174"/>
  <c r="E174"/>
  <c r="F174"/>
  <c r="B173"/>
  <c r="B174"/>
  <c r="A173"/>
  <c r="A174"/>
  <c r="C154"/>
  <c r="D154"/>
  <c r="C155"/>
  <c r="D155"/>
  <c r="E155"/>
  <c r="F155"/>
  <c r="B154"/>
  <c r="B155"/>
  <c r="A154"/>
  <c r="A155"/>
  <c r="B153"/>
  <c r="C153"/>
  <c r="D153"/>
  <c r="E153"/>
  <c r="F153"/>
  <c r="C152"/>
  <c r="D152"/>
  <c r="B152"/>
  <c r="A153"/>
  <c r="A152"/>
  <c r="B147"/>
  <c r="C147"/>
  <c r="D147"/>
  <c r="E147"/>
  <c r="F147"/>
  <c r="B148"/>
  <c r="C148"/>
  <c r="D148"/>
  <c r="B149"/>
  <c r="C149"/>
  <c r="D149"/>
  <c r="E149"/>
  <c r="F149"/>
  <c r="C146"/>
  <c r="D146"/>
  <c r="B146"/>
  <c r="A147"/>
  <c r="A148"/>
  <c r="A149"/>
  <c r="A146"/>
  <c r="B139"/>
  <c r="C139"/>
  <c r="D139"/>
  <c r="E139"/>
  <c r="F139"/>
  <c r="C138"/>
  <c r="D138"/>
  <c r="B138"/>
  <c r="A139"/>
  <c r="A138"/>
  <c r="B127"/>
  <c r="C127"/>
  <c r="D127"/>
  <c r="E127"/>
  <c r="F127"/>
  <c r="C126"/>
  <c r="D126"/>
  <c r="B126"/>
  <c r="A127"/>
  <c r="A126"/>
  <c r="B95"/>
  <c r="C95"/>
  <c r="D95"/>
  <c r="E95"/>
  <c r="F95"/>
  <c r="C94"/>
  <c r="D94"/>
  <c r="B94"/>
  <c r="A95"/>
  <c r="A94"/>
  <c r="B107"/>
  <c r="C107"/>
  <c r="D107"/>
  <c r="E107"/>
  <c r="F107"/>
  <c r="C106"/>
  <c r="D106"/>
  <c r="B106"/>
  <c r="A107"/>
  <c r="A106"/>
  <c r="B86"/>
  <c r="C86"/>
  <c r="D86"/>
  <c r="E86"/>
  <c r="F86"/>
  <c r="C85"/>
  <c r="D85"/>
  <c r="B85"/>
  <c r="A86"/>
  <c r="A85"/>
  <c r="B51"/>
  <c r="C51"/>
  <c r="D51"/>
  <c r="E51"/>
  <c r="F51"/>
  <c r="C50"/>
  <c r="D50"/>
  <c r="B50"/>
  <c r="A51"/>
  <c r="A50"/>
  <c r="B25"/>
  <c r="C25"/>
  <c r="D25"/>
  <c r="E25"/>
  <c r="F25"/>
  <c r="C24"/>
  <c r="D24"/>
  <c r="B24"/>
  <c r="A25"/>
  <c r="A24"/>
  <c r="G211" i="2" l="1"/>
  <c r="F212" i="3" s="1"/>
  <c r="G266" i="2"/>
  <c r="G249"/>
  <c r="F24" i="3" s="1"/>
  <c r="G306" i="2"/>
  <c r="F106" i="3" s="1"/>
  <c r="G296" i="2"/>
  <c r="F94" i="3" s="1"/>
  <c r="G289" i="2" l="1"/>
  <c r="F85" i="3" s="1"/>
  <c r="G264" i="2"/>
  <c r="F50" i="3" s="1"/>
  <c r="G110" i="2"/>
  <c r="F154" i="3" s="1"/>
  <c r="G133" i="2"/>
  <c r="G153"/>
  <c r="G151"/>
  <c r="F197" i="3" s="1"/>
  <c r="G149" i="2"/>
  <c r="F195" i="3" s="1"/>
  <c r="G137" i="2"/>
  <c r="F181" i="3" s="1"/>
  <c r="G129" i="2"/>
  <c r="F173" i="3" s="1"/>
  <c r="G132" i="2" l="1"/>
  <c r="F199" i="3"/>
  <c r="G104" i="2"/>
  <c r="F148" i="3" s="1"/>
  <c r="G102" i="2"/>
  <c r="F146" i="3" s="1"/>
  <c r="G108" i="2"/>
  <c r="F152" i="3" s="1"/>
  <c r="G94" i="2"/>
  <c r="F138" i="3" s="1"/>
  <c r="G82" i="2"/>
  <c r="F126" i="3" s="1"/>
  <c r="G55" i="2" l="1"/>
  <c r="G54" s="1"/>
  <c r="G57"/>
  <c r="F222" i="3" s="1"/>
  <c r="G26" i="2"/>
  <c r="F261" i="3" s="1"/>
  <c r="D23" i="1" l="1"/>
  <c r="D50"/>
  <c r="B284" i="3"/>
  <c r="C284"/>
  <c r="D284"/>
  <c r="B285"/>
  <c r="C285"/>
  <c r="D285"/>
  <c r="E285"/>
  <c r="F285"/>
  <c r="C283"/>
  <c r="B283"/>
  <c r="A284"/>
  <c r="A285"/>
  <c r="A283"/>
  <c r="B245"/>
  <c r="C245"/>
  <c r="D245"/>
  <c r="E245"/>
  <c r="F245"/>
  <c r="C244"/>
  <c r="D244"/>
  <c r="B244"/>
  <c r="A245"/>
  <c r="A244"/>
  <c r="B114"/>
  <c r="C114"/>
  <c r="D114"/>
  <c r="E114"/>
  <c r="F114"/>
  <c r="C113"/>
  <c r="D113"/>
  <c r="B113"/>
  <c r="A114"/>
  <c r="A113"/>
  <c r="C102"/>
  <c r="D102"/>
  <c r="C103"/>
  <c r="D103"/>
  <c r="E103"/>
  <c r="F103"/>
  <c r="B102"/>
  <c r="B103"/>
  <c r="A103"/>
  <c r="A102"/>
  <c r="B97"/>
  <c r="C97"/>
  <c r="D97"/>
  <c r="E97"/>
  <c r="F97"/>
  <c r="C96"/>
  <c r="D96"/>
  <c r="B96"/>
  <c r="A97"/>
  <c r="A96"/>
  <c r="D76"/>
  <c r="E76"/>
  <c r="F76"/>
  <c r="D75"/>
  <c r="B75"/>
  <c r="C75"/>
  <c r="B76"/>
  <c r="C76"/>
  <c r="A75"/>
  <c r="A76"/>
  <c r="C74"/>
  <c r="B74"/>
  <c r="A74"/>
  <c r="G318" i="2"/>
  <c r="G317" s="1"/>
  <c r="G304"/>
  <c r="F102" i="3" s="1"/>
  <c r="G298" i="2"/>
  <c r="F96" i="3" s="1"/>
  <c r="F283"/>
  <c r="G231" i="2"/>
  <c r="G230" s="1"/>
  <c r="G205"/>
  <c r="F113" i="3" s="1"/>
  <c r="G71" i="2"/>
  <c r="G70" s="1"/>
  <c r="G69" s="1"/>
  <c r="F284" i="3" l="1"/>
  <c r="F75"/>
  <c r="F74" s="1"/>
  <c r="F244"/>
  <c r="G327" i="2"/>
  <c r="G326" s="1"/>
  <c r="G325" s="1"/>
  <c r="F53" i="3" s="1"/>
  <c r="F52" l="1"/>
  <c r="B99"/>
  <c r="C99"/>
  <c r="D99"/>
  <c r="E99"/>
  <c r="F99"/>
  <c r="C98"/>
  <c r="D98"/>
  <c r="B98"/>
  <c r="A99"/>
  <c r="A98"/>
  <c r="G300" i="2"/>
  <c r="G295" s="1"/>
  <c r="F98" i="3" l="1"/>
  <c r="B232"/>
  <c r="C232"/>
  <c r="D232"/>
  <c r="E232"/>
  <c r="F232"/>
  <c r="C231"/>
  <c r="D231"/>
  <c r="B231"/>
  <c r="A232"/>
  <c r="A231"/>
  <c r="F162"/>
  <c r="G66" i="2"/>
  <c r="F231" i="3" s="1"/>
  <c r="G40" i="2"/>
  <c r="B88" i="3" l="1"/>
  <c r="C88"/>
  <c r="D88"/>
  <c r="E88"/>
  <c r="F88"/>
  <c r="C87"/>
  <c r="D87"/>
  <c r="B87"/>
  <c r="A88"/>
  <c r="A87"/>
  <c r="F37"/>
  <c r="B209"/>
  <c r="C209"/>
  <c r="D209"/>
  <c r="E209"/>
  <c r="F209"/>
  <c r="C208"/>
  <c r="D208"/>
  <c r="B208"/>
  <c r="A209"/>
  <c r="A208"/>
  <c r="B170"/>
  <c r="C170"/>
  <c r="D170"/>
  <c r="E170"/>
  <c r="F170"/>
  <c r="B171"/>
  <c r="C171"/>
  <c r="D171"/>
  <c r="B172"/>
  <c r="C172"/>
  <c r="D172"/>
  <c r="E172"/>
  <c r="F172"/>
  <c r="C169"/>
  <c r="D169"/>
  <c r="B169"/>
  <c r="A170"/>
  <c r="A171"/>
  <c r="A172"/>
  <c r="A169"/>
  <c r="B151"/>
  <c r="C151"/>
  <c r="D151"/>
  <c r="E151"/>
  <c r="F151"/>
  <c r="C150"/>
  <c r="D150"/>
  <c r="B150"/>
  <c r="A151"/>
  <c r="A150"/>
  <c r="F161"/>
  <c r="B162"/>
  <c r="C162"/>
  <c r="D162"/>
  <c r="E162"/>
  <c r="C161"/>
  <c r="D161"/>
  <c r="B161"/>
  <c r="A162"/>
  <c r="A161"/>
  <c r="B125"/>
  <c r="C125"/>
  <c r="D125"/>
  <c r="E125"/>
  <c r="F125"/>
  <c r="C124"/>
  <c r="D124"/>
  <c r="B124"/>
  <c r="A125"/>
  <c r="A124"/>
  <c r="B93"/>
  <c r="C93"/>
  <c r="F49"/>
  <c r="F48" s="1"/>
  <c r="B49"/>
  <c r="C49"/>
  <c r="D49"/>
  <c r="E49"/>
  <c r="C48"/>
  <c r="D48"/>
  <c r="B48"/>
  <c r="A49"/>
  <c r="A48"/>
  <c r="G287" i="2"/>
  <c r="F87" i="3" s="1"/>
  <c r="G262" i="2"/>
  <c r="G184"/>
  <c r="G127"/>
  <c r="F171" i="3" l="1"/>
  <c r="G106" i="2"/>
  <c r="F150" i="3" s="1"/>
  <c r="G125" i="2"/>
  <c r="F169" i="3" s="1"/>
  <c r="G117" i="2"/>
  <c r="G80"/>
  <c r="F124" i="3" s="1"/>
  <c r="G49" i="2"/>
  <c r="G19"/>
  <c r="F208" i="3" l="1"/>
  <c r="H92"/>
  <c r="F54" i="1"/>
  <c r="G92" i="3"/>
  <c r="E54" i="1"/>
  <c r="B234" i="3" l="1"/>
  <c r="C234"/>
  <c r="D234"/>
  <c r="E234"/>
  <c r="F234"/>
  <c r="C233"/>
  <c r="D233"/>
  <c r="B233"/>
  <c r="A234"/>
  <c r="A233"/>
  <c r="B240"/>
  <c r="C240"/>
  <c r="D240"/>
  <c r="B241"/>
  <c r="C241"/>
  <c r="D241"/>
  <c r="E241"/>
  <c r="F241"/>
  <c r="C239"/>
  <c r="B239"/>
  <c r="A240"/>
  <c r="A241"/>
  <c r="A239"/>
  <c r="B116"/>
  <c r="C116"/>
  <c r="D116"/>
  <c r="E116"/>
  <c r="F116"/>
  <c r="C115"/>
  <c r="D115"/>
  <c r="B115"/>
  <c r="A116"/>
  <c r="A115"/>
  <c r="C105"/>
  <c r="D105"/>
  <c r="E105"/>
  <c r="F105"/>
  <c r="D104"/>
  <c r="C104"/>
  <c r="B105"/>
  <c r="B104"/>
  <c r="A105"/>
  <c r="A104"/>
  <c r="A93"/>
  <c r="B72"/>
  <c r="C72"/>
  <c r="D72"/>
  <c r="E72"/>
  <c r="F72"/>
  <c r="C71"/>
  <c r="D71"/>
  <c r="B71"/>
  <c r="A72"/>
  <c r="A71"/>
  <c r="B53"/>
  <c r="C53"/>
  <c r="D53"/>
  <c r="E53"/>
  <c r="C52"/>
  <c r="D52"/>
  <c r="B52"/>
  <c r="A53"/>
  <c r="A52"/>
  <c r="F47"/>
  <c r="A47"/>
  <c r="A46"/>
  <c r="I329" i="2"/>
  <c r="H329"/>
  <c r="G216"/>
  <c r="G215" s="1"/>
  <c r="G202"/>
  <c r="G201" s="1"/>
  <c r="G207"/>
  <c r="G204" s="1"/>
  <c r="G194"/>
  <c r="G193" s="1"/>
  <c r="G192" s="1"/>
  <c r="G186"/>
  <c r="G159"/>
  <c r="G158" s="1"/>
  <c r="F239" i="3" s="1"/>
  <c r="F71" l="1"/>
  <c r="F240"/>
  <c r="F115"/>
  <c r="F233"/>
  <c r="F104"/>
  <c r="F93" s="1"/>
  <c r="G200" i="2"/>
  <c r="D28" i="1" l="1"/>
  <c r="B108" i="3" l="1"/>
  <c r="C108"/>
  <c r="B109"/>
  <c r="C109"/>
  <c r="D109"/>
  <c r="B110"/>
  <c r="C110"/>
  <c r="D110"/>
  <c r="E110"/>
  <c r="F110"/>
  <c r="B92"/>
  <c r="A108"/>
  <c r="A109"/>
  <c r="A110"/>
  <c r="A92"/>
  <c r="B66"/>
  <c r="C66"/>
  <c r="D66"/>
  <c r="E66"/>
  <c r="F66"/>
  <c r="B67"/>
  <c r="C67"/>
  <c r="D67"/>
  <c r="B68"/>
  <c r="C68"/>
  <c r="D68"/>
  <c r="E68"/>
  <c r="F68"/>
  <c r="B69"/>
  <c r="C69"/>
  <c r="D69"/>
  <c r="B70"/>
  <c r="C70"/>
  <c r="D70"/>
  <c r="E70"/>
  <c r="F70"/>
  <c r="C65"/>
  <c r="D65"/>
  <c r="B65"/>
  <c r="A66"/>
  <c r="A67"/>
  <c r="A68"/>
  <c r="A69"/>
  <c r="A70"/>
  <c r="A65"/>
  <c r="G309" i="2"/>
  <c r="F109" i="3" l="1"/>
  <c r="F108" s="1"/>
  <c r="F92" s="1"/>
  <c r="G308" i="2"/>
  <c r="G294"/>
  <c r="G278"/>
  <c r="F69" i="3" s="1"/>
  <c r="G274" i="2"/>
  <c r="F65" i="3" s="1"/>
  <c r="B230" l="1"/>
  <c r="C230"/>
  <c r="D230"/>
  <c r="E230"/>
  <c r="F230"/>
  <c r="C229"/>
  <c r="D229"/>
  <c r="B229"/>
  <c r="A230"/>
  <c r="A229"/>
  <c r="G64" i="2"/>
  <c r="F229" i="3" s="1"/>
  <c r="B64" l="1"/>
  <c r="C64"/>
  <c r="D64"/>
  <c r="E64"/>
  <c r="F64"/>
  <c r="C63"/>
  <c r="D63"/>
  <c r="B63"/>
  <c r="A64"/>
  <c r="A63"/>
  <c r="G272" i="2"/>
  <c r="F63" i="3" s="1"/>
  <c r="F270" l="1"/>
  <c r="B264"/>
  <c r="C264"/>
  <c r="D264"/>
  <c r="E264"/>
  <c r="F264"/>
  <c r="B265"/>
  <c r="C265"/>
  <c r="D265"/>
  <c r="E265"/>
  <c r="F265"/>
  <c r="B266"/>
  <c r="C266"/>
  <c r="D266"/>
  <c r="E266"/>
  <c r="F266"/>
  <c r="C263"/>
  <c r="D263"/>
  <c r="B263"/>
  <c r="A264"/>
  <c r="A265"/>
  <c r="A266"/>
  <c r="A263"/>
  <c r="F254"/>
  <c r="C143"/>
  <c r="D143"/>
  <c r="E143"/>
  <c r="F143"/>
  <c r="B143"/>
  <c r="A143"/>
  <c r="F190"/>
  <c r="F185"/>
  <c r="F184"/>
  <c r="B90"/>
  <c r="C90"/>
  <c r="D90"/>
  <c r="B91"/>
  <c r="C91"/>
  <c r="D91"/>
  <c r="E91"/>
  <c r="F91"/>
  <c r="C89"/>
  <c r="B89"/>
  <c r="A90"/>
  <c r="A91"/>
  <c r="A89"/>
  <c r="F42"/>
  <c r="F41"/>
  <c r="B27"/>
  <c r="C27"/>
  <c r="B28"/>
  <c r="C28"/>
  <c r="D27"/>
  <c r="E27"/>
  <c r="D28"/>
  <c r="E28"/>
  <c r="F28"/>
  <c r="C26"/>
  <c r="D26"/>
  <c r="E26"/>
  <c r="B26"/>
  <c r="A27"/>
  <c r="A28"/>
  <c r="A26"/>
  <c r="B13"/>
  <c r="C13"/>
  <c r="D13"/>
  <c r="B14"/>
  <c r="C14"/>
  <c r="D14"/>
  <c r="E14"/>
  <c r="F14"/>
  <c r="C12"/>
  <c r="B12"/>
  <c r="A13"/>
  <c r="A14"/>
  <c r="A12"/>
  <c r="G255" i="2" l="1"/>
  <c r="G292"/>
  <c r="G252"/>
  <c r="G238"/>
  <c r="G168"/>
  <c r="G139"/>
  <c r="G251" l="1"/>
  <c r="F26" i="3" s="1"/>
  <c r="F27"/>
  <c r="G291" i="2"/>
  <c r="F89" i="3" s="1"/>
  <c r="F90"/>
  <c r="G237" i="2"/>
  <c r="F12" i="3" s="1"/>
  <c r="F13"/>
  <c r="G121" i="2"/>
  <c r="G119" s="1"/>
  <c r="G96"/>
  <c r="G28" l="1"/>
  <c r="F263" i="3" s="1"/>
  <c r="D11" i="1" l="1"/>
  <c r="F62" i="3" l="1"/>
  <c r="B84"/>
  <c r="C84"/>
  <c r="D84"/>
  <c r="E84"/>
  <c r="F84"/>
  <c r="C83"/>
  <c r="D83"/>
  <c r="B83"/>
  <c r="A84"/>
  <c r="A83"/>
  <c r="G198" i="2"/>
  <c r="G197" s="1"/>
  <c r="G196" s="1"/>
  <c r="F83" i="3" l="1"/>
  <c r="A269"/>
  <c r="H275" l="1"/>
  <c r="G275"/>
  <c r="H271"/>
  <c r="G271"/>
  <c r="H267"/>
  <c r="G267"/>
  <c r="H255"/>
  <c r="G255"/>
  <c r="H235"/>
  <c r="G235"/>
  <c r="H201"/>
  <c r="G201"/>
  <c r="H117"/>
  <c r="G117"/>
  <c r="H73"/>
  <c r="G73"/>
  <c r="H58"/>
  <c r="G58"/>
  <c r="H54"/>
  <c r="G54"/>
  <c r="B54"/>
  <c r="A54"/>
  <c r="H11"/>
  <c r="G11"/>
  <c r="F274"/>
  <c r="F159"/>
  <c r="F160"/>
  <c r="F158"/>
  <c r="E159"/>
  <c r="E160"/>
  <c r="E158"/>
  <c r="B157"/>
  <c r="C157"/>
  <c r="B158"/>
  <c r="C158"/>
  <c r="B159"/>
  <c r="C159"/>
  <c r="B160"/>
  <c r="C160"/>
  <c r="A160"/>
  <c r="A158"/>
  <c r="A159"/>
  <c r="A157"/>
  <c r="C156"/>
  <c r="B156"/>
  <c r="F136"/>
  <c r="F137"/>
  <c r="F135"/>
  <c r="F130"/>
  <c r="F131"/>
  <c r="F129"/>
  <c r="F122"/>
  <c r="F123"/>
  <c r="F121"/>
  <c r="F82"/>
  <c r="F79"/>
  <c r="F61"/>
  <c r="F57"/>
  <c r="B44"/>
  <c r="C44"/>
  <c r="D44"/>
  <c r="E44"/>
  <c r="F44"/>
  <c r="B45"/>
  <c r="C45"/>
  <c r="D45"/>
  <c r="E45"/>
  <c r="F45"/>
  <c r="C43"/>
  <c r="D43"/>
  <c r="B43"/>
  <c r="A44"/>
  <c r="A45"/>
  <c r="A43"/>
  <c r="F33"/>
  <c r="F34"/>
  <c r="F32"/>
  <c r="F22"/>
  <c r="F23"/>
  <c r="F21"/>
  <c r="H288" l="1"/>
  <c r="G288"/>
  <c r="F157"/>
  <c r="F156" s="1"/>
  <c r="A13" i="2"/>
  <c r="A34"/>
  <c r="G113"/>
  <c r="G112" s="1"/>
  <c r="A112"/>
  <c r="A156" i="3" s="1"/>
  <c r="D31" i="1" l="1"/>
  <c r="G276" i="2" l="1"/>
  <c r="F67" i="3" l="1"/>
  <c r="F282"/>
  <c r="F280"/>
  <c r="F278"/>
  <c r="F277" s="1"/>
  <c r="F273"/>
  <c r="F272"/>
  <c r="F271" s="1"/>
  <c r="F269"/>
  <c r="F268" s="1"/>
  <c r="F267" s="1"/>
  <c r="F259"/>
  <c r="F258" s="1"/>
  <c r="F257" l="1"/>
  <c r="F256" s="1"/>
  <c r="F255" s="1"/>
  <c r="F253"/>
  <c r="F252"/>
  <c r="F251" s="1"/>
  <c r="F238" l="1"/>
  <c r="F237" s="1"/>
  <c r="F236" s="1"/>
  <c r="F228"/>
  <c r="F227"/>
  <c r="F226"/>
  <c r="F219"/>
  <c r="F218" s="1"/>
  <c r="F217" s="1"/>
  <c r="F215"/>
  <c r="F235" l="1"/>
  <c r="F225"/>
  <c r="F224" s="1"/>
  <c r="F216" s="1"/>
  <c r="F214"/>
  <c r="F207"/>
  <c r="F206"/>
  <c r="F205"/>
  <c r="F189"/>
  <c r="F188"/>
  <c r="F183"/>
  <c r="F180"/>
  <c r="F179"/>
  <c r="F178"/>
  <c r="F168"/>
  <c r="F167"/>
  <c r="F166"/>
  <c r="F145"/>
  <c r="F142"/>
  <c r="F141"/>
  <c r="F134"/>
  <c r="F133" s="1"/>
  <c r="F128"/>
  <c r="F120"/>
  <c r="F119" s="1"/>
  <c r="F118" l="1"/>
  <c r="F140"/>
  <c r="F204"/>
  <c r="F203" s="1"/>
  <c r="F202" s="1"/>
  <c r="F165"/>
  <c r="F164" s="1"/>
  <c r="F163" s="1"/>
  <c r="F177"/>
  <c r="F176" s="1"/>
  <c r="F187"/>
  <c r="F186" s="1"/>
  <c r="F81"/>
  <c r="F80" s="1"/>
  <c r="F78"/>
  <c r="F77" s="1"/>
  <c r="F60"/>
  <c r="F56"/>
  <c r="F55" s="1"/>
  <c r="F54" s="1"/>
  <c r="F46"/>
  <c r="F40"/>
  <c r="F39" s="1"/>
  <c r="F36"/>
  <c r="F35" s="1"/>
  <c r="F31"/>
  <c r="F30" s="1"/>
  <c r="F29" s="1"/>
  <c r="F20"/>
  <c r="F19" s="1"/>
  <c r="F18" s="1"/>
  <c r="F16"/>
  <c r="F15" s="1"/>
  <c r="F175" l="1"/>
  <c r="F73"/>
  <c r="F59"/>
  <c r="F58" s="1"/>
  <c r="F201"/>
  <c r="G323" i="2"/>
  <c r="G322"/>
  <c r="G315"/>
  <c r="G314" s="1"/>
  <c r="G313" s="1"/>
  <c r="G285"/>
  <c r="G284" s="1"/>
  <c r="G282"/>
  <c r="G281" s="1"/>
  <c r="G269"/>
  <c r="G268" s="1"/>
  <c r="G258"/>
  <c r="G254" s="1"/>
  <c r="G245"/>
  <c r="G244" s="1"/>
  <c r="G243" s="1"/>
  <c r="G241"/>
  <c r="G240" s="1"/>
  <c r="G228"/>
  <c r="G226"/>
  <c r="F279" i="3" s="1"/>
  <c r="F276" s="1"/>
  <c r="G224" i="2"/>
  <c r="G220"/>
  <c r="G219" s="1"/>
  <c r="G218" s="1"/>
  <c r="G213"/>
  <c r="G190"/>
  <c r="G189" s="1"/>
  <c r="G188" s="1"/>
  <c r="G182"/>
  <c r="G181" s="1"/>
  <c r="G179"/>
  <c r="G178" s="1"/>
  <c r="G174"/>
  <c r="G173" s="1"/>
  <c r="G172" s="1"/>
  <c r="G166"/>
  <c r="G157" s="1"/>
  <c r="G143"/>
  <c r="G142" s="1"/>
  <c r="G131" s="1"/>
  <c r="G210" l="1"/>
  <c r="G209" s="1"/>
  <c r="F281" i="3"/>
  <c r="F275" s="1"/>
  <c r="G222" i="2"/>
  <c r="G280"/>
  <c r="F43" i="3"/>
  <c r="F38" s="1"/>
  <c r="G223" i="2"/>
  <c r="G236"/>
  <c r="G171"/>
  <c r="G120"/>
  <c r="G100"/>
  <c r="F144" i="3" s="1"/>
  <c r="F132" s="1"/>
  <c r="G90" i="2"/>
  <c r="G89" s="1"/>
  <c r="G88" s="1"/>
  <c r="G84"/>
  <c r="G76"/>
  <c r="G75" s="1"/>
  <c r="G60"/>
  <c r="G59" s="1"/>
  <c r="G45"/>
  <c r="G44" s="1"/>
  <c r="G43" s="1"/>
  <c r="G36"/>
  <c r="G35" s="1"/>
  <c r="G23"/>
  <c r="G15"/>
  <c r="G14" s="1"/>
  <c r="G22" l="1"/>
  <c r="G21" s="1"/>
  <c r="G74"/>
  <c r="G53"/>
  <c r="G34"/>
  <c r="G33" s="1"/>
  <c r="G13"/>
  <c r="G12" s="1"/>
  <c r="G170"/>
  <c r="F11" i="3"/>
  <c r="G235" i="2"/>
  <c r="F117" i="3"/>
  <c r="D48" i="1"/>
  <c r="D46"/>
  <c r="D44"/>
  <c r="D40"/>
  <c r="D37"/>
  <c r="D21"/>
  <c r="D19"/>
  <c r="G11" i="2" l="1"/>
  <c r="F288" i="3"/>
  <c r="D54" i="1"/>
  <c r="G73" i="2"/>
  <c r="G68" s="1"/>
  <c r="G42"/>
  <c r="G32" s="1"/>
  <c r="G329" l="1"/>
</calcChain>
</file>

<file path=xl/sharedStrings.xml><?xml version="1.0" encoding="utf-8"?>
<sst xmlns="http://schemas.openxmlformats.org/spreadsheetml/2006/main" count="1951" uniqueCount="257">
  <si>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</si>
  <si>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</si>
  <si>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</si>
  <si>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</si>
  <si>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</si>
  <si>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</si>
  <si>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</si>
  <si>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</si>
  <si>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</si>
  <si>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</si>
  <si>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</si>
  <si>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</si>
  <si>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</si>
  <si>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</si>
  <si>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</si>
  <si>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</si>
  <si>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</si>
  <si>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</si>
  <si>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</si>
  <si>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</si>
  <si>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</si>
  <si>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</si>
  <si>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</si>
  <si>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</si>
  <si>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</si>
  <si>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</si>
  <si>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</si>
  <si>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</si>
  <si>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</si>
  <si>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</si>
  <si>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</si>
  <si>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</si>
  <si>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</si>
  <si>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</si>
  <si>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</si>
  <si>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</si>
  <si>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</si>
  <si>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</si>
  <si>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</si>
  <si>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</si>
  <si>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</si>
  <si>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</si>
  <si>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</si>
  <si>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</si>
  <si>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Периодическая печать и издательства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</si>
  <si>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</si>
  <si>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</si>
  <si>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</si>
  <si>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</si>
  <si>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</si>
  <si>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</si>
  <si>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</si>
  <si>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</si>
  <si>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</si>
  <si>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</si>
  <si>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</si>
  <si>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</si>
  <si>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</si>
  <si>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</si>
  <si>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</si>
  <si>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12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</si>
  <si>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</si>
  <si>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</si>
  <si>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</si>
  <si>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</si>
  <si>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</si>
  <si>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</si>
  <si>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</si>
  <si>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</si>
  <si>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</si>
  <si>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</si>
  <si>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</si>
  <si>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</si>
  <si>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</si>
  <si>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</si>
  <si>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</si>
  <si>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</si>
  <si>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</si>
  <si>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</si>
  <si>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</si>
  <si>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</si>
  <si>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</si>
  <si>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</si>
  <si>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</si>
  <si>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</si>
  <si>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</si>
  <si>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</si>
  <si>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</si>
  <si>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</si>
  <si>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</si>
  <si>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</si>
  <si>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</si>
  <si>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</si>
  <si>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</si>
  <si>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</si>
  <si>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</si>
  <si>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</si>
  <si>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</si>
  <si>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</si>
  <si>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</si>
  <si>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</si>
  <si>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</si>
  <si>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</si>
  <si>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</si>
  <si>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</si>
  <si>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</si>
  <si>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</si>
  <si>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</si>
  <si>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</si>
  <si>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</si>
  <si>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</si>
  <si>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</si>
  <si>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</si>
  <si>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</si>
  <si>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</si>
  <si>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</si>
  <si>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</si>
  <si>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</si>
  <si>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</si>
  <si>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</si>
  <si>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</si>
  <si>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</si>
  <si>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</si>
  <si>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</si>
  <si>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</si>
  <si>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</si>
  <si>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</si>
  <si>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</si>
  <si>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</si>
  <si>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</si>
  <si>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</si>
  <si>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</si>
  <si>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</si>
  <si>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</si>
  <si>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</si>
  <si>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</si>
  <si>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</si>
  <si>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</si>
  <si>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</si>
  <si>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</si>
  <si>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</si>
  <si>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</si>
  <si>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</si>
  <si>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</si>
  <si>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</si>
  <si>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</si>
  <si>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</si>
  <si>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</si>
  <si>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</si>
  <si>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</si>
  <si>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</si>
  <si>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</si>
  <si>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Отлов и содержание безнадзорных животных</t>
  </si>
  <si>
    <t>91 4 00 70400</t>
  </si>
  <si>
    <t>90 1 00 70930</t>
  </si>
  <si>
    <t>Сумма 2019 год, тыс. рублей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</si>
  <si>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</si>
  <si>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</si>
  <si>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</si>
  <si>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</si>
  <si>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</si>
  <si>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</si>
  <si>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</si>
  <si>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90 2 00 98710</t>
  </si>
  <si>
    <t>Информационное освещение деятельности органов власти муниципальных образований Алтайского края и поддержка средств массовой информации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</si>
  <si>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</si>
  <si>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</si>
  <si>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</si>
  <si>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</si>
  <si>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</si>
  <si>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</si>
  <si>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</si>
  <si>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</si>
  <si>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</si>
  <si>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</si>
  <si>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</si>
  <si>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</si>
  <si>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</si>
  <si>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</si>
  <si>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</si>
  <si>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</si>
  <si>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</si>
  <si>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</si>
  <si>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</si>
  <si>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</si>
  <si>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</si>
  <si>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</si>
  <si>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</si>
  <si>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</si>
  <si>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</si>
  <si>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</si>
  <si>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2019 год и плановый период 2020 и 2021 годов</t>
  </si>
  <si>
    <t>Сумма 2021 год, тыс. рублей</t>
  </si>
  <si>
    <t>МП "Обеспечение жильем молодых семей в Волчихинском районе" на 2015-2020 годы</t>
  </si>
  <si>
    <t>14 2 00 L4970</t>
  </si>
  <si>
    <t xml:space="preserve">Ведомственная структура расходов бюджета муниципального образования Волчихинский район на 2019 год и плановый период 2020 и 2021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</si>
  <si>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2019 год и плановый период 2020 и 2021 годов</t>
  </si>
  <si>
    <t>Субсидия на софинансирование части расходов местных бюджетов по оплате труда работников муниципальных учреждений</t>
  </si>
  <si>
    <t>92 9 00 S1190</t>
  </si>
  <si>
    <t>Субсидии на проведение детской оздоровительной кампании</t>
  </si>
  <si>
    <t>90 1 00 13210</t>
  </si>
  <si>
    <t>Субсидии на капитальный ремонт и ремонт автомобильных дорог общего пользования местного значения</t>
  </si>
  <si>
    <t>91 2 00 S1030</t>
  </si>
  <si>
    <t>02 1 00 S0430</t>
  </si>
  <si>
    <t>02 2 00 S0430</t>
  </si>
  <si>
    <t>02 5 00 S0430</t>
  </si>
  <si>
    <t>43 1 00 S0992</t>
  </si>
  <si>
    <t>Администрация Волчихинского района Алтайского края</t>
  </si>
  <si>
    <t>Исполнение судебных актов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</si>
  <si>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</si>
  <si>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</si>
  <si>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</si>
  <si>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</si>
  <si>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Поддержка формирования современной среды</t>
  </si>
  <si>
    <t>Прочие межбюджетные трансферты общего характера</t>
  </si>
  <si>
    <t>Реализация проектов развития общественной инфраструктуры, основанных на инициативах граждан</t>
  </si>
  <si>
    <t>92 9 00 S0260</t>
  </si>
  <si>
    <t>43 1 00 S0990</t>
  </si>
  <si>
    <t>Реализация мероприятий краевой адресной инвестиционной программы по реконструкции водопроводных сетей</t>
  </si>
  <si>
    <t>Реализация мероприятий краевой адресной инвестиционной программы по реконструкции водопроводных сетей (местный бюджет)</t>
  </si>
  <si>
    <t>Капитальные вложения в объекты государственной 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</si>
  <si>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</t>
  </si>
  <si>
    <t>92 9 00 S3020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</si>
  <si>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</si>
  <si>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</si>
  <si>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01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</si>
  <si>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</si>
  <si>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</si>
  <si>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</si>
  <si>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</si>
  <si>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90 1 00 S0990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</si>
  <si>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</si>
  <si>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проведение детской оздоровительной кампании</t>
  </si>
  <si>
    <t>90 1 00 S3210</t>
  </si>
  <si>
    <t>92 9 F2 55550</t>
  </si>
  <si>
    <t>Софинансирование субсидии на капитальный ремонт и ремонт автомобильных дорог общего пользования местного значения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</si>
  <si>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</si>
  <si>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</si>
  <si>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</si>
  <si>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муниципальными учреждениями за потребленные топливно-энергетические ресурсы</t>
  </si>
  <si>
    <t>Субсидии на реализацию мероприятий по обеспечению жильем молодых семей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</si>
  <si>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t>
  </si>
  <si>
    <t>90 1 01 S0990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</si>
  <si>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</si>
  <si>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</si>
  <si>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Субсидия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</si>
  <si>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</si>
  <si>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</si>
  <si>
    <t>98 5 00 S0430</t>
  </si>
  <si>
    <t>Сбор и удаление твердых отходов</t>
  </si>
  <si>
    <t>92 9 00 18090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</si>
  <si>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</si>
  <si>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</si>
  <si>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</si>
  <si>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</si>
  <si>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№  16</t>
  </si>
  <si>
    <t>от  14.11.2019   №  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</si>
</sst>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8" fillId="2" borderId="1" xfId="0" applyFont="1" applyFill="1" applyBorder="1" applyAlignment="1">
      <alignment horizontal="justify" vertical="center" wrapText="1" shrinkToFi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6" borderId="1" xfId="2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topLeftCell="A2" workbookViewId="0">
      <selection activeCell="I10" sqref="I10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107</v>
      </c>
    </row>
    <row r="2" spans="1:6">
      <c r="E2" s="13" t="s">
        <v>108</v>
      </c>
    </row>
    <row r="3" spans="1:6">
      <c r="E3" s="13" t="s">
        <v>109</v>
      </c>
    </row>
    <row r="4" spans="1:6">
      <c r="E4" s="13" t="s">
        <v>110</v>
      </c>
    </row>
    <row r="5" spans="1:6">
      <c r="E5" s="13" t="s">
        <v>256</v>
      </c>
      <c r="F5" s="1" t="s">
        <v>255</v>
      </c>
    </row>
    <row r="6" spans="1:6">
      <c r="A6" s="2"/>
      <c r="B6" s="2"/>
      <c r="C6" s="2"/>
      <c r="D6" s="2"/>
    </row>
    <row r="7" spans="1:6" ht="49.5" customHeight="1">
      <c r="A7" s="69" t="s">
        <v>191</v>
      </c>
      <c r="B7" s="70"/>
      <c r="C7" s="70"/>
      <c r="D7" s="70"/>
      <c r="E7" s="70"/>
      <c r="F7" s="70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155</v>
      </c>
      <c r="E9" s="3" t="s">
        <v>165</v>
      </c>
      <c r="F9" s="3" t="s">
        <v>192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30560</v>
      </c>
      <c r="E11" s="10">
        <v>20655</v>
      </c>
      <c r="F11" s="10">
        <v>20655.3</v>
      </c>
    </row>
    <row r="12" spans="1:6" ht="51" customHeight="1">
      <c r="A12" s="38" t="s">
        <v>166</v>
      </c>
      <c r="B12" s="5" t="s">
        <v>15</v>
      </c>
      <c r="C12" s="8" t="s">
        <v>16</v>
      </c>
      <c r="D12" s="10">
        <v>1044</v>
      </c>
      <c r="E12" s="10"/>
      <c r="F12" s="10"/>
    </row>
    <row r="13" spans="1:6" ht="63">
      <c r="A13" s="4" t="s">
        <v>92</v>
      </c>
      <c r="B13" s="5" t="s">
        <v>15</v>
      </c>
      <c r="C13" s="5" t="s">
        <v>17</v>
      </c>
      <c r="D13" s="66">
        <v>125</v>
      </c>
      <c r="E13" s="10"/>
      <c r="F13" s="10"/>
    </row>
    <row r="14" spans="1:6" ht="69.75" customHeight="1">
      <c r="A14" s="37" t="s">
        <v>93</v>
      </c>
      <c r="B14" s="5" t="s">
        <v>15</v>
      </c>
      <c r="C14" s="5" t="s">
        <v>18</v>
      </c>
      <c r="D14" s="67">
        <v>13822.1</v>
      </c>
      <c r="E14" s="10"/>
      <c r="F14" s="10"/>
    </row>
    <row r="15" spans="1:6" ht="19.5" customHeight="1">
      <c r="A15" s="37" t="s">
        <v>167</v>
      </c>
      <c r="B15" s="5" t="s">
        <v>15</v>
      </c>
      <c r="C15" s="5" t="s">
        <v>21</v>
      </c>
      <c r="D15" s="66">
        <v>5.3</v>
      </c>
      <c r="E15" s="10"/>
      <c r="F15" s="10"/>
    </row>
    <row r="16" spans="1:6" ht="48.75" customHeight="1">
      <c r="A16" s="37" t="s">
        <v>94</v>
      </c>
      <c r="B16" s="5" t="s">
        <v>15</v>
      </c>
      <c r="C16" s="5" t="s">
        <v>19</v>
      </c>
      <c r="D16" s="68">
        <v>4868.5</v>
      </c>
      <c r="E16" s="10"/>
      <c r="F16" s="10"/>
    </row>
    <row r="17" spans="1:6" ht="22.5" customHeight="1">
      <c r="A17" s="37" t="s">
        <v>148</v>
      </c>
      <c r="B17" s="5" t="s">
        <v>15</v>
      </c>
      <c r="C17" s="5">
        <v>11</v>
      </c>
      <c r="D17" s="10">
        <v>276.2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10418.9</v>
      </c>
      <c r="E18" s="10"/>
      <c r="F18" s="10"/>
    </row>
    <row r="19" spans="1:6">
      <c r="A19" s="4" t="s">
        <v>47</v>
      </c>
      <c r="B19" s="5" t="s">
        <v>16</v>
      </c>
      <c r="C19" s="3"/>
      <c r="D19" s="10">
        <f>D20</f>
        <v>779.7</v>
      </c>
      <c r="E19" s="10">
        <v>779.7</v>
      </c>
      <c r="F19" s="10">
        <v>779.7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779.7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1709.9</v>
      </c>
      <c r="E21" s="10">
        <v>1502</v>
      </c>
      <c r="F21" s="10">
        <v>1502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1709.9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7479.8</v>
      </c>
      <c r="E23" s="10">
        <v>4606</v>
      </c>
      <c r="F23" s="10">
        <v>4706</v>
      </c>
    </row>
    <row r="24" spans="1:6" ht="19.5" customHeight="1">
      <c r="A24" s="4" t="s">
        <v>209</v>
      </c>
      <c r="B24" s="5" t="s">
        <v>18</v>
      </c>
      <c r="C24" s="5" t="s">
        <v>15</v>
      </c>
      <c r="D24" s="10">
        <v>150</v>
      </c>
      <c r="E24" s="10"/>
      <c r="F24" s="10"/>
    </row>
    <row r="25" spans="1:6" ht="19.5" customHeight="1">
      <c r="A25" s="4" t="s">
        <v>111</v>
      </c>
      <c r="B25" s="5" t="s">
        <v>18</v>
      </c>
      <c r="C25" s="5" t="s">
        <v>21</v>
      </c>
      <c r="D25" s="10">
        <v>120</v>
      </c>
      <c r="E25" s="10"/>
      <c r="F25" s="10"/>
    </row>
    <row r="26" spans="1:6" ht="21" customHeight="1">
      <c r="A26" s="4" t="s">
        <v>75</v>
      </c>
      <c r="B26" s="5" t="s">
        <v>18</v>
      </c>
      <c r="C26" s="5" t="s">
        <v>20</v>
      </c>
      <c r="D26" s="10">
        <v>6137</v>
      </c>
      <c r="E26" s="10"/>
      <c r="F26" s="10"/>
    </row>
    <row r="27" spans="1:6" ht="21" customHeight="1">
      <c r="A27" s="55" t="s">
        <v>168</v>
      </c>
      <c r="B27" s="5" t="s">
        <v>18</v>
      </c>
      <c r="C27" s="5">
        <v>12</v>
      </c>
      <c r="D27" s="10">
        <v>1072.8</v>
      </c>
      <c r="E27" s="10"/>
      <c r="F27" s="10"/>
    </row>
    <row r="28" spans="1:6" ht="21" customHeight="1">
      <c r="A28" s="4" t="s">
        <v>187</v>
      </c>
      <c r="B28" s="5" t="s">
        <v>21</v>
      </c>
      <c r="C28" s="5"/>
      <c r="D28" s="10">
        <f>D30+D29</f>
        <v>23144.1</v>
      </c>
      <c r="E28" s="10">
        <v>1030</v>
      </c>
      <c r="F28" s="10">
        <v>1130</v>
      </c>
    </row>
    <row r="29" spans="1:6" ht="21" customHeight="1">
      <c r="A29" s="4" t="s">
        <v>190</v>
      </c>
      <c r="B29" s="5" t="s">
        <v>21</v>
      </c>
      <c r="C29" s="5" t="s">
        <v>16</v>
      </c>
      <c r="D29" s="10">
        <v>16290.1</v>
      </c>
      <c r="E29" s="10"/>
      <c r="F29" s="10"/>
    </row>
    <row r="30" spans="1:6" ht="21" customHeight="1">
      <c r="A30" s="4" t="s">
        <v>185</v>
      </c>
      <c r="B30" s="5" t="s">
        <v>21</v>
      </c>
      <c r="C30" s="5" t="s">
        <v>17</v>
      </c>
      <c r="D30" s="10">
        <v>6854</v>
      </c>
      <c r="E30" s="10"/>
      <c r="F30" s="10"/>
    </row>
    <row r="31" spans="1:6">
      <c r="A31" s="4" t="s">
        <v>36</v>
      </c>
      <c r="B31" s="5" t="s">
        <v>23</v>
      </c>
      <c r="C31" s="3"/>
      <c r="D31" s="10">
        <f>SUM(D32:D36)</f>
        <v>279072.59999999998</v>
      </c>
      <c r="E31" s="10">
        <v>213288</v>
      </c>
      <c r="F31" s="10">
        <v>213853</v>
      </c>
    </row>
    <row r="32" spans="1:6">
      <c r="A32" s="4" t="s">
        <v>6</v>
      </c>
      <c r="B32" s="5" t="s">
        <v>23</v>
      </c>
      <c r="C32" s="5" t="s">
        <v>15</v>
      </c>
      <c r="D32" s="10">
        <v>49318.7</v>
      </c>
      <c r="E32" s="10"/>
      <c r="F32" s="10"/>
    </row>
    <row r="33" spans="1:6">
      <c r="A33" s="4" t="s">
        <v>7</v>
      </c>
      <c r="B33" s="5" t="s">
        <v>23</v>
      </c>
      <c r="C33" s="5" t="s">
        <v>16</v>
      </c>
      <c r="D33" s="10">
        <v>202295.4</v>
      </c>
      <c r="E33" s="10"/>
      <c r="F33" s="10"/>
    </row>
    <row r="34" spans="1:6">
      <c r="A34" s="46" t="s">
        <v>156</v>
      </c>
      <c r="B34" s="5" t="s">
        <v>23</v>
      </c>
      <c r="C34" s="5" t="s">
        <v>17</v>
      </c>
      <c r="D34" s="10">
        <v>13976.2</v>
      </c>
      <c r="E34" s="10"/>
      <c r="F34" s="10"/>
    </row>
    <row r="35" spans="1:6" ht="15" customHeight="1">
      <c r="A35" s="4" t="s">
        <v>8</v>
      </c>
      <c r="B35" s="5" t="s">
        <v>23</v>
      </c>
      <c r="C35" s="5" t="s">
        <v>23</v>
      </c>
      <c r="D35" s="10">
        <v>2603</v>
      </c>
      <c r="E35" s="10"/>
      <c r="F35" s="10"/>
    </row>
    <row r="36" spans="1:6">
      <c r="A36" s="4" t="s">
        <v>9</v>
      </c>
      <c r="B36" s="5" t="s">
        <v>23</v>
      </c>
      <c r="C36" s="5" t="s">
        <v>20</v>
      </c>
      <c r="D36" s="10">
        <v>10879.3</v>
      </c>
      <c r="E36" s="10"/>
      <c r="F36" s="10"/>
    </row>
    <row r="37" spans="1:6">
      <c r="A37" s="4" t="s">
        <v>86</v>
      </c>
      <c r="B37" s="5" t="s">
        <v>22</v>
      </c>
      <c r="C37" s="3"/>
      <c r="D37" s="10">
        <f>SUM(D38:D39)</f>
        <v>26416.7</v>
      </c>
      <c r="E37" s="10">
        <v>15874.2</v>
      </c>
      <c r="F37" s="10">
        <v>16077.2</v>
      </c>
    </row>
    <row r="38" spans="1:6">
      <c r="A38" s="4" t="s">
        <v>10</v>
      </c>
      <c r="B38" s="5" t="s">
        <v>22</v>
      </c>
      <c r="C38" s="5" t="s">
        <v>15</v>
      </c>
      <c r="D38" s="10">
        <v>20640.2</v>
      </c>
      <c r="E38" s="10"/>
      <c r="F38" s="10"/>
    </row>
    <row r="39" spans="1:6" ht="17.25" customHeight="1">
      <c r="A39" s="4" t="s">
        <v>88</v>
      </c>
      <c r="B39" s="5" t="s">
        <v>22</v>
      </c>
      <c r="C39" s="5" t="s">
        <v>18</v>
      </c>
      <c r="D39" s="10">
        <v>5776.5</v>
      </c>
      <c r="E39" s="10"/>
      <c r="F39" s="10"/>
    </row>
    <row r="40" spans="1:6">
      <c r="A40" s="4" t="s">
        <v>37</v>
      </c>
      <c r="B40" s="3">
        <v>10</v>
      </c>
      <c r="C40" s="3"/>
      <c r="D40" s="10">
        <f>SUM(D41:D43)</f>
        <v>37643.1</v>
      </c>
      <c r="E40" s="10">
        <v>15279.7</v>
      </c>
      <c r="F40" s="10">
        <v>15279.7</v>
      </c>
    </row>
    <row r="41" spans="1:6">
      <c r="A41" s="4" t="s">
        <v>12</v>
      </c>
      <c r="B41" s="3">
        <v>10</v>
      </c>
      <c r="C41" s="5" t="s">
        <v>15</v>
      </c>
      <c r="D41" s="10">
        <v>750</v>
      </c>
      <c r="E41" s="10"/>
      <c r="F41" s="10"/>
    </row>
    <row r="42" spans="1:6">
      <c r="A42" s="4" t="s">
        <v>41</v>
      </c>
      <c r="B42" s="3">
        <v>10</v>
      </c>
      <c r="C42" s="5" t="s">
        <v>17</v>
      </c>
      <c r="D42" s="10">
        <v>21808.1</v>
      </c>
      <c r="E42" s="10"/>
      <c r="F42" s="10"/>
    </row>
    <row r="43" spans="1:6">
      <c r="A43" s="4" t="s">
        <v>13</v>
      </c>
      <c r="B43" s="3">
        <v>10</v>
      </c>
      <c r="C43" s="5" t="s">
        <v>18</v>
      </c>
      <c r="D43" s="10">
        <v>15085</v>
      </c>
      <c r="E43" s="10"/>
      <c r="F43" s="10"/>
    </row>
    <row r="44" spans="1:6">
      <c r="A44" s="4" t="s">
        <v>11</v>
      </c>
      <c r="B44" s="3">
        <v>11</v>
      </c>
      <c r="C44" s="5"/>
      <c r="D44" s="10">
        <f>SUM(D45:D45)</f>
        <v>2166.6</v>
      </c>
      <c r="E44" s="10">
        <v>1738</v>
      </c>
      <c r="F44" s="10">
        <v>1738</v>
      </c>
    </row>
    <row r="45" spans="1:6" ht="31.5">
      <c r="A45" s="4" t="s">
        <v>28</v>
      </c>
      <c r="B45" s="3">
        <v>11</v>
      </c>
      <c r="C45" s="5" t="s">
        <v>21</v>
      </c>
      <c r="D45" s="10">
        <v>2166.6</v>
      </c>
      <c r="E45" s="10"/>
      <c r="F45" s="10"/>
    </row>
    <row r="46" spans="1:6" ht="15" customHeight="1">
      <c r="A46" s="38" t="s">
        <v>49</v>
      </c>
      <c r="B46" s="3">
        <v>12</v>
      </c>
      <c r="C46" s="5"/>
      <c r="D46" s="10">
        <f>D47</f>
        <v>600</v>
      </c>
      <c r="E46" s="10">
        <v>400</v>
      </c>
      <c r="F46" s="10">
        <v>400</v>
      </c>
    </row>
    <row r="47" spans="1:6">
      <c r="A47" s="4" t="s">
        <v>44</v>
      </c>
      <c r="B47" s="3">
        <v>12</v>
      </c>
      <c r="C47" s="5" t="s">
        <v>16</v>
      </c>
      <c r="D47" s="10">
        <v>600</v>
      </c>
      <c r="E47" s="10"/>
      <c r="F47" s="10"/>
    </row>
    <row r="48" spans="1:6" ht="31.5">
      <c r="A48" s="39" t="s">
        <v>65</v>
      </c>
      <c r="B48" s="14">
        <v>13</v>
      </c>
      <c r="C48" s="15"/>
      <c r="D48" s="16">
        <f>D49</f>
        <v>37</v>
      </c>
      <c r="E48" s="16">
        <v>300</v>
      </c>
      <c r="F48" s="16">
        <v>300</v>
      </c>
    </row>
    <row r="49" spans="1:6" ht="31.5" customHeight="1">
      <c r="A49" s="37" t="s">
        <v>90</v>
      </c>
      <c r="B49" s="15">
        <v>13</v>
      </c>
      <c r="C49" s="15" t="s">
        <v>15</v>
      </c>
      <c r="D49" s="16">
        <v>37</v>
      </c>
      <c r="E49" s="16"/>
      <c r="F49" s="16"/>
    </row>
    <row r="50" spans="1:6" ht="47.25">
      <c r="A50" s="40" t="s">
        <v>112</v>
      </c>
      <c r="B50" s="3">
        <v>14</v>
      </c>
      <c r="C50" s="3"/>
      <c r="D50" s="10">
        <f>SUM(D51:D53)</f>
        <v>3052.5</v>
      </c>
      <c r="E50" s="10">
        <v>1681.6</v>
      </c>
      <c r="F50" s="10">
        <v>1673.8</v>
      </c>
    </row>
    <row r="51" spans="1:6" ht="47.25">
      <c r="A51" s="37" t="s">
        <v>96</v>
      </c>
      <c r="B51" s="3">
        <v>14</v>
      </c>
      <c r="C51" s="5" t="s">
        <v>15</v>
      </c>
      <c r="D51" s="10">
        <v>1399.5</v>
      </c>
      <c r="E51" s="10"/>
      <c r="F51" s="10"/>
    </row>
    <row r="52" spans="1:6">
      <c r="A52" s="37" t="s">
        <v>99</v>
      </c>
      <c r="B52" s="3">
        <v>14</v>
      </c>
      <c r="C52" s="5" t="s">
        <v>16</v>
      </c>
      <c r="D52" s="10">
        <v>522</v>
      </c>
      <c r="E52" s="10"/>
      <c r="F52" s="10"/>
    </row>
    <row r="53" spans="1:6" ht="31.5">
      <c r="A53" s="37" t="s">
        <v>214</v>
      </c>
      <c r="B53" s="3">
        <v>14</v>
      </c>
      <c r="C53" s="5" t="s">
        <v>17</v>
      </c>
      <c r="D53" s="10">
        <v>1131</v>
      </c>
      <c r="E53" s="10"/>
      <c r="F53" s="10"/>
    </row>
    <row r="54" spans="1:6">
      <c r="A54" s="4" t="s">
        <v>64</v>
      </c>
      <c r="B54" s="3"/>
      <c r="C54" s="3"/>
      <c r="D54" s="10">
        <f>D11+D19+D21+D31+D37+D40+D44+D46+D48+D50+D23+D28</f>
        <v>412661.99999999988</v>
      </c>
      <c r="E54" s="10">
        <f>E11+E19+E21+E31+E37+E40+E44+E46+E48+E50+E23+E28</f>
        <v>277134.2</v>
      </c>
      <c r="F54" s="10">
        <f>F11+F19+F21+F31+F37+F40+F44+F46+F48+F50+F23+F28</f>
        <v>278094.7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2"/>
  <sheetViews>
    <sheetView topLeftCell="A322" workbookViewId="0">
      <selection activeCell="G300" sqref="G300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114</v>
      </c>
    </row>
    <row r="2" spans="1:9">
      <c r="B2" s="11"/>
      <c r="C2" s="11"/>
      <c r="D2" s="11"/>
      <c r="E2" s="11"/>
      <c r="H2" s="13" t="s">
        <v>108</v>
      </c>
    </row>
    <row r="3" spans="1:9">
      <c r="B3" s="11"/>
      <c r="C3" s="11"/>
      <c r="D3" s="11"/>
      <c r="E3" s="11"/>
      <c r="H3" s="13" t="s">
        <v>109</v>
      </c>
    </row>
    <row r="4" spans="1:9">
      <c r="B4" s="11"/>
      <c r="C4" s="11"/>
      <c r="D4" s="11"/>
      <c r="E4" s="11"/>
      <c r="H4" s="13" t="s">
        <v>110</v>
      </c>
    </row>
    <row r="5" spans="1:9">
      <c r="B5" s="11"/>
      <c r="C5" s="11"/>
      <c r="D5" s="11"/>
      <c r="E5" s="11"/>
      <c r="H5" s="13" t="s">
        <v>115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9" t="s">
        <v>195</v>
      </c>
      <c r="B7" s="70"/>
      <c r="C7" s="70"/>
      <c r="D7" s="70"/>
      <c r="E7" s="70"/>
      <c r="F7" s="70"/>
      <c r="G7" s="70"/>
      <c r="H7" s="70"/>
      <c r="I7" s="70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155</v>
      </c>
      <c r="H9" s="3" t="s">
        <v>165</v>
      </c>
      <c r="I9" s="3" t="s">
        <v>192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6131</v>
      </c>
      <c r="H11" s="10">
        <v>4486</v>
      </c>
      <c r="I11" s="10">
        <v>4486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3964.3999999999996</v>
      </c>
      <c r="H12" s="43"/>
      <c r="I12" s="43"/>
    </row>
    <row r="13" spans="1:9" ht="17.25" customHeight="1">
      <c r="A13" s="9" t="str">
        <f>Лист1!A34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G14+G19</f>
        <v>3964.3999999999996</v>
      </c>
      <c r="H13" s="43"/>
      <c r="I13" s="43"/>
    </row>
    <row r="14" spans="1:9" ht="49.5" customHeight="1">
      <c r="A14" s="9" t="s">
        <v>85</v>
      </c>
      <c r="B14" s="5" t="s">
        <v>40</v>
      </c>
      <c r="C14" s="5" t="s">
        <v>23</v>
      </c>
      <c r="D14" s="5" t="s">
        <v>17</v>
      </c>
      <c r="E14" s="7" t="s">
        <v>116</v>
      </c>
      <c r="F14" s="5"/>
      <c r="G14" s="10">
        <f>G15</f>
        <v>3114.3999999999996</v>
      </c>
      <c r="H14" s="43"/>
      <c r="I14" s="43"/>
    </row>
    <row r="15" spans="1:9" ht="32.25" customHeight="1">
      <c r="A15" s="9" t="s">
        <v>103</v>
      </c>
      <c r="B15" s="5" t="s">
        <v>40</v>
      </c>
      <c r="C15" s="5" t="s">
        <v>23</v>
      </c>
      <c r="D15" s="5" t="s">
        <v>17</v>
      </c>
      <c r="E15" s="7" t="s">
        <v>113</v>
      </c>
      <c r="F15" s="5"/>
      <c r="G15" s="10">
        <f>SUM(G16:G18)</f>
        <v>3114.3999999999996</v>
      </c>
      <c r="H15" s="43"/>
      <c r="I15" s="43"/>
    </row>
    <row r="16" spans="1:9" ht="78" customHeight="1">
      <c r="A16" s="31" t="s">
        <v>78</v>
      </c>
      <c r="B16" s="5" t="s">
        <v>40</v>
      </c>
      <c r="C16" s="5" t="s">
        <v>23</v>
      </c>
      <c r="D16" s="5" t="s">
        <v>17</v>
      </c>
      <c r="E16" s="7" t="s">
        <v>113</v>
      </c>
      <c r="F16" s="5">
        <v>100</v>
      </c>
      <c r="G16" s="10">
        <v>1882.3</v>
      </c>
      <c r="H16" s="43"/>
      <c r="I16" s="43"/>
    </row>
    <row r="17" spans="1:10" ht="33" customHeight="1">
      <c r="A17" s="32" t="s">
        <v>117</v>
      </c>
      <c r="B17" s="5" t="s">
        <v>40</v>
      </c>
      <c r="C17" s="5" t="s">
        <v>23</v>
      </c>
      <c r="D17" s="5" t="s">
        <v>17</v>
      </c>
      <c r="E17" s="7" t="s">
        <v>113</v>
      </c>
      <c r="F17" s="5">
        <v>200</v>
      </c>
      <c r="G17" s="10">
        <v>1176.0999999999999</v>
      </c>
      <c r="H17" s="43"/>
      <c r="I17" s="43"/>
    </row>
    <row r="18" spans="1:10" ht="19.5" customHeight="1">
      <c r="A18" s="33" t="s">
        <v>69</v>
      </c>
      <c r="B18" s="5" t="s">
        <v>40</v>
      </c>
      <c r="C18" s="5" t="s">
        <v>23</v>
      </c>
      <c r="D18" s="5" t="s">
        <v>17</v>
      </c>
      <c r="E18" s="7" t="s">
        <v>113</v>
      </c>
      <c r="F18" s="5">
        <v>850</v>
      </c>
      <c r="G18" s="10">
        <v>56</v>
      </c>
      <c r="H18" s="43"/>
      <c r="I18" s="43"/>
    </row>
    <row r="19" spans="1:10" ht="53.25" customHeight="1">
      <c r="A19" s="33" t="s">
        <v>197</v>
      </c>
      <c r="B19" s="5" t="s">
        <v>40</v>
      </c>
      <c r="C19" s="5" t="s">
        <v>23</v>
      </c>
      <c r="D19" s="5" t="s">
        <v>17</v>
      </c>
      <c r="E19" s="7" t="s">
        <v>203</v>
      </c>
      <c r="F19" s="5"/>
      <c r="G19" s="10">
        <f>G20</f>
        <v>850</v>
      </c>
      <c r="H19" s="43"/>
      <c r="I19" s="43"/>
    </row>
    <row r="20" spans="1:10" ht="85.5" customHeight="1">
      <c r="A20" s="31" t="s">
        <v>78</v>
      </c>
      <c r="B20" s="5" t="s">
        <v>40</v>
      </c>
      <c r="C20" s="5" t="s">
        <v>23</v>
      </c>
      <c r="D20" s="5" t="s">
        <v>17</v>
      </c>
      <c r="E20" s="7" t="s">
        <v>203</v>
      </c>
      <c r="F20" s="5">
        <v>100</v>
      </c>
      <c r="G20" s="10">
        <v>850</v>
      </c>
      <c r="H20" s="43"/>
      <c r="I20" s="43"/>
      <c r="J20" s="57"/>
    </row>
    <row r="21" spans="1:10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G22+G28</f>
        <v>2166.6</v>
      </c>
      <c r="H21" s="43"/>
      <c r="I21" s="43"/>
    </row>
    <row r="22" spans="1:10" ht="33.75" customHeight="1">
      <c r="A22" s="9" t="s">
        <v>67</v>
      </c>
      <c r="B22" s="5" t="s">
        <v>40</v>
      </c>
      <c r="C22" s="5">
        <v>11</v>
      </c>
      <c r="D22" s="5" t="s">
        <v>21</v>
      </c>
      <c r="E22" s="7" t="s">
        <v>118</v>
      </c>
      <c r="F22" s="3"/>
      <c r="G22" s="10">
        <f>G23+G26</f>
        <v>717</v>
      </c>
      <c r="H22" s="43"/>
      <c r="I22" s="43"/>
    </row>
    <row r="23" spans="1:10" ht="31.5" customHeight="1">
      <c r="A23" s="9" t="s">
        <v>68</v>
      </c>
      <c r="B23" s="5" t="s">
        <v>40</v>
      </c>
      <c r="C23" s="5">
        <v>11</v>
      </c>
      <c r="D23" s="5" t="s">
        <v>21</v>
      </c>
      <c r="E23" s="7" t="s">
        <v>119</v>
      </c>
      <c r="F23" s="5"/>
      <c r="G23" s="10">
        <f>G24+G25</f>
        <v>557</v>
      </c>
      <c r="H23" s="43"/>
      <c r="I23" s="43"/>
    </row>
    <row r="24" spans="1:10" ht="78.75" customHeight="1">
      <c r="A24" s="32" t="s">
        <v>78</v>
      </c>
      <c r="B24" s="5" t="s">
        <v>40</v>
      </c>
      <c r="C24" s="5">
        <v>11</v>
      </c>
      <c r="D24" s="5" t="s">
        <v>21</v>
      </c>
      <c r="E24" s="7" t="s">
        <v>119</v>
      </c>
      <c r="F24" s="5">
        <v>100</v>
      </c>
      <c r="G24" s="10">
        <v>557</v>
      </c>
      <c r="H24" s="43"/>
      <c r="I24" s="43"/>
    </row>
    <row r="25" spans="1:10" ht="30.75" customHeight="1">
      <c r="A25" s="32" t="s">
        <v>117</v>
      </c>
      <c r="B25" s="5" t="s">
        <v>40</v>
      </c>
      <c r="C25" s="5">
        <v>11</v>
      </c>
      <c r="D25" s="5" t="s">
        <v>21</v>
      </c>
      <c r="E25" s="7" t="s">
        <v>119</v>
      </c>
      <c r="F25" s="5">
        <v>200</v>
      </c>
      <c r="G25" s="10">
        <v>0</v>
      </c>
      <c r="H25" s="43"/>
      <c r="I25" s="43"/>
    </row>
    <row r="26" spans="1:10" ht="49.5" customHeight="1">
      <c r="A26" s="33" t="s">
        <v>197</v>
      </c>
      <c r="B26" s="5" t="s">
        <v>40</v>
      </c>
      <c r="C26" s="5">
        <v>11</v>
      </c>
      <c r="D26" s="5" t="s">
        <v>21</v>
      </c>
      <c r="E26" s="7" t="s">
        <v>225</v>
      </c>
      <c r="F26" s="5"/>
      <c r="G26" s="10">
        <f>G27</f>
        <v>160</v>
      </c>
      <c r="H26" s="43"/>
      <c r="I26" s="43"/>
    </row>
    <row r="27" spans="1:10" ht="90" customHeight="1">
      <c r="A27" s="31" t="s">
        <v>78</v>
      </c>
      <c r="B27" s="5" t="s">
        <v>40</v>
      </c>
      <c r="C27" s="5">
        <v>11</v>
      </c>
      <c r="D27" s="5" t="s">
        <v>21</v>
      </c>
      <c r="E27" s="7" t="s">
        <v>225</v>
      </c>
      <c r="F27" s="5">
        <v>100</v>
      </c>
      <c r="G27" s="10">
        <v>160</v>
      </c>
      <c r="H27" s="43"/>
      <c r="I27" s="43"/>
    </row>
    <row r="28" spans="1:10" ht="30.75" customHeight="1">
      <c r="A28" s="32" t="s">
        <v>158</v>
      </c>
      <c r="B28" s="5" t="s">
        <v>40</v>
      </c>
      <c r="C28" s="5">
        <v>11</v>
      </c>
      <c r="D28" s="5" t="s">
        <v>21</v>
      </c>
      <c r="E28" s="7" t="s">
        <v>157</v>
      </c>
      <c r="F28" s="5"/>
      <c r="G28" s="10">
        <f>G29+G30+G31</f>
        <v>1449.6</v>
      </c>
      <c r="H28" s="43"/>
      <c r="I28" s="43"/>
    </row>
    <row r="29" spans="1:10" ht="93" customHeight="1">
      <c r="A29" s="32" t="s">
        <v>78</v>
      </c>
      <c r="B29" s="5" t="s">
        <v>40</v>
      </c>
      <c r="C29" s="5">
        <v>11</v>
      </c>
      <c r="D29" s="5" t="s">
        <v>21</v>
      </c>
      <c r="E29" s="7" t="s">
        <v>157</v>
      </c>
      <c r="F29" s="5">
        <v>100</v>
      </c>
      <c r="G29" s="10">
        <v>918.6</v>
      </c>
      <c r="H29" s="43"/>
      <c r="I29" s="43"/>
    </row>
    <row r="30" spans="1:10" ht="30.75" customHeight="1">
      <c r="A30" s="32" t="s">
        <v>117</v>
      </c>
      <c r="B30" s="5" t="s">
        <v>40</v>
      </c>
      <c r="C30" s="5">
        <v>11</v>
      </c>
      <c r="D30" s="5" t="s">
        <v>21</v>
      </c>
      <c r="E30" s="7" t="s">
        <v>157</v>
      </c>
      <c r="F30" s="5">
        <v>200</v>
      </c>
      <c r="G30" s="10">
        <v>409</v>
      </c>
      <c r="H30" s="43"/>
      <c r="I30" s="43"/>
    </row>
    <row r="31" spans="1:10" ht="30.75" customHeight="1">
      <c r="A31" s="33" t="s">
        <v>69</v>
      </c>
      <c r="B31" s="5" t="s">
        <v>40</v>
      </c>
      <c r="C31" s="5">
        <v>11</v>
      </c>
      <c r="D31" s="5" t="s">
        <v>21</v>
      </c>
      <c r="E31" s="7" t="s">
        <v>157</v>
      </c>
      <c r="F31" s="5">
        <v>850</v>
      </c>
      <c r="G31" s="10">
        <v>122</v>
      </c>
      <c r="H31" s="43"/>
      <c r="I31" s="43"/>
    </row>
    <row r="32" spans="1:10" ht="31.5" customHeight="1">
      <c r="A32" s="9" t="s">
        <v>45</v>
      </c>
      <c r="B32" s="5" t="s">
        <v>30</v>
      </c>
      <c r="C32" s="5"/>
      <c r="D32" s="5"/>
      <c r="E32" s="8"/>
      <c r="F32" s="5"/>
      <c r="G32" s="10">
        <f>G33+G42</f>
        <v>28343.9</v>
      </c>
      <c r="H32" s="10">
        <v>20733.7</v>
      </c>
      <c r="I32" s="10">
        <v>20940.7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7857</v>
      </c>
      <c r="H33" s="43"/>
      <c r="I33" s="43"/>
    </row>
    <row r="34" spans="1:9" ht="18" customHeight="1">
      <c r="A34" s="9" t="str">
        <f>Лист1!A34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G35+G40</f>
        <v>7857</v>
      </c>
      <c r="H34" s="43"/>
      <c r="I34" s="43"/>
    </row>
    <row r="35" spans="1:9" ht="49.5" customHeight="1">
      <c r="A35" s="9" t="s">
        <v>85</v>
      </c>
      <c r="B35" s="5" t="s">
        <v>30</v>
      </c>
      <c r="C35" s="5" t="s">
        <v>23</v>
      </c>
      <c r="D35" s="5" t="s">
        <v>17</v>
      </c>
      <c r="E35" s="7" t="s">
        <v>116</v>
      </c>
      <c r="F35" s="5"/>
      <c r="G35" s="10">
        <f>G36</f>
        <v>7283</v>
      </c>
      <c r="H35" s="43"/>
      <c r="I35" s="43"/>
    </row>
    <row r="36" spans="1:9" ht="36" customHeight="1">
      <c r="A36" s="9" t="s">
        <v>103</v>
      </c>
      <c r="B36" s="5" t="s">
        <v>30</v>
      </c>
      <c r="C36" s="5" t="s">
        <v>23</v>
      </c>
      <c r="D36" s="5" t="s">
        <v>17</v>
      </c>
      <c r="E36" s="7" t="s">
        <v>113</v>
      </c>
      <c r="F36" s="5"/>
      <c r="G36" s="10">
        <f>G37+G38+G39</f>
        <v>7283</v>
      </c>
      <c r="H36" s="43"/>
      <c r="I36" s="43"/>
    </row>
    <row r="37" spans="1:9" ht="84.75" customHeight="1">
      <c r="A37" s="32" t="s">
        <v>78</v>
      </c>
      <c r="B37" s="5" t="s">
        <v>30</v>
      </c>
      <c r="C37" s="5" t="s">
        <v>23</v>
      </c>
      <c r="D37" s="5" t="s">
        <v>17</v>
      </c>
      <c r="E37" s="7" t="s">
        <v>113</v>
      </c>
      <c r="F37" s="5">
        <v>100</v>
      </c>
      <c r="G37" s="10">
        <v>5925.3</v>
      </c>
      <c r="H37" s="43"/>
      <c r="I37" s="43"/>
    </row>
    <row r="38" spans="1:9" ht="32.25" customHeight="1">
      <c r="A38" s="32" t="s">
        <v>117</v>
      </c>
      <c r="B38" s="5" t="s">
        <v>30</v>
      </c>
      <c r="C38" s="5" t="s">
        <v>23</v>
      </c>
      <c r="D38" s="5" t="s">
        <v>17</v>
      </c>
      <c r="E38" s="7" t="s">
        <v>113</v>
      </c>
      <c r="F38" s="5">
        <v>200</v>
      </c>
      <c r="G38" s="10">
        <v>1303.7</v>
      </c>
      <c r="H38" s="43"/>
      <c r="I38" s="43"/>
    </row>
    <row r="39" spans="1:9" ht="17.25" customHeight="1">
      <c r="A39" s="33" t="s">
        <v>69</v>
      </c>
      <c r="B39" s="5" t="s">
        <v>30</v>
      </c>
      <c r="C39" s="5" t="s">
        <v>23</v>
      </c>
      <c r="D39" s="5" t="s">
        <v>17</v>
      </c>
      <c r="E39" s="7" t="s">
        <v>113</v>
      </c>
      <c r="F39" s="5">
        <v>850</v>
      </c>
      <c r="G39" s="10">
        <v>54</v>
      </c>
      <c r="H39" s="43"/>
      <c r="I39" s="43"/>
    </row>
    <row r="40" spans="1:9" ht="54" customHeight="1">
      <c r="A40" s="33" t="s">
        <v>197</v>
      </c>
      <c r="B40" s="5" t="s">
        <v>30</v>
      </c>
      <c r="C40" s="5" t="s">
        <v>23</v>
      </c>
      <c r="D40" s="5" t="s">
        <v>17</v>
      </c>
      <c r="E40" s="7" t="s">
        <v>203</v>
      </c>
      <c r="F40" s="5"/>
      <c r="G40" s="10">
        <f>G41</f>
        <v>574</v>
      </c>
      <c r="H40" s="43"/>
      <c r="I40" s="43"/>
    </row>
    <row r="41" spans="1:9" ht="84" customHeight="1">
      <c r="A41" s="31" t="s">
        <v>78</v>
      </c>
      <c r="B41" s="5" t="s">
        <v>30</v>
      </c>
      <c r="C41" s="5" t="s">
        <v>23</v>
      </c>
      <c r="D41" s="5" t="s">
        <v>17</v>
      </c>
      <c r="E41" s="7" t="s">
        <v>203</v>
      </c>
      <c r="F41" s="5">
        <v>100</v>
      </c>
      <c r="G41" s="10">
        <v>574</v>
      </c>
      <c r="H41" s="43"/>
      <c r="I41" s="43"/>
    </row>
    <row r="42" spans="1:9" ht="18.75" customHeight="1">
      <c r="A42" s="9" t="s">
        <v>86</v>
      </c>
      <c r="B42" s="5" t="s">
        <v>30</v>
      </c>
      <c r="C42" s="5" t="s">
        <v>22</v>
      </c>
      <c r="D42" s="5"/>
      <c r="E42" s="8"/>
      <c r="F42" s="5"/>
      <c r="G42" s="10">
        <f>G43+G53</f>
        <v>20486.900000000001</v>
      </c>
      <c r="H42" s="43"/>
      <c r="I42" s="43"/>
    </row>
    <row r="43" spans="1:9" ht="17.25" customHeight="1">
      <c r="A43" s="9" t="s">
        <v>50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G44+G49+G51</f>
        <v>14740.400000000001</v>
      </c>
      <c r="H43" s="43"/>
      <c r="I43" s="43"/>
    </row>
    <row r="44" spans="1:9" ht="50.25" customHeight="1">
      <c r="A44" s="9" t="s">
        <v>87</v>
      </c>
      <c r="B44" s="5" t="s">
        <v>30</v>
      </c>
      <c r="C44" s="5" t="s">
        <v>22</v>
      </c>
      <c r="D44" s="5" t="s">
        <v>15</v>
      </c>
      <c r="E44" s="7" t="s">
        <v>120</v>
      </c>
      <c r="F44" s="3"/>
      <c r="G44" s="10">
        <f>G45</f>
        <v>10712.300000000001</v>
      </c>
      <c r="H44" s="43"/>
      <c r="I44" s="43"/>
    </row>
    <row r="45" spans="1:9" ht="20.25" customHeight="1">
      <c r="A45" s="9" t="s">
        <v>97</v>
      </c>
      <c r="B45" s="5" t="s">
        <v>30</v>
      </c>
      <c r="C45" s="5" t="s">
        <v>22</v>
      </c>
      <c r="D45" s="5" t="s">
        <v>15</v>
      </c>
      <c r="E45" s="7" t="s">
        <v>121</v>
      </c>
      <c r="F45" s="3"/>
      <c r="G45" s="10">
        <f>G46+G47+G48</f>
        <v>10712.300000000001</v>
      </c>
      <c r="H45" s="43"/>
      <c r="I45" s="43"/>
    </row>
    <row r="46" spans="1:9" ht="83.25" customHeight="1">
      <c r="A46" s="32" t="s">
        <v>78</v>
      </c>
      <c r="B46" s="5" t="s">
        <v>30</v>
      </c>
      <c r="C46" s="5" t="s">
        <v>22</v>
      </c>
      <c r="D46" s="5" t="s">
        <v>15</v>
      </c>
      <c r="E46" s="7" t="s">
        <v>121</v>
      </c>
      <c r="F46" s="3">
        <v>100</v>
      </c>
      <c r="G46" s="30">
        <v>8914.6</v>
      </c>
      <c r="H46" s="43"/>
      <c r="I46" s="43"/>
    </row>
    <row r="47" spans="1:9" ht="34.5" customHeight="1">
      <c r="A47" s="32" t="s">
        <v>117</v>
      </c>
      <c r="B47" s="5" t="s">
        <v>30</v>
      </c>
      <c r="C47" s="5" t="s">
        <v>22</v>
      </c>
      <c r="D47" s="5" t="s">
        <v>15</v>
      </c>
      <c r="E47" s="7" t="s">
        <v>121</v>
      </c>
      <c r="F47" s="3">
        <v>200</v>
      </c>
      <c r="G47" s="30">
        <v>1734.7</v>
      </c>
      <c r="H47" s="43"/>
      <c r="I47" s="43"/>
    </row>
    <row r="48" spans="1:9" ht="18.75" customHeight="1">
      <c r="A48" s="33" t="s">
        <v>69</v>
      </c>
      <c r="B48" s="5" t="s">
        <v>30</v>
      </c>
      <c r="C48" s="5" t="s">
        <v>22</v>
      </c>
      <c r="D48" s="5" t="s">
        <v>15</v>
      </c>
      <c r="E48" s="7" t="s">
        <v>121</v>
      </c>
      <c r="F48" s="3">
        <v>850</v>
      </c>
      <c r="G48" s="30">
        <v>63</v>
      </c>
      <c r="H48" s="43"/>
      <c r="I48" s="43"/>
    </row>
    <row r="49" spans="1:9" ht="52.5" customHeight="1">
      <c r="A49" s="33" t="s">
        <v>197</v>
      </c>
      <c r="B49" s="5" t="s">
        <v>30</v>
      </c>
      <c r="C49" s="5" t="s">
        <v>22</v>
      </c>
      <c r="D49" s="5" t="s">
        <v>15</v>
      </c>
      <c r="E49" s="7" t="s">
        <v>204</v>
      </c>
      <c r="F49" s="5"/>
      <c r="G49" s="10">
        <f>G50</f>
        <v>3851</v>
      </c>
      <c r="H49" s="43"/>
      <c r="I49" s="43"/>
    </row>
    <row r="50" spans="1:9" ht="89.25" customHeight="1">
      <c r="A50" s="31" t="s">
        <v>78</v>
      </c>
      <c r="B50" s="5" t="s">
        <v>30</v>
      </c>
      <c r="C50" s="5" t="s">
        <v>22</v>
      </c>
      <c r="D50" s="5" t="s">
        <v>15</v>
      </c>
      <c r="E50" s="7" t="s">
        <v>204</v>
      </c>
      <c r="F50" s="5">
        <v>100</v>
      </c>
      <c r="G50" s="10">
        <v>3851</v>
      </c>
      <c r="H50" s="43"/>
      <c r="I50" s="43"/>
    </row>
    <row r="51" spans="1:9" ht="72" customHeight="1">
      <c r="A51" s="31" t="s">
        <v>245</v>
      </c>
      <c r="B51" s="5" t="s">
        <v>30</v>
      </c>
      <c r="C51" s="5" t="s">
        <v>22</v>
      </c>
      <c r="D51" s="5" t="s">
        <v>15</v>
      </c>
      <c r="E51" s="7" t="s">
        <v>246</v>
      </c>
      <c r="F51" s="5"/>
      <c r="G51" s="10">
        <f>G52</f>
        <v>177.1</v>
      </c>
      <c r="H51" s="43"/>
      <c r="I51" s="43"/>
    </row>
    <row r="52" spans="1:9" ht="43.5" customHeight="1">
      <c r="A52" s="32" t="s">
        <v>117</v>
      </c>
      <c r="B52" s="5" t="s">
        <v>30</v>
      </c>
      <c r="C52" s="5" t="s">
        <v>22</v>
      </c>
      <c r="D52" s="5" t="s">
        <v>15</v>
      </c>
      <c r="E52" s="7" t="s">
        <v>246</v>
      </c>
      <c r="F52" s="5">
        <v>200</v>
      </c>
      <c r="G52" s="10">
        <v>177.1</v>
      </c>
      <c r="H52" s="43"/>
      <c r="I52" s="43"/>
    </row>
    <row r="53" spans="1:9" ht="31.5">
      <c r="A53" s="9" t="s">
        <v>88</v>
      </c>
      <c r="B53" s="5" t="s">
        <v>30</v>
      </c>
      <c r="C53" s="5" t="s">
        <v>22</v>
      </c>
      <c r="D53" s="5" t="s">
        <v>18</v>
      </c>
      <c r="E53" s="7"/>
      <c r="F53" s="5"/>
      <c r="G53" s="10">
        <f>G54+G59+G64+G66</f>
        <v>5746.5</v>
      </c>
      <c r="H53" s="43"/>
      <c r="I53" s="43"/>
    </row>
    <row r="54" spans="1:9" ht="30.75" customHeight="1">
      <c r="A54" s="9" t="s">
        <v>67</v>
      </c>
      <c r="B54" s="5" t="s">
        <v>30</v>
      </c>
      <c r="C54" s="5" t="s">
        <v>22</v>
      </c>
      <c r="D54" s="5" t="s">
        <v>18</v>
      </c>
      <c r="E54" s="7" t="s">
        <v>118</v>
      </c>
      <c r="F54" s="3"/>
      <c r="G54" s="10">
        <f>G55+G57</f>
        <v>537</v>
      </c>
      <c r="H54" s="43"/>
      <c r="I54" s="43"/>
    </row>
    <row r="55" spans="1:9" ht="31.5" customHeight="1">
      <c r="A55" s="9" t="s">
        <v>68</v>
      </c>
      <c r="B55" s="5" t="s">
        <v>30</v>
      </c>
      <c r="C55" s="5" t="s">
        <v>22</v>
      </c>
      <c r="D55" s="5" t="s">
        <v>18</v>
      </c>
      <c r="E55" s="7" t="s">
        <v>119</v>
      </c>
      <c r="F55" s="3"/>
      <c r="G55" s="10">
        <f>G56</f>
        <v>457</v>
      </c>
      <c r="H55" s="43"/>
      <c r="I55" s="43"/>
    </row>
    <row r="56" spans="1:9" ht="82.5" customHeight="1">
      <c r="A56" s="32" t="s">
        <v>78</v>
      </c>
      <c r="B56" s="5" t="s">
        <v>30</v>
      </c>
      <c r="C56" s="5" t="s">
        <v>22</v>
      </c>
      <c r="D56" s="5" t="s">
        <v>18</v>
      </c>
      <c r="E56" s="7" t="s">
        <v>119</v>
      </c>
      <c r="F56" s="3">
        <v>100</v>
      </c>
      <c r="G56" s="10">
        <v>457</v>
      </c>
      <c r="H56" s="43"/>
      <c r="I56" s="43"/>
    </row>
    <row r="57" spans="1:9" ht="57.75" customHeight="1">
      <c r="A57" s="33" t="s">
        <v>197</v>
      </c>
      <c r="B57" s="5" t="s">
        <v>40</v>
      </c>
      <c r="C57" s="5" t="s">
        <v>22</v>
      </c>
      <c r="D57" s="5" t="s">
        <v>18</v>
      </c>
      <c r="E57" s="7" t="s">
        <v>225</v>
      </c>
      <c r="F57" s="5"/>
      <c r="G57" s="10">
        <f>G58</f>
        <v>80</v>
      </c>
      <c r="H57" s="43"/>
      <c r="I57" s="43"/>
    </row>
    <row r="58" spans="1:9" ht="93" customHeight="1">
      <c r="A58" s="31" t="s">
        <v>78</v>
      </c>
      <c r="B58" s="5" t="s">
        <v>40</v>
      </c>
      <c r="C58" s="5" t="s">
        <v>22</v>
      </c>
      <c r="D58" s="5" t="s">
        <v>18</v>
      </c>
      <c r="E58" s="7" t="s">
        <v>225</v>
      </c>
      <c r="F58" s="5">
        <v>100</v>
      </c>
      <c r="G58" s="10">
        <v>80</v>
      </c>
      <c r="H58" s="43"/>
      <c r="I58" s="43"/>
    </row>
    <row r="59" spans="1:9" ht="38.25" customHeight="1">
      <c r="A59" s="33" t="s">
        <v>89</v>
      </c>
      <c r="B59" s="5" t="s">
        <v>30</v>
      </c>
      <c r="C59" s="5" t="s">
        <v>22</v>
      </c>
      <c r="D59" s="5" t="s">
        <v>18</v>
      </c>
      <c r="E59" s="7" t="s">
        <v>122</v>
      </c>
      <c r="F59" s="5"/>
      <c r="G59" s="10">
        <f>G60</f>
        <v>4641.5</v>
      </c>
      <c r="H59" s="43"/>
      <c r="I59" s="43"/>
    </row>
    <row r="60" spans="1:9" ht="95.25" customHeight="1">
      <c r="A60" s="34" t="s">
        <v>66</v>
      </c>
      <c r="B60" s="5" t="s">
        <v>30</v>
      </c>
      <c r="C60" s="5" t="s">
        <v>22</v>
      </c>
      <c r="D60" s="5" t="s">
        <v>18</v>
      </c>
      <c r="E60" s="7" t="s">
        <v>123</v>
      </c>
      <c r="F60" s="5"/>
      <c r="G60" s="10">
        <f>G61+G62+G63</f>
        <v>4641.5</v>
      </c>
      <c r="H60" s="43"/>
      <c r="I60" s="43"/>
    </row>
    <row r="61" spans="1:9" ht="87.75" customHeight="1">
      <c r="A61" s="32" t="s">
        <v>78</v>
      </c>
      <c r="B61" s="5" t="s">
        <v>30</v>
      </c>
      <c r="C61" s="5" t="s">
        <v>22</v>
      </c>
      <c r="D61" s="5" t="s">
        <v>18</v>
      </c>
      <c r="E61" s="7" t="s">
        <v>123</v>
      </c>
      <c r="F61" s="5">
        <v>100</v>
      </c>
      <c r="G61" s="10">
        <v>4316</v>
      </c>
      <c r="H61" s="43"/>
      <c r="I61" s="43"/>
    </row>
    <row r="62" spans="1:9" ht="33" customHeight="1">
      <c r="A62" s="32" t="s">
        <v>117</v>
      </c>
      <c r="B62" s="5" t="s">
        <v>30</v>
      </c>
      <c r="C62" s="5" t="s">
        <v>22</v>
      </c>
      <c r="D62" s="5" t="s">
        <v>18</v>
      </c>
      <c r="E62" s="7" t="s">
        <v>123</v>
      </c>
      <c r="F62" s="5">
        <v>200</v>
      </c>
      <c r="G62" s="10">
        <v>308.39999999999998</v>
      </c>
      <c r="H62" s="43"/>
      <c r="I62" s="43"/>
    </row>
    <row r="63" spans="1:9" ht="20.25" customHeight="1">
      <c r="A63" s="33" t="s">
        <v>69</v>
      </c>
      <c r="B63" s="5" t="s">
        <v>30</v>
      </c>
      <c r="C63" s="5" t="s">
        <v>22</v>
      </c>
      <c r="D63" s="5" t="s">
        <v>18</v>
      </c>
      <c r="E63" s="7" t="s">
        <v>123</v>
      </c>
      <c r="F63" s="5">
        <v>850</v>
      </c>
      <c r="G63" s="10">
        <v>17.100000000000001</v>
      </c>
      <c r="H63" s="43"/>
      <c r="I63" s="43"/>
    </row>
    <row r="64" spans="1:9" ht="42" customHeight="1">
      <c r="A64" s="33" t="s">
        <v>178</v>
      </c>
      <c r="B64" s="5" t="s">
        <v>30</v>
      </c>
      <c r="C64" s="5" t="s">
        <v>22</v>
      </c>
      <c r="D64" s="5" t="s">
        <v>18</v>
      </c>
      <c r="E64" s="7" t="s">
        <v>179</v>
      </c>
      <c r="F64" s="5"/>
      <c r="G64" s="10">
        <f>G65</f>
        <v>100</v>
      </c>
      <c r="H64" s="43"/>
      <c r="I64" s="43"/>
    </row>
    <row r="65" spans="1:9" ht="43.5" customHeight="1">
      <c r="A65" s="32" t="s">
        <v>117</v>
      </c>
      <c r="B65" s="5" t="s">
        <v>30</v>
      </c>
      <c r="C65" s="5" t="s">
        <v>22</v>
      </c>
      <c r="D65" s="5" t="s">
        <v>18</v>
      </c>
      <c r="E65" s="7" t="s">
        <v>179</v>
      </c>
      <c r="F65" s="5">
        <v>200</v>
      </c>
      <c r="G65" s="10">
        <v>100</v>
      </c>
      <c r="H65" s="43"/>
      <c r="I65" s="43"/>
    </row>
    <row r="66" spans="1:9" ht="50.25" customHeight="1">
      <c r="A66" s="33" t="s">
        <v>197</v>
      </c>
      <c r="B66" s="5" t="s">
        <v>30</v>
      </c>
      <c r="C66" s="5" t="s">
        <v>22</v>
      </c>
      <c r="D66" s="5" t="s">
        <v>18</v>
      </c>
      <c r="E66" s="7" t="s">
        <v>205</v>
      </c>
      <c r="F66" s="5"/>
      <c r="G66" s="10">
        <f>G67</f>
        <v>468</v>
      </c>
      <c r="H66" s="43"/>
      <c r="I66" s="43"/>
    </row>
    <row r="67" spans="1:9" ht="80.25" customHeight="1">
      <c r="A67" s="31" t="s">
        <v>78</v>
      </c>
      <c r="B67" s="5" t="s">
        <v>30</v>
      </c>
      <c r="C67" s="5" t="s">
        <v>22</v>
      </c>
      <c r="D67" s="5" t="s">
        <v>18</v>
      </c>
      <c r="E67" s="7" t="s">
        <v>205</v>
      </c>
      <c r="F67" s="5">
        <v>100</v>
      </c>
      <c r="G67" s="10">
        <v>468</v>
      </c>
      <c r="H67" s="43"/>
      <c r="I67" s="43"/>
    </row>
    <row r="68" spans="1:9" ht="46.5" customHeight="1">
      <c r="A68" s="9" t="s">
        <v>57</v>
      </c>
      <c r="B68" s="5" t="s">
        <v>31</v>
      </c>
      <c r="C68" s="5"/>
      <c r="D68" s="5"/>
      <c r="E68" s="8"/>
      <c r="F68" s="5"/>
      <c r="G68" s="10">
        <f>G73+G157+G69</f>
        <v>282902.87200000003</v>
      </c>
      <c r="H68" s="10">
        <v>218335.2</v>
      </c>
      <c r="I68" s="10">
        <v>218896.2</v>
      </c>
    </row>
    <row r="69" spans="1:9" ht="24" customHeight="1">
      <c r="A69" s="9" t="s">
        <v>35</v>
      </c>
      <c r="B69" s="5" t="s">
        <v>31</v>
      </c>
      <c r="C69" s="5" t="s">
        <v>18</v>
      </c>
      <c r="D69" s="5"/>
      <c r="E69" s="8"/>
      <c r="F69" s="5"/>
      <c r="G69" s="10">
        <f t="shared" ref="G69:G71" si="0">G70</f>
        <v>150</v>
      </c>
      <c r="H69" s="10"/>
      <c r="I69" s="10"/>
    </row>
    <row r="70" spans="1:9" ht="23.25" customHeight="1">
      <c r="A70" s="9" t="s">
        <v>209</v>
      </c>
      <c r="B70" s="5" t="s">
        <v>31</v>
      </c>
      <c r="C70" s="5" t="s">
        <v>18</v>
      </c>
      <c r="D70" s="5" t="s">
        <v>15</v>
      </c>
      <c r="E70" s="8"/>
      <c r="F70" s="5"/>
      <c r="G70" s="10">
        <f t="shared" si="0"/>
        <v>150</v>
      </c>
      <c r="H70" s="10"/>
      <c r="I70" s="10"/>
    </row>
    <row r="71" spans="1:9" ht="21" customHeight="1">
      <c r="A71" s="9" t="s">
        <v>210</v>
      </c>
      <c r="B71" s="5" t="s">
        <v>31</v>
      </c>
      <c r="C71" s="5" t="s">
        <v>18</v>
      </c>
      <c r="D71" s="5" t="s">
        <v>15</v>
      </c>
      <c r="E71" s="8" t="s">
        <v>211</v>
      </c>
      <c r="F71" s="5"/>
      <c r="G71" s="10">
        <f t="shared" si="0"/>
        <v>150</v>
      </c>
      <c r="H71" s="10"/>
      <c r="I71" s="10"/>
    </row>
    <row r="72" spans="1:9" ht="35.25" customHeight="1">
      <c r="A72" s="9" t="s">
        <v>212</v>
      </c>
      <c r="B72" s="5" t="s">
        <v>31</v>
      </c>
      <c r="C72" s="5" t="s">
        <v>18</v>
      </c>
      <c r="D72" s="5" t="s">
        <v>15</v>
      </c>
      <c r="E72" s="8" t="s">
        <v>211</v>
      </c>
      <c r="F72" s="5">
        <v>200</v>
      </c>
      <c r="G72" s="10">
        <v>150</v>
      </c>
      <c r="H72" s="10"/>
      <c r="I72" s="10"/>
    </row>
    <row r="73" spans="1:9" ht="16.5" customHeight="1">
      <c r="A73" s="9" t="s">
        <v>36</v>
      </c>
      <c r="B73" s="5" t="s">
        <v>31</v>
      </c>
      <c r="C73" s="5" t="s">
        <v>23</v>
      </c>
      <c r="D73" s="5"/>
      <c r="E73" s="7"/>
      <c r="F73" s="5"/>
      <c r="G73" s="10">
        <f>G74+G88+G119+G131+G112</f>
        <v>267251.17200000002</v>
      </c>
      <c r="H73" s="43"/>
      <c r="I73" s="43"/>
    </row>
    <row r="74" spans="1:9" ht="19.5" customHeight="1">
      <c r="A74" s="9" t="s">
        <v>6</v>
      </c>
      <c r="B74" s="5" t="s">
        <v>31</v>
      </c>
      <c r="C74" s="5" t="s">
        <v>23</v>
      </c>
      <c r="D74" s="5" t="s">
        <v>15</v>
      </c>
      <c r="E74" s="7"/>
      <c r="F74" s="5"/>
      <c r="G74" s="10">
        <f>G75+G84</f>
        <v>49318.6</v>
      </c>
      <c r="H74" s="43"/>
      <c r="I74" s="43"/>
    </row>
    <row r="75" spans="1:9" ht="50.25" customHeight="1">
      <c r="A75" s="9" t="s">
        <v>85</v>
      </c>
      <c r="B75" s="5" t="s">
        <v>31</v>
      </c>
      <c r="C75" s="5" t="s">
        <v>23</v>
      </c>
      <c r="D75" s="5" t="s">
        <v>15</v>
      </c>
      <c r="E75" s="7" t="s">
        <v>116</v>
      </c>
      <c r="F75" s="5"/>
      <c r="G75" s="10">
        <f>G76+G80+G82</f>
        <v>27781.599999999999</v>
      </c>
      <c r="H75" s="43"/>
      <c r="I75" s="43"/>
    </row>
    <row r="76" spans="1:9" ht="39.75" customHeight="1">
      <c r="A76" s="9" t="s">
        <v>161</v>
      </c>
      <c r="B76" s="5" t="s">
        <v>31</v>
      </c>
      <c r="C76" s="5" t="s">
        <v>23</v>
      </c>
      <c r="D76" s="5" t="s">
        <v>15</v>
      </c>
      <c r="E76" s="7" t="s">
        <v>124</v>
      </c>
      <c r="F76" s="5"/>
      <c r="G76" s="10">
        <f>G77+G78+G79</f>
        <v>23245.599999999999</v>
      </c>
      <c r="H76" s="43"/>
      <c r="I76" s="43"/>
    </row>
    <row r="77" spans="1:9" ht="84" customHeight="1">
      <c r="A77" s="32" t="s">
        <v>78</v>
      </c>
      <c r="B77" s="5" t="s">
        <v>31</v>
      </c>
      <c r="C77" s="5" t="s">
        <v>23</v>
      </c>
      <c r="D77" s="5" t="s">
        <v>15</v>
      </c>
      <c r="E77" s="7" t="s">
        <v>124</v>
      </c>
      <c r="F77" s="5">
        <v>100</v>
      </c>
      <c r="G77" s="10">
        <v>13380.5</v>
      </c>
      <c r="H77" s="43"/>
      <c r="I77" s="43"/>
    </row>
    <row r="78" spans="1:9" ht="31.5" customHeight="1">
      <c r="A78" s="32" t="s">
        <v>117</v>
      </c>
      <c r="B78" s="5" t="s">
        <v>31</v>
      </c>
      <c r="C78" s="5" t="s">
        <v>23</v>
      </c>
      <c r="D78" s="5" t="s">
        <v>15</v>
      </c>
      <c r="E78" s="7" t="s">
        <v>124</v>
      </c>
      <c r="F78" s="5">
        <v>200</v>
      </c>
      <c r="G78" s="10">
        <v>8865.1</v>
      </c>
      <c r="H78" s="43"/>
      <c r="I78" s="43"/>
    </row>
    <row r="79" spans="1:9">
      <c r="A79" s="33" t="s">
        <v>69</v>
      </c>
      <c r="B79" s="5" t="s">
        <v>31</v>
      </c>
      <c r="C79" s="5" t="s">
        <v>23</v>
      </c>
      <c r="D79" s="5" t="s">
        <v>15</v>
      </c>
      <c r="E79" s="7" t="s">
        <v>124</v>
      </c>
      <c r="F79" s="5">
        <v>850</v>
      </c>
      <c r="G79" s="10">
        <v>1000</v>
      </c>
      <c r="H79" s="43"/>
      <c r="I79" s="43"/>
    </row>
    <row r="80" spans="1:9" ht="47.25">
      <c r="A80" s="33" t="s">
        <v>197</v>
      </c>
      <c r="B80" s="5" t="s">
        <v>31</v>
      </c>
      <c r="C80" s="5" t="s">
        <v>23</v>
      </c>
      <c r="D80" s="5" t="s">
        <v>15</v>
      </c>
      <c r="E80" s="7" t="s">
        <v>203</v>
      </c>
      <c r="F80" s="5"/>
      <c r="G80" s="10">
        <f>G81</f>
        <v>3923</v>
      </c>
      <c r="H80" s="43"/>
      <c r="I80" s="43"/>
    </row>
    <row r="81" spans="1:9" ht="78.75">
      <c r="A81" s="31" t="s">
        <v>78</v>
      </c>
      <c r="B81" s="5" t="s">
        <v>31</v>
      </c>
      <c r="C81" s="5" t="s">
        <v>23</v>
      </c>
      <c r="D81" s="5" t="s">
        <v>15</v>
      </c>
      <c r="E81" s="7" t="s">
        <v>203</v>
      </c>
      <c r="F81" s="5">
        <v>100</v>
      </c>
      <c r="G81" s="10">
        <v>3923</v>
      </c>
      <c r="H81" s="43"/>
      <c r="I81" s="43"/>
    </row>
    <row r="82" spans="1:9" ht="63">
      <c r="A82" s="33" t="s">
        <v>226</v>
      </c>
      <c r="B82" s="5" t="s">
        <v>31</v>
      </c>
      <c r="C82" s="5" t="s">
        <v>23</v>
      </c>
      <c r="D82" s="5" t="s">
        <v>15</v>
      </c>
      <c r="E82" s="7" t="s">
        <v>203</v>
      </c>
      <c r="F82" s="5"/>
      <c r="G82" s="10">
        <f>G83</f>
        <v>613</v>
      </c>
      <c r="H82" s="43"/>
      <c r="I82" s="43"/>
    </row>
    <row r="83" spans="1:9" ht="78.75">
      <c r="A83" s="31" t="s">
        <v>78</v>
      </c>
      <c r="B83" s="5" t="s">
        <v>31</v>
      </c>
      <c r="C83" s="5" t="s">
        <v>23</v>
      </c>
      <c r="D83" s="5" t="s">
        <v>15</v>
      </c>
      <c r="E83" s="7" t="s">
        <v>203</v>
      </c>
      <c r="F83" s="5">
        <v>100</v>
      </c>
      <c r="G83" s="10">
        <v>613</v>
      </c>
      <c r="H83" s="43"/>
      <c r="I83" s="43"/>
    </row>
    <row r="84" spans="1:9" ht="68.25" customHeight="1">
      <c r="A84" s="9" t="s">
        <v>79</v>
      </c>
      <c r="B84" s="5" t="s">
        <v>31</v>
      </c>
      <c r="C84" s="5" t="s">
        <v>23</v>
      </c>
      <c r="D84" s="5" t="s">
        <v>15</v>
      </c>
      <c r="E84" s="7" t="s">
        <v>125</v>
      </c>
      <c r="F84" s="5"/>
      <c r="G84" s="10">
        <f>G85+G86+G87</f>
        <v>21537</v>
      </c>
      <c r="H84" s="43"/>
      <c r="I84" s="43"/>
    </row>
    <row r="85" spans="1:9" ht="83.25" customHeight="1">
      <c r="A85" s="47" t="s">
        <v>78</v>
      </c>
      <c r="B85" s="48" t="s">
        <v>31</v>
      </c>
      <c r="C85" s="48" t="s">
        <v>23</v>
      </c>
      <c r="D85" s="48" t="s">
        <v>15</v>
      </c>
      <c r="E85" s="49" t="s">
        <v>125</v>
      </c>
      <c r="F85" s="48">
        <v>100</v>
      </c>
      <c r="G85" s="30">
        <v>20891</v>
      </c>
      <c r="H85" s="43"/>
      <c r="I85" s="10"/>
    </row>
    <row r="86" spans="1:9" ht="31.5" customHeight="1">
      <c r="A86" s="47" t="s">
        <v>117</v>
      </c>
      <c r="B86" s="48" t="s">
        <v>31</v>
      </c>
      <c r="C86" s="48" t="s">
        <v>23</v>
      </c>
      <c r="D86" s="48" t="s">
        <v>15</v>
      </c>
      <c r="E86" s="49" t="s">
        <v>125</v>
      </c>
      <c r="F86" s="48">
        <v>200</v>
      </c>
      <c r="G86" s="30">
        <v>561</v>
      </c>
      <c r="H86" s="43"/>
      <c r="I86" s="10"/>
    </row>
    <row r="87" spans="1:9" ht="31.5" customHeight="1">
      <c r="A87" s="29" t="s">
        <v>63</v>
      </c>
      <c r="B87" s="48" t="s">
        <v>31</v>
      </c>
      <c r="C87" s="48" t="s">
        <v>23</v>
      </c>
      <c r="D87" s="48" t="s">
        <v>15</v>
      </c>
      <c r="E87" s="49" t="s">
        <v>125</v>
      </c>
      <c r="F87" s="48">
        <v>300</v>
      </c>
      <c r="G87" s="30">
        <v>85</v>
      </c>
      <c r="H87" s="43"/>
      <c r="I87" s="10"/>
    </row>
    <row r="88" spans="1:9" ht="17.25" customHeight="1">
      <c r="A88" s="9" t="s">
        <v>7</v>
      </c>
      <c r="B88" s="5" t="s">
        <v>31</v>
      </c>
      <c r="C88" s="5" t="s">
        <v>23</v>
      </c>
      <c r="D88" s="5" t="s">
        <v>16</v>
      </c>
      <c r="E88" s="7"/>
      <c r="F88" s="5"/>
      <c r="G88" s="10">
        <f>G89+G96+G100+G106+G102+G104+G108+G110</f>
        <v>202295.42899999997</v>
      </c>
      <c r="H88" s="43"/>
      <c r="I88" s="43"/>
    </row>
    <row r="89" spans="1:9" ht="49.5" customHeight="1">
      <c r="A89" s="9" t="s">
        <v>85</v>
      </c>
      <c r="B89" s="5" t="s">
        <v>31</v>
      </c>
      <c r="C89" s="5" t="s">
        <v>23</v>
      </c>
      <c r="D89" s="5" t="s">
        <v>16</v>
      </c>
      <c r="E89" s="7" t="s">
        <v>116</v>
      </c>
      <c r="F89" s="5"/>
      <c r="G89" s="10">
        <f>G90+G94</f>
        <v>21888.9</v>
      </c>
      <c r="H89" s="43"/>
      <c r="I89" s="43"/>
    </row>
    <row r="90" spans="1:9" ht="36.75" customHeight="1">
      <c r="A90" s="9" t="s">
        <v>162</v>
      </c>
      <c r="B90" s="5" t="s">
        <v>31</v>
      </c>
      <c r="C90" s="5" t="s">
        <v>23</v>
      </c>
      <c r="D90" s="5" t="s">
        <v>16</v>
      </c>
      <c r="E90" s="7" t="s">
        <v>126</v>
      </c>
      <c r="F90" s="5"/>
      <c r="G90" s="10">
        <f>G91+G92+G93</f>
        <v>20158.900000000001</v>
      </c>
      <c r="H90" s="43"/>
      <c r="I90" s="43"/>
    </row>
    <row r="91" spans="1:9" ht="85.5" customHeight="1">
      <c r="A91" s="32" t="s">
        <v>78</v>
      </c>
      <c r="B91" s="5" t="s">
        <v>31</v>
      </c>
      <c r="C91" s="5" t="s">
        <v>23</v>
      </c>
      <c r="D91" s="5" t="s">
        <v>16</v>
      </c>
      <c r="E91" s="7" t="s">
        <v>126</v>
      </c>
      <c r="F91" s="5">
        <v>100</v>
      </c>
      <c r="G91" s="10">
        <v>1463</v>
      </c>
      <c r="H91" s="43"/>
      <c r="I91" s="43"/>
    </row>
    <row r="92" spans="1:9" ht="31.5" customHeight="1">
      <c r="A92" s="32" t="s">
        <v>117</v>
      </c>
      <c r="B92" s="5" t="s">
        <v>31</v>
      </c>
      <c r="C92" s="5" t="s">
        <v>23</v>
      </c>
      <c r="D92" s="5" t="s">
        <v>16</v>
      </c>
      <c r="E92" s="7" t="s">
        <v>126</v>
      </c>
      <c r="F92" s="5">
        <v>200</v>
      </c>
      <c r="G92" s="10">
        <v>16785.900000000001</v>
      </c>
      <c r="H92" s="43"/>
      <c r="I92" s="43"/>
    </row>
    <row r="93" spans="1:9" ht="19.5" customHeight="1">
      <c r="A93" s="33" t="s">
        <v>69</v>
      </c>
      <c r="B93" s="5" t="s">
        <v>31</v>
      </c>
      <c r="C93" s="5" t="s">
        <v>23</v>
      </c>
      <c r="D93" s="5" t="s">
        <v>16</v>
      </c>
      <c r="E93" s="7" t="s">
        <v>126</v>
      </c>
      <c r="F93" s="5">
        <v>850</v>
      </c>
      <c r="G93" s="10">
        <v>1910</v>
      </c>
      <c r="H93" s="43"/>
      <c r="I93" s="43"/>
    </row>
    <row r="94" spans="1:9" ht="60" customHeight="1">
      <c r="A94" s="33" t="s">
        <v>197</v>
      </c>
      <c r="B94" s="5" t="s">
        <v>31</v>
      </c>
      <c r="C94" s="5" t="s">
        <v>23</v>
      </c>
      <c r="D94" s="5" t="s">
        <v>16</v>
      </c>
      <c r="E94" s="7" t="s">
        <v>203</v>
      </c>
      <c r="F94" s="5"/>
      <c r="G94" s="10">
        <f>G95</f>
        <v>1730</v>
      </c>
      <c r="H94" s="43"/>
      <c r="I94" s="43"/>
    </row>
    <row r="95" spans="1:9" ht="89.25" customHeight="1">
      <c r="A95" s="31" t="s">
        <v>78</v>
      </c>
      <c r="B95" s="5" t="s">
        <v>31</v>
      </c>
      <c r="C95" s="5" t="s">
        <v>23</v>
      </c>
      <c r="D95" s="5" t="s">
        <v>16</v>
      </c>
      <c r="E95" s="7" t="s">
        <v>203</v>
      </c>
      <c r="F95" s="5">
        <v>100</v>
      </c>
      <c r="G95" s="10">
        <v>1730</v>
      </c>
      <c r="H95" s="43"/>
      <c r="I95" s="43"/>
    </row>
    <row r="96" spans="1:9" ht="109.5" customHeight="1">
      <c r="A96" s="9" t="s">
        <v>80</v>
      </c>
      <c r="B96" s="5" t="s">
        <v>31</v>
      </c>
      <c r="C96" s="5" t="s">
        <v>23</v>
      </c>
      <c r="D96" s="5" t="s">
        <v>16</v>
      </c>
      <c r="E96" s="7" t="s">
        <v>127</v>
      </c>
      <c r="F96" s="3"/>
      <c r="G96" s="10">
        <f>G97+G98+G99</f>
        <v>143289</v>
      </c>
      <c r="H96" s="43"/>
      <c r="I96" s="43"/>
    </row>
    <row r="97" spans="1:9" ht="83.25" customHeight="1">
      <c r="A97" s="32" t="s">
        <v>78</v>
      </c>
      <c r="B97" s="5" t="s">
        <v>31</v>
      </c>
      <c r="C97" s="5" t="s">
        <v>23</v>
      </c>
      <c r="D97" s="5" t="s">
        <v>16</v>
      </c>
      <c r="E97" s="7" t="s">
        <v>127</v>
      </c>
      <c r="F97" s="3">
        <v>100</v>
      </c>
      <c r="G97" s="10">
        <v>139935</v>
      </c>
      <c r="H97" s="43"/>
      <c r="I97" s="43"/>
    </row>
    <row r="98" spans="1:9" ht="31.5" customHeight="1">
      <c r="A98" s="32" t="s">
        <v>117</v>
      </c>
      <c r="B98" s="5" t="s">
        <v>31</v>
      </c>
      <c r="C98" s="5" t="s">
        <v>23</v>
      </c>
      <c r="D98" s="5" t="s">
        <v>16</v>
      </c>
      <c r="E98" s="7" t="s">
        <v>127</v>
      </c>
      <c r="F98" s="5">
        <v>200</v>
      </c>
      <c r="G98" s="10">
        <v>3252</v>
      </c>
      <c r="H98" s="43"/>
      <c r="I98" s="43"/>
    </row>
    <row r="99" spans="1:9" ht="31.5" customHeight="1">
      <c r="A99" s="29" t="s">
        <v>63</v>
      </c>
      <c r="B99" s="5" t="s">
        <v>31</v>
      </c>
      <c r="C99" s="5" t="s">
        <v>23</v>
      </c>
      <c r="D99" s="5" t="s">
        <v>16</v>
      </c>
      <c r="E99" s="7" t="s">
        <v>127</v>
      </c>
      <c r="F99" s="5">
        <v>850</v>
      </c>
      <c r="G99" s="10">
        <v>102</v>
      </c>
      <c r="H99" s="43"/>
      <c r="I99" s="43"/>
    </row>
    <row r="100" spans="1:9" ht="66.75" customHeight="1">
      <c r="A100" s="9" t="s">
        <v>54</v>
      </c>
      <c r="B100" s="5" t="s">
        <v>31</v>
      </c>
      <c r="C100" s="5" t="s">
        <v>23</v>
      </c>
      <c r="D100" s="5" t="s">
        <v>16</v>
      </c>
      <c r="E100" s="7" t="s">
        <v>154</v>
      </c>
      <c r="F100" s="5"/>
      <c r="G100" s="10">
        <f>G101</f>
        <v>1088</v>
      </c>
      <c r="H100" s="43"/>
      <c r="I100" s="43"/>
    </row>
    <row r="101" spans="1:9" ht="33" customHeight="1">
      <c r="A101" s="32" t="s">
        <v>117</v>
      </c>
      <c r="B101" s="5" t="s">
        <v>31</v>
      </c>
      <c r="C101" s="5" t="s">
        <v>23</v>
      </c>
      <c r="D101" s="5" t="s">
        <v>16</v>
      </c>
      <c r="E101" s="7" t="s">
        <v>154</v>
      </c>
      <c r="F101" s="5">
        <v>200</v>
      </c>
      <c r="G101" s="10">
        <v>1088</v>
      </c>
      <c r="H101" s="43"/>
      <c r="I101" s="43"/>
    </row>
    <row r="102" spans="1:9" ht="126.75" customHeight="1">
      <c r="A102" s="32" t="s">
        <v>229</v>
      </c>
      <c r="B102" s="5" t="s">
        <v>31</v>
      </c>
      <c r="C102" s="5" t="s">
        <v>23</v>
      </c>
      <c r="D102" s="5" t="s">
        <v>16</v>
      </c>
      <c r="E102" s="7" t="s">
        <v>230</v>
      </c>
      <c r="F102" s="5"/>
      <c r="G102" s="10">
        <f>G103</f>
        <v>25882.799999999999</v>
      </c>
      <c r="H102" s="43"/>
      <c r="I102" s="43"/>
    </row>
    <row r="103" spans="1:9" ht="33" customHeight="1">
      <c r="A103" s="32" t="s">
        <v>117</v>
      </c>
      <c r="B103" s="5" t="s">
        <v>31</v>
      </c>
      <c r="C103" s="5" t="s">
        <v>23</v>
      </c>
      <c r="D103" s="5" t="s">
        <v>16</v>
      </c>
      <c r="E103" s="7" t="s">
        <v>230</v>
      </c>
      <c r="F103" s="5">
        <v>200</v>
      </c>
      <c r="G103" s="10">
        <v>25882.799999999999</v>
      </c>
      <c r="H103" s="43"/>
      <c r="I103" s="43"/>
    </row>
    <row r="104" spans="1:9" ht="136.5" customHeight="1">
      <c r="A104" s="32" t="s">
        <v>231</v>
      </c>
      <c r="B104" s="5" t="s">
        <v>31</v>
      </c>
      <c r="C104" s="5" t="s">
        <v>23</v>
      </c>
      <c r="D104" s="5" t="s">
        <v>16</v>
      </c>
      <c r="E104" s="7" t="s">
        <v>230</v>
      </c>
      <c r="F104" s="5"/>
      <c r="G104" s="10">
        <f>G105</f>
        <v>1538.1590000000001</v>
      </c>
      <c r="H104" s="43"/>
      <c r="I104" s="43"/>
    </row>
    <row r="105" spans="1:9" ht="33" customHeight="1">
      <c r="A105" s="32" t="s">
        <v>117</v>
      </c>
      <c r="B105" s="5" t="s">
        <v>31</v>
      </c>
      <c r="C105" s="5" t="s">
        <v>23</v>
      </c>
      <c r="D105" s="5" t="s">
        <v>16</v>
      </c>
      <c r="E105" s="7" t="s">
        <v>230</v>
      </c>
      <c r="F105" s="5">
        <v>200</v>
      </c>
      <c r="G105" s="10">
        <v>1538.1590000000001</v>
      </c>
      <c r="H105" s="43"/>
      <c r="I105" s="43"/>
    </row>
    <row r="106" spans="1:9" ht="51.75" customHeight="1">
      <c r="A106" s="32" t="s">
        <v>227</v>
      </c>
      <c r="B106" s="5" t="s">
        <v>31</v>
      </c>
      <c r="C106" s="5" t="s">
        <v>23</v>
      </c>
      <c r="D106" s="5" t="s">
        <v>16</v>
      </c>
      <c r="E106" s="7" t="s">
        <v>198</v>
      </c>
      <c r="F106" s="5"/>
      <c r="G106" s="10">
        <f>G107</f>
        <v>7950.22</v>
      </c>
      <c r="H106" s="43"/>
      <c r="I106" s="43"/>
    </row>
    <row r="107" spans="1:9" ht="33" customHeight="1">
      <c r="A107" s="32" t="s">
        <v>117</v>
      </c>
      <c r="B107" s="5" t="s">
        <v>31</v>
      </c>
      <c r="C107" s="5" t="s">
        <v>23</v>
      </c>
      <c r="D107" s="5" t="s">
        <v>16</v>
      </c>
      <c r="E107" s="7" t="s">
        <v>198</v>
      </c>
      <c r="F107" s="5">
        <v>200</v>
      </c>
      <c r="G107" s="10">
        <v>7950.22</v>
      </c>
      <c r="H107" s="43"/>
      <c r="I107" s="43"/>
    </row>
    <row r="108" spans="1:9" ht="50.25" customHeight="1">
      <c r="A108" s="32" t="s">
        <v>228</v>
      </c>
      <c r="B108" s="5" t="s">
        <v>31</v>
      </c>
      <c r="C108" s="5" t="s">
        <v>23</v>
      </c>
      <c r="D108" s="5" t="s">
        <v>16</v>
      </c>
      <c r="E108" s="7" t="s">
        <v>198</v>
      </c>
      <c r="F108" s="5"/>
      <c r="G108" s="10">
        <f>G109</f>
        <v>653.04999999999995</v>
      </c>
      <c r="H108" s="43"/>
      <c r="I108" s="43"/>
    </row>
    <row r="109" spans="1:9" ht="33" customHeight="1">
      <c r="A109" s="32" t="s">
        <v>117</v>
      </c>
      <c r="B109" s="5" t="s">
        <v>31</v>
      </c>
      <c r="C109" s="5" t="s">
        <v>23</v>
      </c>
      <c r="D109" s="5" t="s">
        <v>16</v>
      </c>
      <c r="E109" s="7" t="s">
        <v>198</v>
      </c>
      <c r="F109" s="5">
        <v>200</v>
      </c>
      <c r="G109" s="10">
        <v>653.04999999999995</v>
      </c>
      <c r="H109" s="43"/>
      <c r="I109" s="43"/>
    </row>
    <row r="110" spans="1:9" ht="25.5" customHeight="1">
      <c r="A110" s="32" t="s">
        <v>149</v>
      </c>
      <c r="B110" s="5" t="s">
        <v>31</v>
      </c>
      <c r="C110" s="5" t="s">
        <v>23</v>
      </c>
      <c r="D110" s="5" t="s">
        <v>16</v>
      </c>
      <c r="E110" s="7" t="s">
        <v>151</v>
      </c>
      <c r="F110" s="5"/>
      <c r="G110" s="10">
        <f>G111</f>
        <v>5.3</v>
      </c>
      <c r="H110" s="43"/>
      <c r="I110" s="43"/>
    </row>
    <row r="111" spans="1:9" ht="33" customHeight="1">
      <c r="A111" s="32" t="s">
        <v>117</v>
      </c>
      <c r="B111" s="5" t="s">
        <v>31</v>
      </c>
      <c r="C111" s="5" t="s">
        <v>23</v>
      </c>
      <c r="D111" s="5" t="s">
        <v>16</v>
      </c>
      <c r="E111" s="7" t="s">
        <v>151</v>
      </c>
      <c r="F111" s="5">
        <v>200</v>
      </c>
      <c r="G111" s="10">
        <v>5.3</v>
      </c>
      <c r="H111" s="43"/>
      <c r="I111" s="43"/>
    </row>
    <row r="112" spans="1:9" ht="26.25" customHeight="1">
      <c r="A112" s="32" t="str">
        <f>Лист1!A34</f>
        <v>Дополнительное образование детей</v>
      </c>
      <c r="B112" s="5" t="s">
        <v>31</v>
      </c>
      <c r="C112" s="5" t="s">
        <v>23</v>
      </c>
      <c r="D112" s="5" t="s">
        <v>17</v>
      </c>
      <c r="E112" s="7"/>
      <c r="F112" s="5"/>
      <c r="G112" s="10">
        <f>G113+G117</f>
        <v>2154.9</v>
      </c>
      <c r="H112" s="43"/>
      <c r="I112" s="43"/>
    </row>
    <row r="113" spans="1:9" ht="33" customHeight="1">
      <c r="A113" s="9" t="s">
        <v>103</v>
      </c>
      <c r="B113" s="5" t="s">
        <v>31</v>
      </c>
      <c r="C113" s="5" t="s">
        <v>23</v>
      </c>
      <c r="D113" s="5" t="s">
        <v>17</v>
      </c>
      <c r="E113" s="7" t="s">
        <v>113</v>
      </c>
      <c r="F113" s="5"/>
      <c r="G113" s="10">
        <f>G114+G115+G116</f>
        <v>1502.9</v>
      </c>
      <c r="H113" s="43"/>
      <c r="I113" s="43"/>
    </row>
    <row r="114" spans="1:9" ht="92.25" customHeight="1">
      <c r="A114" s="32" t="s">
        <v>78</v>
      </c>
      <c r="B114" s="5" t="s">
        <v>31</v>
      </c>
      <c r="C114" s="5" t="s">
        <v>23</v>
      </c>
      <c r="D114" s="5" t="s">
        <v>17</v>
      </c>
      <c r="E114" s="7" t="s">
        <v>113</v>
      </c>
      <c r="F114" s="5">
        <v>100</v>
      </c>
      <c r="G114" s="10">
        <v>1287.9000000000001</v>
      </c>
      <c r="H114" s="43"/>
      <c r="I114" s="43"/>
    </row>
    <row r="115" spans="1:9" ht="33" customHeight="1">
      <c r="A115" s="32" t="s">
        <v>117</v>
      </c>
      <c r="B115" s="5" t="s">
        <v>31</v>
      </c>
      <c r="C115" s="5" t="s">
        <v>23</v>
      </c>
      <c r="D115" s="5" t="s">
        <v>17</v>
      </c>
      <c r="E115" s="7" t="s">
        <v>113</v>
      </c>
      <c r="F115" s="5">
        <v>200</v>
      </c>
      <c r="G115" s="10">
        <v>170</v>
      </c>
      <c r="H115" s="43"/>
      <c r="I115" s="43"/>
    </row>
    <row r="116" spans="1:9" ht="24" customHeight="1">
      <c r="A116" s="33" t="s">
        <v>69</v>
      </c>
      <c r="B116" s="5" t="s">
        <v>31</v>
      </c>
      <c r="C116" s="5" t="s">
        <v>23</v>
      </c>
      <c r="D116" s="5" t="s">
        <v>17</v>
      </c>
      <c r="E116" s="7" t="s">
        <v>113</v>
      </c>
      <c r="F116" s="5">
        <v>850</v>
      </c>
      <c r="G116" s="10">
        <v>45</v>
      </c>
      <c r="H116" s="43"/>
      <c r="I116" s="43"/>
    </row>
    <row r="117" spans="1:9" ht="53.25" customHeight="1">
      <c r="A117" s="33" t="s">
        <v>197</v>
      </c>
      <c r="B117" s="5" t="s">
        <v>31</v>
      </c>
      <c r="C117" s="5" t="s">
        <v>23</v>
      </c>
      <c r="D117" s="5" t="s">
        <v>17</v>
      </c>
      <c r="E117" s="7" t="s">
        <v>203</v>
      </c>
      <c r="F117" s="5"/>
      <c r="G117" s="10">
        <f>G118</f>
        <v>652</v>
      </c>
      <c r="H117" s="43"/>
      <c r="I117" s="43"/>
    </row>
    <row r="118" spans="1:9" ht="95.25" customHeight="1">
      <c r="A118" s="31" t="s">
        <v>78</v>
      </c>
      <c r="B118" s="5" t="s">
        <v>31</v>
      </c>
      <c r="C118" s="5" t="s">
        <v>23</v>
      </c>
      <c r="D118" s="5" t="s">
        <v>17</v>
      </c>
      <c r="E118" s="7" t="s">
        <v>203</v>
      </c>
      <c r="F118" s="5">
        <v>100</v>
      </c>
      <c r="G118" s="10">
        <v>652</v>
      </c>
      <c r="H118" s="43"/>
      <c r="I118" s="43"/>
    </row>
    <row r="119" spans="1:9" ht="18.75" customHeight="1">
      <c r="A119" s="9" t="s">
        <v>55</v>
      </c>
      <c r="B119" s="5" t="s">
        <v>31</v>
      </c>
      <c r="C119" s="5" t="s">
        <v>23</v>
      </c>
      <c r="D119" s="5" t="s">
        <v>23</v>
      </c>
      <c r="E119" s="7"/>
      <c r="F119" s="3"/>
      <c r="G119" s="10">
        <f>G121+G125+G127+G129</f>
        <v>2602.998</v>
      </c>
      <c r="H119" s="43"/>
      <c r="I119" s="43"/>
    </row>
    <row r="120" spans="1:9" ht="48" customHeight="1">
      <c r="A120" s="9" t="s">
        <v>85</v>
      </c>
      <c r="B120" s="7" t="s">
        <v>31</v>
      </c>
      <c r="C120" s="7" t="s">
        <v>23</v>
      </c>
      <c r="D120" s="7" t="s">
        <v>23</v>
      </c>
      <c r="E120" s="7" t="s">
        <v>116</v>
      </c>
      <c r="F120" s="3"/>
      <c r="G120" s="10">
        <f>G121</f>
        <v>1561.925</v>
      </c>
      <c r="H120" s="43"/>
      <c r="I120" s="43"/>
    </row>
    <row r="121" spans="1:9" ht="18" customHeight="1">
      <c r="A121" s="9" t="s">
        <v>70</v>
      </c>
      <c r="B121" s="5" t="s">
        <v>31</v>
      </c>
      <c r="C121" s="5" t="s">
        <v>23</v>
      </c>
      <c r="D121" s="5" t="s">
        <v>23</v>
      </c>
      <c r="E121" s="7" t="s">
        <v>128</v>
      </c>
      <c r="F121" s="3"/>
      <c r="G121" s="10">
        <f>G122+G123</f>
        <v>1561.925</v>
      </c>
      <c r="H121" s="43"/>
      <c r="I121" s="43"/>
    </row>
    <row r="122" spans="1:9" ht="85.5" customHeight="1">
      <c r="A122" s="32" t="s">
        <v>78</v>
      </c>
      <c r="B122" s="5" t="s">
        <v>31</v>
      </c>
      <c r="C122" s="5" t="s">
        <v>23</v>
      </c>
      <c r="D122" s="5" t="s">
        <v>23</v>
      </c>
      <c r="E122" s="7" t="s">
        <v>128</v>
      </c>
      <c r="F122" s="3">
        <v>100</v>
      </c>
      <c r="G122" s="10">
        <v>1046.8579999999999</v>
      </c>
      <c r="H122" s="43"/>
      <c r="I122" s="43"/>
    </row>
    <row r="123" spans="1:9" ht="33" customHeight="1">
      <c r="A123" s="32" t="s">
        <v>117</v>
      </c>
      <c r="B123" s="5" t="s">
        <v>31</v>
      </c>
      <c r="C123" s="5" t="s">
        <v>23</v>
      </c>
      <c r="D123" s="5" t="s">
        <v>23</v>
      </c>
      <c r="E123" s="7" t="s">
        <v>128</v>
      </c>
      <c r="F123" s="3">
        <v>200</v>
      </c>
      <c r="G123" s="10">
        <v>515.06700000000001</v>
      </c>
      <c r="H123" s="43"/>
      <c r="I123" s="43"/>
    </row>
    <row r="124" spans="1:9" ht="24" customHeight="1">
      <c r="A124" s="33" t="s">
        <v>69</v>
      </c>
      <c r="B124" s="5" t="s">
        <v>31</v>
      </c>
      <c r="C124" s="5" t="s">
        <v>23</v>
      </c>
      <c r="D124" s="5" t="s">
        <v>23</v>
      </c>
      <c r="E124" s="7" t="s">
        <v>128</v>
      </c>
      <c r="F124" s="3">
        <v>850</v>
      </c>
      <c r="G124" s="10">
        <v>0</v>
      </c>
      <c r="H124" s="43"/>
      <c r="I124" s="43"/>
    </row>
    <row r="125" spans="1:9" ht="56.25" customHeight="1">
      <c r="A125" s="33" t="s">
        <v>197</v>
      </c>
      <c r="B125" s="5" t="s">
        <v>31</v>
      </c>
      <c r="C125" s="5" t="s">
        <v>23</v>
      </c>
      <c r="D125" s="5" t="s">
        <v>23</v>
      </c>
      <c r="E125" s="7" t="s">
        <v>203</v>
      </c>
      <c r="F125" s="5"/>
      <c r="G125" s="10">
        <f>G126</f>
        <v>142</v>
      </c>
      <c r="H125" s="43"/>
      <c r="I125" s="43"/>
    </row>
    <row r="126" spans="1:9" ht="90.75" customHeight="1">
      <c r="A126" s="31" t="s">
        <v>78</v>
      </c>
      <c r="B126" s="5" t="s">
        <v>31</v>
      </c>
      <c r="C126" s="5" t="s">
        <v>23</v>
      </c>
      <c r="D126" s="5" t="s">
        <v>23</v>
      </c>
      <c r="E126" s="7" t="s">
        <v>203</v>
      </c>
      <c r="F126" s="5">
        <v>100</v>
      </c>
      <c r="G126" s="10">
        <v>142</v>
      </c>
      <c r="H126" s="43"/>
      <c r="I126" s="43"/>
    </row>
    <row r="127" spans="1:9" ht="33.75" customHeight="1">
      <c r="A127" s="33" t="s">
        <v>199</v>
      </c>
      <c r="B127" s="5" t="s">
        <v>31</v>
      </c>
      <c r="C127" s="5" t="s">
        <v>23</v>
      </c>
      <c r="D127" s="5" t="s">
        <v>23</v>
      </c>
      <c r="E127" s="7" t="s">
        <v>200</v>
      </c>
      <c r="F127" s="3"/>
      <c r="G127" s="10">
        <f>G128</f>
        <v>681</v>
      </c>
      <c r="H127" s="43"/>
      <c r="I127" s="43"/>
    </row>
    <row r="128" spans="1:9" ht="33.75" customHeight="1">
      <c r="A128" s="32" t="s">
        <v>117</v>
      </c>
      <c r="B128" s="5" t="s">
        <v>31</v>
      </c>
      <c r="C128" s="5" t="s">
        <v>23</v>
      </c>
      <c r="D128" s="5" t="s">
        <v>23</v>
      </c>
      <c r="E128" s="7" t="s">
        <v>200</v>
      </c>
      <c r="F128" s="3">
        <v>200</v>
      </c>
      <c r="G128" s="10">
        <v>681</v>
      </c>
      <c r="H128" s="43"/>
      <c r="I128" s="43"/>
    </row>
    <row r="129" spans="1:9" ht="33.75" customHeight="1">
      <c r="A129" s="32" t="s">
        <v>232</v>
      </c>
      <c r="B129" s="5" t="s">
        <v>31</v>
      </c>
      <c r="C129" s="5" t="s">
        <v>23</v>
      </c>
      <c r="D129" s="5" t="s">
        <v>23</v>
      </c>
      <c r="E129" s="7" t="s">
        <v>233</v>
      </c>
      <c r="F129" s="3"/>
      <c r="G129" s="10">
        <f>G130</f>
        <v>218.07300000000001</v>
      </c>
      <c r="H129" s="43"/>
      <c r="I129" s="43"/>
    </row>
    <row r="130" spans="1:9" ht="91.5" customHeight="1">
      <c r="A130" s="32" t="s">
        <v>78</v>
      </c>
      <c r="B130" s="5" t="s">
        <v>31</v>
      </c>
      <c r="C130" s="5" t="s">
        <v>23</v>
      </c>
      <c r="D130" s="5" t="s">
        <v>23</v>
      </c>
      <c r="E130" s="7" t="s">
        <v>233</v>
      </c>
      <c r="F130" s="3">
        <v>100</v>
      </c>
      <c r="G130" s="10">
        <v>218.07300000000001</v>
      </c>
      <c r="H130" s="43"/>
      <c r="I130" s="43"/>
    </row>
    <row r="131" spans="1:9" ht="22.5" customHeight="1">
      <c r="A131" s="29" t="s">
        <v>9</v>
      </c>
      <c r="B131" s="5" t="s">
        <v>31</v>
      </c>
      <c r="C131" s="5" t="s">
        <v>23</v>
      </c>
      <c r="D131" s="5" t="s">
        <v>20</v>
      </c>
      <c r="E131" s="8"/>
      <c r="F131" s="3"/>
      <c r="G131" s="10">
        <f>G132+G142+G139+G149+G151+G153+G155+G147</f>
        <v>10879.244999999999</v>
      </c>
      <c r="H131" s="43"/>
      <c r="I131" s="43"/>
    </row>
    <row r="132" spans="1:9" ht="33.75" customHeight="1">
      <c r="A132" s="9" t="s">
        <v>67</v>
      </c>
      <c r="B132" s="5" t="s">
        <v>31</v>
      </c>
      <c r="C132" s="5" t="s">
        <v>23</v>
      </c>
      <c r="D132" s="5" t="s">
        <v>20</v>
      </c>
      <c r="E132" s="7" t="s">
        <v>118</v>
      </c>
      <c r="F132" s="5"/>
      <c r="G132" s="10">
        <f>G133+G137</f>
        <v>2351.1499999999996</v>
      </c>
      <c r="H132" s="43"/>
      <c r="I132" s="43"/>
    </row>
    <row r="133" spans="1:9" ht="31.5" customHeight="1">
      <c r="A133" s="9" t="s">
        <v>68</v>
      </c>
      <c r="B133" s="5" t="s">
        <v>31</v>
      </c>
      <c r="C133" s="5" t="s">
        <v>23</v>
      </c>
      <c r="D133" s="5" t="s">
        <v>20</v>
      </c>
      <c r="E133" s="7" t="s">
        <v>119</v>
      </c>
      <c r="F133" s="5"/>
      <c r="G133" s="10">
        <f>G134+G135+G136</f>
        <v>1991.1499999999999</v>
      </c>
      <c r="H133" s="43"/>
      <c r="I133" s="43"/>
    </row>
    <row r="134" spans="1:9" ht="79.5" customHeight="1">
      <c r="A134" s="32" t="s">
        <v>78</v>
      </c>
      <c r="B134" s="5" t="s">
        <v>31</v>
      </c>
      <c r="C134" s="5" t="s">
        <v>23</v>
      </c>
      <c r="D134" s="5" t="s">
        <v>20</v>
      </c>
      <c r="E134" s="7" t="s">
        <v>119</v>
      </c>
      <c r="F134" s="5">
        <v>100</v>
      </c>
      <c r="G134" s="10">
        <v>1720</v>
      </c>
      <c r="H134" s="43"/>
      <c r="I134" s="43"/>
    </row>
    <row r="135" spans="1:9" ht="33.75" customHeight="1">
      <c r="A135" s="32" t="s">
        <v>117</v>
      </c>
      <c r="B135" s="5" t="s">
        <v>31</v>
      </c>
      <c r="C135" s="5" t="s">
        <v>23</v>
      </c>
      <c r="D135" s="5" t="s">
        <v>20</v>
      </c>
      <c r="E135" s="7" t="s">
        <v>119</v>
      </c>
      <c r="F135" s="5">
        <v>200</v>
      </c>
      <c r="G135" s="10">
        <v>270.35000000000002</v>
      </c>
      <c r="H135" s="43"/>
      <c r="I135" s="43"/>
    </row>
    <row r="136" spans="1:9" ht="24" customHeight="1">
      <c r="A136" s="33" t="s">
        <v>69</v>
      </c>
      <c r="B136" s="5" t="s">
        <v>31</v>
      </c>
      <c r="C136" s="5" t="s">
        <v>23</v>
      </c>
      <c r="D136" s="5" t="s">
        <v>20</v>
      </c>
      <c r="E136" s="7" t="s">
        <v>119</v>
      </c>
      <c r="F136" s="5">
        <v>850</v>
      </c>
      <c r="G136" s="10">
        <v>0.8</v>
      </c>
      <c r="H136" s="43"/>
      <c r="I136" s="43"/>
    </row>
    <row r="137" spans="1:9" ht="55.5" customHeight="1">
      <c r="A137" s="33" t="s">
        <v>197</v>
      </c>
      <c r="B137" s="5" t="s">
        <v>31</v>
      </c>
      <c r="C137" s="5" t="s">
        <v>23</v>
      </c>
      <c r="D137" s="5" t="s">
        <v>20</v>
      </c>
      <c r="E137" s="7" t="s">
        <v>225</v>
      </c>
      <c r="F137" s="5"/>
      <c r="G137" s="10">
        <f>G138</f>
        <v>360</v>
      </c>
      <c r="H137" s="43"/>
      <c r="I137" s="43"/>
    </row>
    <row r="138" spans="1:9" ht="93" customHeight="1">
      <c r="A138" s="31" t="s">
        <v>78</v>
      </c>
      <c r="B138" s="5" t="s">
        <v>31</v>
      </c>
      <c r="C138" s="5" t="s">
        <v>23</v>
      </c>
      <c r="D138" s="5" t="s">
        <v>20</v>
      </c>
      <c r="E138" s="7" t="s">
        <v>225</v>
      </c>
      <c r="F138" s="5">
        <v>100</v>
      </c>
      <c r="G138" s="10">
        <v>360</v>
      </c>
      <c r="H138" s="43"/>
      <c r="I138" s="43"/>
    </row>
    <row r="139" spans="1:9" ht="54" customHeight="1">
      <c r="A139" s="9" t="s">
        <v>98</v>
      </c>
      <c r="B139" s="5" t="s">
        <v>31</v>
      </c>
      <c r="C139" s="5" t="s">
        <v>23</v>
      </c>
      <c r="D139" s="5" t="s">
        <v>20</v>
      </c>
      <c r="E139" s="7" t="s">
        <v>141</v>
      </c>
      <c r="F139" s="5"/>
      <c r="G139" s="10">
        <f>G140+G141</f>
        <v>578</v>
      </c>
      <c r="H139" s="43"/>
      <c r="I139" s="43"/>
    </row>
    <row r="140" spans="1:9" ht="94.5" customHeight="1">
      <c r="A140" s="32" t="s">
        <v>78</v>
      </c>
      <c r="B140" s="5" t="s">
        <v>31</v>
      </c>
      <c r="C140" s="25" t="s">
        <v>23</v>
      </c>
      <c r="D140" s="25" t="s">
        <v>20</v>
      </c>
      <c r="E140" s="7" t="s">
        <v>141</v>
      </c>
      <c r="F140" s="25">
        <v>100</v>
      </c>
      <c r="G140" s="41">
        <v>511</v>
      </c>
      <c r="H140" s="43"/>
      <c r="I140" s="43"/>
    </row>
    <row r="141" spans="1:9" ht="41.25" customHeight="1">
      <c r="A141" s="32" t="s">
        <v>117</v>
      </c>
      <c r="B141" s="5" t="s">
        <v>31</v>
      </c>
      <c r="C141" s="25" t="s">
        <v>23</v>
      </c>
      <c r="D141" s="25" t="s">
        <v>20</v>
      </c>
      <c r="E141" s="7" t="s">
        <v>141</v>
      </c>
      <c r="F141" s="25">
        <v>200</v>
      </c>
      <c r="G141" s="41">
        <v>67</v>
      </c>
      <c r="H141" s="43"/>
      <c r="I141" s="43"/>
    </row>
    <row r="142" spans="1:9" ht="35.25" customHeight="1">
      <c r="A142" s="33" t="s">
        <v>89</v>
      </c>
      <c r="B142" s="5" t="s">
        <v>31</v>
      </c>
      <c r="C142" s="5" t="s">
        <v>23</v>
      </c>
      <c r="D142" s="5" t="s">
        <v>20</v>
      </c>
      <c r="E142" s="7" t="s">
        <v>122</v>
      </c>
      <c r="F142" s="5"/>
      <c r="G142" s="10">
        <f>G143</f>
        <v>2024.35</v>
      </c>
      <c r="H142" s="43"/>
      <c r="I142" s="43"/>
    </row>
    <row r="143" spans="1:9" ht="93.75" customHeight="1">
      <c r="A143" s="34" t="s">
        <v>66</v>
      </c>
      <c r="B143" s="5" t="s">
        <v>31</v>
      </c>
      <c r="C143" s="5" t="s">
        <v>23</v>
      </c>
      <c r="D143" s="5" t="s">
        <v>20</v>
      </c>
      <c r="E143" s="7" t="s">
        <v>123</v>
      </c>
      <c r="F143" s="5"/>
      <c r="G143" s="10">
        <f>G144+G145+G146</f>
        <v>2024.35</v>
      </c>
      <c r="H143" s="43"/>
      <c r="I143" s="43"/>
    </row>
    <row r="144" spans="1:9" ht="81" customHeight="1">
      <c r="A144" s="32" t="s">
        <v>78</v>
      </c>
      <c r="B144" s="5" t="s">
        <v>31</v>
      </c>
      <c r="C144" s="5" t="s">
        <v>23</v>
      </c>
      <c r="D144" s="5" t="s">
        <v>20</v>
      </c>
      <c r="E144" s="7" t="s">
        <v>123</v>
      </c>
      <c r="F144" s="5">
        <v>100</v>
      </c>
      <c r="G144" s="10">
        <v>1968.5</v>
      </c>
      <c r="H144" s="43"/>
      <c r="I144" s="43"/>
    </row>
    <row r="145" spans="1:9" ht="33.75" customHeight="1">
      <c r="A145" s="32" t="s">
        <v>117</v>
      </c>
      <c r="B145" s="5" t="s">
        <v>31</v>
      </c>
      <c r="C145" s="5" t="s">
        <v>23</v>
      </c>
      <c r="D145" s="5" t="s">
        <v>20</v>
      </c>
      <c r="E145" s="7" t="s">
        <v>123</v>
      </c>
      <c r="F145" s="5">
        <v>200</v>
      </c>
      <c r="G145" s="10">
        <v>55.85</v>
      </c>
      <c r="H145" s="43"/>
      <c r="I145" s="43"/>
    </row>
    <row r="146" spans="1:9" ht="15.75" customHeight="1">
      <c r="A146" s="33" t="s">
        <v>69</v>
      </c>
      <c r="B146" s="5" t="s">
        <v>31</v>
      </c>
      <c r="C146" s="5" t="s">
        <v>23</v>
      </c>
      <c r="D146" s="5" t="s">
        <v>20</v>
      </c>
      <c r="E146" s="7" t="s">
        <v>123</v>
      </c>
      <c r="F146" s="5">
        <v>850</v>
      </c>
      <c r="G146" s="10">
        <v>0</v>
      </c>
      <c r="H146" s="43"/>
      <c r="I146" s="43"/>
    </row>
    <row r="147" spans="1:9" ht="49.5" customHeight="1">
      <c r="A147" s="33" t="s">
        <v>197</v>
      </c>
      <c r="B147" s="5" t="s">
        <v>31</v>
      </c>
      <c r="C147" s="5" t="s">
        <v>23</v>
      </c>
      <c r="D147" s="5" t="s">
        <v>20</v>
      </c>
      <c r="E147" s="7" t="s">
        <v>205</v>
      </c>
      <c r="F147" s="5"/>
      <c r="G147" s="10">
        <f>G148</f>
        <v>200</v>
      </c>
      <c r="H147" s="43"/>
      <c r="I147" s="43"/>
    </row>
    <row r="148" spans="1:9" ht="90" customHeight="1">
      <c r="A148" s="31" t="s">
        <v>78</v>
      </c>
      <c r="B148" s="5" t="s">
        <v>31</v>
      </c>
      <c r="C148" s="5" t="s">
        <v>23</v>
      </c>
      <c r="D148" s="5" t="s">
        <v>20</v>
      </c>
      <c r="E148" s="7" t="s">
        <v>205</v>
      </c>
      <c r="F148" s="5">
        <v>100</v>
      </c>
      <c r="G148" s="10">
        <v>200</v>
      </c>
      <c r="H148" s="43"/>
      <c r="I148" s="43"/>
    </row>
    <row r="149" spans="1:9" ht="52.5" customHeight="1">
      <c r="A149" s="32" t="s">
        <v>228</v>
      </c>
      <c r="B149" s="5" t="s">
        <v>31</v>
      </c>
      <c r="C149" s="5" t="s">
        <v>23</v>
      </c>
      <c r="D149" s="5" t="s">
        <v>20</v>
      </c>
      <c r="E149" s="7" t="s">
        <v>198</v>
      </c>
      <c r="F149" s="5"/>
      <c r="G149" s="10">
        <f>G150</f>
        <v>2989.7449999999999</v>
      </c>
      <c r="H149" s="43"/>
      <c r="I149" s="43"/>
    </row>
    <row r="150" spans="1:9" ht="42" customHeight="1">
      <c r="A150" s="32" t="s">
        <v>117</v>
      </c>
      <c r="B150" s="5" t="s">
        <v>31</v>
      </c>
      <c r="C150" s="5" t="s">
        <v>23</v>
      </c>
      <c r="D150" s="5" t="s">
        <v>20</v>
      </c>
      <c r="E150" s="7" t="s">
        <v>198</v>
      </c>
      <c r="F150" s="5">
        <v>200</v>
      </c>
      <c r="G150" s="10">
        <v>2989.7449999999999</v>
      </c>
      <c r="H150" s="43"/>
      <c r="I150" s="43"/>
    </row>
    <row r="151" spans="1:9" ht="22.5" customHeight="1">
      <c r="A151" s="32" t="s">
        <v>149</v>
      </c>
      <c r="B151" s="5" t="s">
        <v>31</v>
      </c>
      <c r="C151" s="5" t="s">
        <v>23</v>
      </c>
      <c r="D151" s="5" t="s">
        <v>20</v>
      </c>
      <c r="E151" s="7" t="s">
        <v>151</v>
      </c>
      <c r="F151" s="5"/>
      <c r="G151" s="10">
        <f>G152</f>
        <v>10.5</v>
      </c>
      <c r="H151" s="43"/>
      <c r="I151" s="43"/>
    </row>
    <row r="152" spans="1:9" ht="42" customHeight="1">
      <c r="A152" s="32" t="s">
        <v>117</v>
      </c>
      <c r="B152" s="5" t="s">
        <v>31</v>
      </c>
      <c r="C152" s="5" t="s">
        <v>23</v>
      </c>
      <c r="D152" s="5" t="s">
        <v>20</v>
      </c>
      <c r="E152" s="7" t="s">
        <v>151</v>
      </c>
      <c r="F152" s="5">
        <v>200</v>
      </c>
      <c r="G152" s="10">
        <v>10.5</v>
      </c>
      <c r="H152" s="43"/>
      <c r="I152" s="43"/>
    </row>
    <row r="153" spans="1:9" ht="25.5" customHeight="1">
      <c r="A153" s="32" t="s">
        <v>159</v>
      </c>
      <c r="B153" s="5" t="s">
        <v>31</v>
      </c>
      <c r="C153" s="5" t="s">
        <v>23</v>
      </c>
      <c r="D153" s="5" t="s">
        <v>20</v>
      </c>
      <c r="E153" s="28" t="s">
        <v>160</v>
      </c>
      <c r="F153" s="25"/>
      <c r="G153" s="41">
        <f>G154</f>
        <v>2638.6</v>
      </c>
      <c r="H153" s="43"/>
      <c r="I153" s="43"/>
    </row>
    <row r="154" spans="1:9" ht="37.5" customHeight="1">
      <c r="A154" s="32" t="s">
        <v>117</v>
      </c>
      <c r="B154" s="5" t="s">
        <v>31</v>
      </c>
      <c r="C154" s="5" t="s">
        <v>23</v>
      </c>
      <c r="D154" s="5" t="s">
        <v>20</v>
      </c>
      <c r="E154" s="28" t="s">
        <v>160</v>
      </c>
      <c r="F154" s="25">
        <v>200</v>
      </c>
      <c r="G154" s="41">
        <v>2638.6</v>
      </c>
      <c r="H154" s="43"/>
      <c r="I154" s="43"/>
    </row>
    <row r="155" spans="1:9" ht="119.25" customHeight="1">
      <c r="A155" s="32" t="s">
        <v>241</v>
      </c>
      <c r="B155" s="5" t="s">
        <v>31</v>
      </c>
      <c r="C155" s="5" t="s">
        <v>23</v>
      </c>
      <c r="D155" s="5" t="s">
        <v>20</v>
      </c>
      <c r="E155" s="7" t="s">
        <v>242</v>
      </c>
      <c r="F155" s="5"/>
      <c r="G155" s="10">
        <f>G156</f>
        <v>86.9</v>
      </c>
      <c r="H155" s="43"/>
      <c r="I155" s="43"/>
    </row>
    <row r="156" spans="1:9" ht="37.5" customHeight="1">
      <c r="A156" s="9" t="s">
        <v>63</v>
      </c>
      <c r="B156" s="5" t="s">
        <v>31</v>
      </c>
      <c r="C156" s="5" t="s">
        <v>23</v>
      </c>
      <c r="D156" s="5" t="s">
        <v>20</v>
      </c>
      <c r="E156" s="7" t="s">
        <v>242</v>
      </c>
      <c r="F156" s="5">
        <v>300</v>
      </c>
      <c r="G156" s="10">
        <v>86.9</v>
      </c>
      <c r="H156" s="43"/>
      <c r="I156" s="43"/>
    </row>
    <row r="157" spans="1:9" ht="15.75" customHeight="1">
      <c r="A157" s="32" t="s">
        <v>37</v>
      </c>
      <c r="B157" s="5" t="s">
        <v>31</v>
      </c>
      <c r="C157" s="5">
        <v>10</v>
      </c>
      <c r="D157" s="5"/>
      <c r="E157" s="7"/>
      <c r="F157" s="5"/>
      <c r="G157" s="10">
        <f>G158+G163</f>
        <v>15501.7</v>
      </c>
      <c r="H157" s="43"/>
      <c r="I157" s="43"/>
    </row>
    <row r="158" spans="1:9" ht="15.75" customHeight="1">
      <c r="A158" s="9" t="s">
        <v>41</v>
      </c>
      <c r="B158" s="5" t="s">
        <v>31</v>
      </c>
      <c r="C158" s="5">
        <v>10</v>
      </c>
      <c r="D158" s="5" t="s">
        <v>17</v>
      </c>
      <c r="E158" s="7"/>
      <c r="F158" s="5"/>
      <c r="G158" s="10">
        <f>G159+G161</f>
        <v>416.7</v>
      </c>
      <c r="H158" s="43"/>
      <c r="I158" s="43"/>
    </row>
    <row r="159" spans="1:9" ht="35.25" customHeight="1">
      <c r="A159" s="32" t="s">
        <v>193</v>
      </c>
      <c r="B159" s="5" t="s">
        <v>31</v>
      </c>
      <c r="C159" s="5">
        <v>10</v>
      </c>
      <c r="D159" s="5" t="s">
        <v>17</v>
      </c>
      <c r="E159" s="7" t="s">
        <v>194</v>
      </c>
      <c r="F159" s="5"/>
      <c r="G159" s="10">
        <f>G160</f>
        <v>164.7</v>
      </c>
      <c r="H159" s="43"/>
      <c r="I159" s="43"/>
    </row>
    <row r="160" spans="1:9" ht="15.75" customHeight="1">
      <c r="A160" s="9" t="s">
        <v>63</v>
      </c>
      <c r="B160" s="5" t="s">
        <v>31</v>
      </c>
      <c r="C160" s="5">
        <v>10</v>
      </c>
      <c r="D160" s="5" t="s">
        <v>17</v>
      </c>
      <c r="E160" s="7" t="s">
        <v>194</v>
      </c>
      <c r="F160" s="5">
        <v>300</v>
      </c>
      <c r="G160" s="10">
        <v>164.7</v>
      </c>
      <c r="H160" s="43"/>
      <c r="I160" s="43"/>
    </row>
    <row r="161" spans="1:9" ht="30.75" customHeight="1">
      <c r="A161" s="9" t="s">
        <v>240</v>
      </c>
      <c r="B161" s="5" t="s">
        <v>31</v>
      </c>
      <c r="C161" s="5">
        <v>10</v>
      </c>
      <c r="D161" s="5" t="s">
        <v>17</v>
      </c>
      <c r="E161" s="7" t="s">
        <v>194</v>
      </c>
      <c r="F161" s="5"/>
      <c r="G161" s="10">
        <f>G162</f>
        <v>252</v>
      </c>
      <c r="H161" s="43"/>
      <c r="I161" s="43"/>
    </row>
    <row r="162" spans="1:9" ht="15.75" customHeight="1">
      <c r="A162" s="9" t="s">
        <v>63</v>
      </c>
      <c r="B162" s="5" t="s">
        <v>31</v>
      </c>
      <c r="C162" s="5">
        <v>10</v>
      </c>
      <c r="D162" s="5" t="s">
        <v>17</v>
      </c>
      <c r="E162" s="7" t="s">
        <v>194</v>
      </c>
      <c r="F162" s="5">
        <v>300</v>
      </c>
      <c r="G162" s="10">
        <v>252</v>
      </c>
      <c r="H162" s="43"/>
      <c r="I162" s="43"/>
    </row>
    <row r="163" spans="1:9" ht="20.25" customHeight="1">
      <c r="A163" s="9" t="s">
        <v>13</v>
      </c>
      <c r="B163" s="5" t="s">
        <v>31</v>
      </c>
      <c r="C163" s="5">
        <v>10</v>
      </c>
      <c r="D163" s="5" t="s">
        <v>18</v>
      </c>
      <c r="E163" s="8"/>
      <c r="F163" s="5"/>
      <c r="G163" s="10">
        <f>G166+G168+G164</f>
        <v>15085</v>
      </c>
      <c r="H163" s="43"/>
      <c r="I163" s="43"/>
    </row>
    <row r="164" spans="1:9" ht="127.5" customHeight="1">
      <c r="A164" s="9" t="s">
        <v>253</v>
      </c>
      <c r="B164" s="5" t="s">
        <v>31</v>
      </c>
      <c r="C164" s="5">
        <v>10</v>
      </c>
      <c r="D164" s="5" t="s">
        <v>18</v>
      </c>
      <c r="E164" s="7" t="s">
        <v>254</v>
      </c>
      <c r="F164" s="3"/>
      <c r="G164" s="10">
        <f>G165</f>
        <v>120</v>
      </c>
      <c r="H164" s="43"/>
      <c r="I164" s="43"/>
    </row>
    <row r="165" spans="1:9" ht="37.5" customHeight="1">
      <c r="A165" s="9" t="s">
        <v>63</v>
      </c>
      <c r="B165" s="5" t="s">
        <v>31</v>
      </c>
      <c r="C165" s="5">
        <v>10</v>
      </c>
      <c r="D165" s="5" t="s">
        <v>18</v>
      </c>
      <c r="E165" s="7" t="s">
        <v>254</v>
      </c>
      <c r="F165" s="3">
        <v>300</v>
      </c>
      <c r="G165" s="10">
        <v>120</v>
      </c>
      <c r="H165" s="43"/>
      <c r="I165" s="43"/>
    </row>
    <row r="166" spans="1:9" ht="78.75" customHeight="1">
      <c r="A166" s="9" t="s">
        <v>81</v>
      </c>
      <c r="B166" s="5" t="s">
        <v>31</v>
      </c>
      <c r="C166" s="5">
        <v>10</v>
      </c>
      <c r="D166" s="5" t="s">
        <v>18</v>
      </c>
      <c r="E166" s="7" t="s">
        <v>129</v>
      </c>
      <c r="F166" s="5"/>
      <c r="G166" s="10">
        <f>G167</f>
        <v>2079</v>
      </c>
      <c r="H166" s="43"/>
      <c r="I166" s="43"/>
    </row>
    <row r="167" spans="1:9" ht="30.75" customHeight="1">
      <c r="A167" s="9" t="s">
        <v>63</v>
      </c>
      <c r="B167" s="5" t="s">
        <v>31</v>
      </c>
      <c r="C167" s="5">
        <v>10</v>
      </c>
      <c r="D167" s="5" t="s">
        <v>18</v>
      </c>
      <c r="E167" s="7" t="s">
        <v>129</v>
      </c>
      <c r="F167" s="3">
        <v>300</v>
      </c>
      <c r="G167" s="10">
        <v>2079</v>
      </c>
      <c r="H167" s="43"/>
      <c r="I167" s="43"/>
    </row>
    <row r="168" spans="1:9" ht="57" customHeight="1">
      <c r="A168" s="17" t="s">
        <v>84</v>
      </c>
      <c r="B168" s="5" t="s">
        <v>31</v>
      </c>
      <c r="C168" s="18" t="s">
        <v>59</v>
      </c>
      <c r="D168" s="18" t="s">
        <v>18</v>
      </c>
      <c r="E168" s="28" t="s">
        <v>143</v>
      </c>
      <c r="F168" s="18"/>
      <c r="G168" s="20">
        <f>G169</f>
        <v>12886</v>
      </c>
      <c r="H168" s="43"/>
      <c r="I168" s="43"/>
    </row>
    <row r="169" spans="1:9" ht="30.75" customHeight="1">
      <c r="A169" s="17" t="s">
        <v>63</v>
      </c>
      <c r="B169" s="5" t="s">
        <v>31</v>
      </c>
      <c r="C169" s="18" t="s">
        <v>59</v>
      </c>
      <c r="D169" s="18" t="s">
        <v>18</v>
      </c>
      <c r="E169" s="28" t="s">
        <v>143</v>
      </c>
      <c r="F169" s="18">
        <v>300</v>
      </c>
      <c r="G169" s="20">
        <v>12886</v>
      </c>
      <c r="H169" s="43"/>
      <c r="I169" s="43"/>
    </row>
    <row r="170" spans="1:9" ht="51.75" customHeight="1">
      <c r="A170" s="9" t="s">
        <v>58</v>
      </c>
      <c r="B170" s="5" t="s">
        <v>32</v>
      </c>
      <c r="C170" s="5"/>
      <c r="D170" s="5"/>
      <c r="E170" s="7"/>
      <c r="F170" s="3"/>
      <c r="G170" s="10">
        <f>G171+G188+G222+G218+G209+G196+G192+G200</f>
        <v>27085.719000000001</v>
      </c>
      <c r="H170" s="10">
        <v>14839.8</v>
      </c>
      <c r="I170" s="10">
        <v>14832</v>
      </c>
    </row>
    <row r="171" spans="1:9" ht="21" customHeight="1">
      <c r="A171" s="9" t="s">
        <v>33</v>
      </c>
      <c r="B171" s="5" t="s">
        <v>32</v>
      </c>
      <c r="C171" s="5" t="s">
        <v>15</v>
      </c>
      <c r="D171" s="5"/>
      <c r="E171" s="8"/>
      <c r="F171" s="3"/>
      <c r="G171" s="10">
        <f>G172+G181+G178</f>
        <v>9530.7000000000007</v>
      </c>
      <c r="H171" s="43"/>
      <c r="I171" s="43"/>
    </row>
    <row r="172" spans="1:9" ht="20.25" customHeight="1">
      <c r="A172" s="9" t="s">
        <v>4</v>
      </c>
      <c r="B172" s="5" t="s">
        <v>32</v>
      </c>
      <c r="C172" s="5" t="s">
        <v>15</v>
      </c>
      <c r="D172" s="5" t="s">
        <v>19</v>
      </c>
      <c r="E172" s="8"/>
      <c r="F172" s="3"/>
      <c r="G172" s="10">
        <f>G173</f>
        <v>4868.5</v>
      </c>
      <c r="H172" s="43"/>
      <c r="I172" s="43"/>
    </row>
    <row r="173" spans="1:9" ht="36.75" customHeight="1">
      <c r="A173" s="9" t="s">
        <v>67</v>
      </c>
      <c r="B173" s="5" t="s">
        <v>32</v>
      </c>
      <c r="C173" s="5" t="s">
        <v>15</v>
      </c>
      <c r="D173" s="5" t="s">
        <v>19</v>
      </c>
      <c r="E173" s="7" t="s">
        <v>118</v>
      </c>
      <c r="F173" s="3"/>
      <c r="G173" s="10">
        <f>G174</f>
        <v>4868.5</v>
      </c>
      <c r="H173" s="43"/>
      <c r="I173" s="43"/>
    </row>
    <row r="174" spans="1:9" ht="33" customHeight="1">
      <c r="A174" s="9" t="s">
        <v>68</v>
      </c>
      <c r="B174" s="5" t="s">
        <v>32</v>
      </c>
      <c r="C174" s="5" t="s">
        <v>15</v>
      </c>
      <c r="D174" s="5" t="s">
        <v>19</v>
      </c>
      <c r="E174" s="7" t="s">
        <v>119</v>
      </c>
      <c r="F174" s="3"/>
      <c r="G174" s="10">
        <f>G175+G176+G177</f>
        <v>4868.5</v>
      </c>
      <c r="H174" s="43"/>
      <c r="I174" s="43"/>
    </row>
    <row r="175" spans="1:9" ht="87.75" customHeight="1">
      <c r="A175" s="32" t="s">
        <v>78</v>
      </c>
      <c r="B175" s="5" t="s">
        <v>32</v>
      </c>
      <c r="C175" s="5" t="s">
        <v>15</v>
      </c>
      <c r="D175" s="5" t="s">
        <v>19</v>
      </c>
      <c r="E175" s="7" t="s">
        <v>119</v>
      </c>
      <c r="F175" s="3">
        <v>100</v>
      </c>
      <c r="G175" s="10">
        <v>4351.3999999999996</v>
      </c>
      <c r="H175" s="43"/>
      <c r="I175" s="43"/>
    </row>
    <row r="176" spans="1:9" ht="30" customHeight="1">
      <c r="A176" s="32" t="s">
        <v>117</v>
      </c>
      <c r="B176" s="5" t="s">
        <v>32</v>
      </c>
      <c r="C176" s="5" t="s">
        <v>15</v>
      </c>
      <c r="D176" s="5" t="s">
        <v>19</v>
      </c>
      <c r="E176" s="7" t="s">
        <v>119</v>
      </c>
      <c r="F176" s="3">
        <v>200</v>
      </c>
      <c r="G176" s="10">
        <v>512.1</v>
      </c>
      <c r="H176" s="43"/>
      <c r="I176" s="43"/>
    </row>
    <row r="177" spans="1:9" ht="19.5" customHeight="1">
      <c r="A177" s="33" t="s">
        <v>69</v>
      </c>
      <c r="B177" s="5" t="s">
        <v>32</v>
      </c>
      <c r="C177" s="5" t="s">
        <v>15</v>
      </c>
      <c r="D177" s="5" t="s">
        <v>19</v>
      </c>
      <c r="E177" s="7" t="s">
        <v>119</v>
      </c>
      <c r="F177" s="3">
        <v>850</v>
      </c>
      <c r="G177" s="10">
        <v>5</v>
      </c>
      <c r="H177" s="43"/>
      <c r="I177" s="43"/>
    </row>
    <row r="178" spans="1:9" ht="19.5" customHeight="1">
      <c r="A178" s="33" t="s">
        <v>148</v>
      </c>
      <c r="B178" s="5" t="s">
        <v>32</v>
      </c>
      <c r="C178" s="5" t="s">
        <v>15</v>
      </c>
      <c r="D178" s="5">
        <v>11</v>
      </c>
      <c r="E178" s="7"/>
      <c r="F178" s="3"/>
      <c r="G178" s="10">
        <f>G179</f>
        <v>276.2</v>
      </c>
      <c r="H178" s="43"/>
      <c r="I178" s="43"/>
    </row>
    <row r="179" spans="1:9" ht="19.5" customHeight="1">
      <c r="A179" s="33" t="s">
        <v>149</v>
      </c>
      <c r="B179" s="5" t="s">
        <v>32</v>
      </c>
      <c r="C179" s="5" t="s">
        <v>15</v>
      </c>
      <c r="D179" s="5">
        <v>11</v>
      </c>
      <c r="E179" s="7" t="s">
        <v>151</v>
      </c>
      <c r="F179" s="3"/>
      <c r="G179" s="10">
        <f>G180</f>
        <v>276.2</v>
      </c>
      <c r="H179" s="43"/>
      <c r="I179" s="43"/>
    </row>
    <row r="180" spans="1:9" ht="19.5" customHeight="1">
      <c r="A180" s="33" t="s">
        <v>150</v>
      </c>
      <c r="B180" s="5" t="s">
        <v>32</v>
      </c>
      <c r="C180" s="5" t="s">
        <v>15</v>
      </c>
      <c r="D180" s="5">
        <v>11</v>
      </c>
      <c r="E180" s="7" t="s">
        <v>151</v>
      </c>
      <c r="F180" s="3">
        <v>870</v>
      </c>
      <c r="G180" s="10">
        <v>276.2</v>
      </c>
      <c r="H180" s="43"/>
      <c r="I180" s="43"/>
    </row>
    <row r="181" spans="1:9" ht="19.5" customHeight="1">
      <c r="A181" s="33" t="s">
        <v>5</v>
      </c>
      <c r="B181" s="5" t="s">
        <v>32</v>
      </c>
      <c r="C181" s="5" t="s">
        <v>15</v>
      </c>
      <c r="D181" s="5">
        <v>13</v>
      </c>
      <c r="E181" s="7"/>
      <c r="F181" s="3"/>
      <c r="G181" s="10">
        <f>G182+G186+G184</f>
        <v>4386</v>
      </c>
      <c r="H181" s="43"/>
      <c r="I181" s="43"/>
    </row>
    <row r="182" spans="1:9" ht="98.25" customHeight="1">
      <c r="A182" s="33" t="s">
        <v>66</v>
      </c>
      <c r="B182" s="5" t="s">
        <v>32</v>
      </c>
      <c r="C182" s="5" t="s">
        <v>15</v>
      </c>
      <c r="D182" s="5">
        <v>13</v>
      </c>
      <c r="E182" s="7" t="s">
        <v>123</v>
      </c>
      <c r="F182" s="3"/>
      <c r="G182" s="10">
        <f>G183</f>
        <v>2118</v>
      </c>
      <c r="H182" s="43"/>
      <c r="I182" s="43"/>
    </row>
    <row r="183" spans="1:9" ht="80.25" customHeight="1">
      <c r="A183" s="33" t="s">
        <v>147</v>
      </c>
      <c r="B183" s="5" t="s">
        <v>32</v>
      </c>
      <c r="C183" s="5" t="s">
        <v>15</v>
      </c>
      <c r="D183" s="5">
        <v>13</v>
      </c>
      <c r="E183" s="7" t="s">
        <v>123</v>
      </c>
      <c r="F183" s="3">
        <v>100</v>
      </c>
      <c r="G183" s="10">
        <v>2118</v>
      </c>
      <c r="H183" s="43"/>
      <c r="I183" s="43"/>
    </row>
    <row r="184" spans="1:9" ht="64.5" customHeight="1">
      <c r="A184" s="33" t="s">
        <v>197</v>
      </c>
      <c r="B184" s="5" t="s">
        <v>32</v>
      </c>
      <c r="C184" s="5" t="s">
        <v>15</v>
      </c>
      <c r="D184" s="5">
        <v>13</v>
      </c>
      <c r="E184" s="7" t="s">
        <v>205</v>
      </c>
      <c r="F184" s="5"/>
      <c r="G184" s="10">
        <f>G185</f>
        <v>1468</v>
      </c>
      <c r="H184" s="43"/>
      <c r="I184" s="43"/>
    </row>
    <row r="185" spans="1:9" ht="80.25" customHeight="1">
      <c r="A185" s="31" t="s">
        <v>78</v>
      </c>
      <c r="B185" s="5" t="s">
        <v>32</v>
      </c>
      <c r="C185" s="5" t="s">
        <v>15</v>
      </c>
      <c r="D185" s="5">
        <v>13</v>
      </c>
      <c r="E185" s="7" t="s">
        <v>205</v>
      </c>
      <c r="F185" s="5">
        <v>100</v>
      </c>
      <c r="G185" s="10">
        <v>1468</v>
      </c>
      <c r="H185" s="43"/>
      <c r="I185" s="43"/>
    </row>
    <row r="186" spans="1:9" ht="26.25" customHeight="1">
      <c r="A186" s="32" t="s">
        <v>159</v>
      </c>
      <c r="B186" s="5" t="s">
        <v>32</v>
      </c>
      <c r="C186" s="5" t="s">
        <v>15</v>
      </c>
      <c r="D186" s="5" t="s">
        <v>46</v>
      </c>
      <c r="E186" s="28" t="s">
        <v>160</v>
      </c>
      <c r="F186" s="25"/>
      <c r="G186" s="41">
        <f>G187</f>
        <v>800</v>
      </c>
      <c r="H186" s="43"/>
      <c r="I186" s="43"/>
    </row>
    <row r="187" spans="1:9" ht="38.25" customHeight="1">
      <c r="A187" s="32" t="s">
        <v>117</v>
      </c>
      <c r="B187" s="5" t="s">
        <v>32</v>
      </c>
      <c r="C187" s="5" t="s">
        <v>15</v>
      </c>
      <c r="D187" s="5" t="s">
        <v>46</v>
      </c>
      <c r="E187" s="28" t="s">
        <v>160</v>
      </c>
      <c r="F187" s="25">
        <v>200</v>
      </c>
      <c r="G187" s="41">
        <v>800</v>
      </c>
      <c r="H187" s="43"/>
      <c r="I187" s="43"/>
    </row>
    <row r="188" spans="1:9" ht="19.5" customHeight="1">
      <c r="A188" s="9" t="s">
        <v>47</v>
      </c>
      <c r="B188" s="5" t="s">
        <v>32</v>
      </c>
      <c r="C188" s="5" t="s">
        <v>16</v>
      </c>
      <c r="D188" s="5"/>
      <c r="E188" s="8"/>
      <c r="F188" s="3"/>
      <c r="G188" s="10">
        <f>G189</f>
        <v>779.7</v>
      </c>
      <c r="H188" s="43"/>
      <c r="I188" s="43"/>
    </row>
    <row r="189" spans="1:9" ht="16.5" customHeight="1">
      <c r="A189" s="9" t="s">
        <v>42</v>
      </c>
      <c r="B189" s="5" t="s">
        <v>32</v>
      </c>
      <c r="C189" s="5" t="s">
        <v>16</v>
      </c>
      <c r="D189" s="5" t="s">
        <v>17</v>
      </c>
      <c r="E189" s="8"/>
      <c r="F189" s="3"/>
      <c r="G189" s="10">
        <f>G190</f>
        <v>779.7</v>
      </c>
      <c r="H189" s="43"/>
      <c r="I189" s="43"/>
    </row>
    <row r="190" spans="1:9" ht="48.75" customHeight="1">
      <c r="A190" s="9" t="s">
        <v>39</v>
      </c>
      <c r="B190" s="5" t="s">
        <v>32</v>
      </c>
      <c r="C190" s="5" t="s">
        <v>16</v>
      </c>
      <c r="D190" s="5" t="s">
        <v>17</v>
      </c>
      <c r="E190" s="7" t="s">
        <v>130</v>
      </c>
      <c r="F190" s="3"/>
      <c r="G190" s="10">
        <f>G191</f>
        <v>779.7</v>
      </c>
      <c r="H190" s="43"/>
      <c r="I190" s="43"/>
    </row>
    <row r="191" spans="1:9" ht="15.75" customHeight="1">
      <c r="A191" s="9" t="s">
        <v>53</v>
      </c>
      <c r="B191" s="5" t="s">
        <v>32</v>
      </c>
      <c r="C191" s="5" t="s">
        <v>16</v>
      </c>
      <c r="D191" s="5" t="s">
        <v>17</v>
      </c>
      <c r="E191" s="7" t="s">
        <v>130</v>
      </c>
      <c r="F191" s="3">
        <v>530</v>
      </c>
      <c r="G191" s="10">
        <v>779.7</v>
      </c>
      <c r="H191" s="43"/>
      <c r="I191" s="43"/>
    </row>
    <row r="192" spans="1:9" ht="31.5" customHeight="1">
      <c r="A192" s="4" t="s">
        <v>34</v>
      </c>
      <c r="B192" s="5" t="s">
        <v>32</v>
      </c>
      <c r="C192" s="5" t="s">
        <v>17</v>
      </c>
      <c r="D192" s="3"/>
      <c r="E192" s="7"/>
      <c r="F192" s="3"/>
      <c r="G192" s="10">
        <f>G193</f>
        <v>50</v>
      </c>
      <c r="H192" s="43"/>
      <c r="I192" s="43"/>
    </row>
    <row r="193" spans="1:9" ht="54.75" customHeight="1">
      <c r="A193" s="4" t="s">
        <v>43</v>
      </c>
      <c r="B193" s="5" t="s">
        <v>32</v>
      </c>
      <c r="C193" s="5" t="s">
        <v>17</v>
      </c>
      <c r="D193" s="5" t="s">
        <v>20</v>
      </c>
      <c r="E193" s="7"/>
      <c r="F193" s="3"/>
      <c r="G193" s="10">
        <f>G194</f>
        <v>50</v>
      </c>
      <c r="H193" s="43"/>
      <c r="I193" s="43"/>
    </row>
    <row r="194" spans="1:9" ht="119.25" customHeight="1">
      <c r="A194" s="9" t="s">
        <v>100</v>
      </c>
      <c r="B194" s="5" t="s">
        <v>32</v>
      </c>
      <c r="C194" s="5" t="s">
        <v>17</v>
      </c>
      <c r="D194" s="5" t="s">
        <v>20</v>
      </c>
      <c r="E194" s="7" t="s">
        <v>131</v>
      </c>
      <c r="F194" s="3"/>
      <c r="G194" s="10">
        <f>G195</f>
        <v>50</v>
      </c>
      <c r="H194" s="43"/>
      <c r="I194" s="43"/>
    </row>
    <row r="195" spans="1:9" ht="15.75" customHeight="1">
      <c r="A195" s="29" t="s">
        <v>77</v>
      </c>
      <c r="B195" s="5" t="s">
        <v>32</v>
      </c>
      <c r="C195" s="5" t="s">
        <v>17</v>
      </c>
      <c r="D195" s="5" t="s">
        <v>20</v>
      </c>
      <c r="E195" s="49" t="s">
        <v>131</v>
      </c>
      <c r="F195" s="3">
        <v>540</v>
      </c>
      <c r="G195" s="10">
        <v>50</v>
      </c>
      <c r="H195" s="43"/>
      <c r="I195" s="43"/>
    </row>
    <row r="196" spans="1:9" ht="15.75" customHeight="1">
      <c r="A196" s="4" t="s">
        <v>35</v>
      </c>
      <c r="B196" s="5" t="s">
        <v>32</v>
      </c>
      <c r="C196" s="5" t="s">
        <v>18</v>
      </c>
      <c r="D196" s="5"/>
      <c r="E196" s="7"/>
      <c r="F196" s="3"/>
      <c r="G196" s="10">
        <f>G197</f>
        <v>2630</v>
      </c>
      <c r="H196" s="43"/>
      <c r="I196" s="43"/>
    </row>
    <row r="197" spans="1:9" ht="15.75" customHeight="1">
      <c r="A197" s="4" t="s">
        <v>75</v>
      </c>
      <c r="B197" s="5" t="s">
        <v>32</v>
      </c>
      <c r="C197" s="5" t="s">
        <v>18</v>
      </c>
      <c r="D197" s="5" t="s">
        <v>20</v>
      </c>
      <c r="E197" s="7"/>
      <c r="F197" s="3"/>
      <c r="G197" s="10">
        <f>G198</f>
        <v>2630</v>
      </c>
      <c r="H197" s="43"/>
      <c r="I197" s="43"/>
    </row>
    <row r="198" spans="1:9" ht="114.75" customHeight="1">
      <c r="A198" s="9" t="s">
        <v>100</v>
      </c>
      <c r="B198" s="5" t="s">
        <v>32</v>
      </c>
      <c r="C198" s="5" t="s">
        <v>18</v>
      </c>
      <c r="D198" s="5" t="s">
        <v>20</v>
      </c>
      <c r="E198" s="7" t="s">
        <v>131</v>
      </c>
      <c r="F198" s="3"/>
      <c r="G198" s="10">
        <f>G199</f>
        <v>2630</v>
      </c>
      <c r="H198" s="43"/>
      <c r="I198" s="43"/>
    </row>
    <row r="199" spans="1:9" ht="15.75" customHeight="1">
      <c r="A199" s="29" t="s">
        <v>77</v>
      </c>
      <c r="B199" s="48" t="s">
        <v>32</v>
      </c>
      <c r="C199" s="48" t="s">
        <v>18</v>
      </c>
      <c r="D199" s="48" t="s">
        <v>20</v>
      </c>
      <c r="E199" s="49" t="s">
        <v>131</v>
      </c>
      <c r="F199" s="59">
        <v>540</v>
      </c>
      <c r="G199" s="30">
        <v>2630</v>
      </c>
      <c r="H199" s="56"/>
      <c r="I199" s="43"/>
    </row>
    <row r="200" spans="1:9" ht="15.75" customHeight="1">
      <c r="A200" s="4" t="s">
        <v>187</v>
      </c>
      <c r="B200" s="48" t="s">
        <v>32</v>
      </c>
      <c r="C200" s="5" t="s">
        <v>21</v>
      </c>
      <c r="D200" s="5"/>
      <c r="E200" s="49"/>
      <c r="F200" s="59"/>
      <c r="G200" s="30">
        <f>G201+G204</f>
        <v>5126</v>
      </c>
      <c r="H200" s="56"/>
      <c r="I200" s="43"/>
    </row>
    <row r="201" spans="1:9" ht="15.75" customHeight="1">
      <c r="A201" s="4" t="s">
        <v>190</v>
      </c>
      <c r="B201" s="48" t="s">
        <v>32</v>
      </c>
      <c r="C201" s="5" t="s">
        <v>21</v>
      </c>
      <c r="D201" s="5" t="s">
        <v>16</v>
      </c>
      <c r="E201" s="49"/>
      <c r="F201" s="59"/>
      <c r="G201" s="30">
        <f>G202</f>
        <v>700</v>
      </c>
      <c r="H201" s="56"/>
      <c r="I201" s="43"/>
    </row>
    <row r="202" spans="1:9" ht="114" customHeight="1">
      <c r="A202" s="9" t="s">
        <v>100</v>
      </c>
      <c r="B202" s="48" t="s">
        <v>32</v>
      </c>
      <c r="C202" s="5" t="s">
        <v>21</v>
      </c>
      <c r="D202" s="5" t="s">
        <v>16</v>
      </c>
      <c r="E202" s="7" t="s">
        <v>131</v>
      </c>
      <c r="F202" s="3"/>
      <c r="G202" s="30">
        <f>G203</f>
        <v>700</v>
      </c>
      <c r="H202" s="56"/>
      <c r="I202" s="43"/>
    </row>
    <row r="203" spans="1:9" ht="15.75" customHeight="1">
      <c r="A203" s="9" t="s">
        <v>77</v>
      </c>
      <c r="B203" s="48" t="s">
        <v>32</v>
      </c>
      <c r="C203" s="5" t="s">
        <v>21</v>
      </c>
      <c r="D203" s="5" t="s">
        <v>16</v>
      </c>
      <c r="E203" s="49" t="s">
        <v>131</v>
      </c>
      <c r="F203" s="59">
        <v>540</v>
      </c>
      <c r="G203" s="30">
        <v>700</v>
      </c>
      <c r="H203" s="56"/>
      <c r="I203" s="43"/>
    </row>
    <row r="204" spans="1:9" ht="15.75" customHeight="1">
      <c r="A204" s="4" t="s">
        <v>185</v>
      </c>
      <c r="B204" s="48" t="s">
        <v>32</v>
      </c>
      <c r="C204" s="5" t="s">
        <v>21</v>
      </c>
      <c r="D204" s="5" t="s">
        <v>17</v>
      </c>
      <c r="E204" s="49"/>
      <c r="F204" s="59"/>
      <c r="G204" s="30">
        <f>G207+G205</f>
        <v>4426</v>
      </c>
      <c r="H204" s="56"/>
      <c r="I204" s="43"/>
    </row>
    <row r="205" spans="1:9" ht="15.75" customHeight="1">
      <c r="A205" s="4" t="s">
        <v>213</v>
      </c>
      <c r="B205" s="48" t="s">
        <v>32</v>
      </c>
      <c r="C205" s="5" t="s">
        <v>21</v>
      </c>
      <c r="D205" s="5" t="s">
        <v>17</v>
      </c>
      <c r="E205" s="49" t="s">
        <v>234</v>
      </c>
      <c r="F205" s="59"/>
      <c r="G205" s="30">
        <f>G206</f>
        <v>3500</v>
      </c>
      <c r="H205" s="56"/>
      <c r="I205" s="43"/>
    </row>
    <row r="206" spans="1:9" ht="15.75" customHeight="1">
      <c r="A206" s="4" t="s">
        <v>77</v>
      </c>
      <c r="B206" s="48" t="s">
        <v>32</v>
      </c>
      <c r="C206" s="5" t="s">
        <v>21</v>
      </c>
      <c r="D206" s="5" t="s">
        <v>17</v>
      </c>
      <c r="E206" s="49" t="s">
        <v>234</v>
      </c>
      <c r="F206" s="59">
        <v>540</v>
      </c>
      <c r="G206" s="30">
        <v>3500</v>
      </c>
      <c r="H206" s="56"/>
      <c r="I206" s="43"/>
    </row>
    <row r="207" spans="1:9" ht="119.25" customHeight="1">
      <c r="A207" s="9" t="s">
        <v>100</v>
      </c>
      <c r="B207" s="48" t="s">
        <v>32</v>
      </c>
      <c r="C207" s="5" t="s">
        <v>21</v>
      </c>
      <c r="D207" s="5" t="s">
        <v>17</v>
      </c>
      <c r="E207" s="7" t="s">
        <v>131</v>
      </c>
      <c r="F207" s="3"/>
      <c r="G207" s="30">
        <f>G208</f>
        <v>926</v>
      </c>
      <c r="H207" s="56"/>
      <c r="I207" s="43"/>
    </row>
    <row r="208" spans="1:9" ht="15.75" customHeight="1">
      <c r="A208" s="9" t="s">
        <v>77</v>
      </c>
      <c r="B208" s="48" t="s">
        <v>32</v>
      </c>
      <c r="C208" s="5" t="s">
        <v>21</v>
      </c>
      <c r="D208" s="5" t="s">
        <v>17</v>
      </c>
      <c r="E208" s="49" t="s">
        <v>131</v>
      </c>
      <c r="F208" s="59">
        <v>540</v>
      </c>
      <c r="G208" s="30">
        <v>926</v>
      </c>
      <c r="H208" s="56"/>
      <c r="I208" s="43"/>
    </row>
    <row r="209" spans="1:9" ht="15.75" customHeight="1">
      <c r="A209" s="4" t="s">
        <v>86</v>
      </c>
      <c r="B209" s="48" t="s">
        <v>32</v>
      </c>
      <c r="C209" s="48" t="s">
        <v>22</v>
      </c>
      <c r="D209" s="5"/>
      <c r="E209" s="49"/>
      <c r="F209" s="59"/>
      <c r="G209" s="30">
        <f>G210+G215</f>
        <v>5879.78</v>
      </c>
      <c r="H209" s="56"/>
      <c r="I209" s="43"/>
    </row>
    <row r="210" spans="1:9" ht="18" customHeight="1">
      <c r="A210" s="36" t="s">
        <v>10</v>
      </c>
      <c r="B210" s="48" t="s">
        <v>32</v>
      </c>
      <c r="C210" s="48" t="s">
        <v>22</v>
      </c>
      <c r="D210" s="48" t="s">
        <v>15</v>
      </c>
      <c r="E210" s="49"/>
      <c r="F210" s="59"/>
      <c r="G210" s="30">
        <f>G213+G211</f>
        <v>5849.78</v>
      </c>
      <c r="H210" s="56"/>
      <c r="I210" s="43"/>
    </row>
    <row r="211" spans="1:9" ht="49.5" customHeight="1">
      <c r="A211" s="32" t="s">
        <v>239</v>
      </c>
      <c r="B211" s="5" t="s">
        <v>32</v>
      </c>
      <c r="C211" s="5" t="s">
        <v>22</v>
      </c>
      <c r="D211" s="5" t="s">
        <v>15</v>
      </c>
      <c r="E211" s="7" t="s">
        <v>198</v>
      </c>
      <c r="F211" s="3"/>
      <c r="G211" s="10">
        <f>G212</f>
        <v>1726.78</v>
      </c>
      <c r="H211" s="56"/>
      <c r="I211" s="43"/>
    </row>
    <row r="212" spans="1:9" ht="18" customHeight="1">
      <c r="A212" s="9" t="s">
        <v>77</v>
      </c>
      <c r="B212" s="5" t="s">
        <v>32</v>
      </c>
      <c r="C212" s="5" t="s">
        <v>22</v>
      </c>
      <c r="D212" s="5" t="s">
        <v>15</v>
      </c>
      <c r="E212" s="7" t="s">
        <v>198</v>
      </c>
      <c r="F212" s="3">
        <v>540</v>
      </c>
      <c r="G212" s="10">
        <v>1726.78</v>
      </c>
      <c r="H212" s="56"/>
      <c r="I212" s="43"/>
    </row>
    <row r="213" spans="1:9" ht="114.75" customHeight="1">
      <c r="A213" s="9" t="s">
        <v>100</v>
      </c>
      <c r="B213" s="5" t="s">
        <v>32</v>
      </c>
      <c r="C213" s="5" t="s">
        <v>22</v>
      </c>
      <c r="D213" s="5" t="s">
        <v>15</v>
      </c>
      <c r="E213" s="7" t="s">
        <v>131</v>
      </c>
      <c r="F213" s="3"/>
      <c r="G213" s="10">
        <f>G214</f>
        <v>4123</v>
      </c>
      <c r="H213" s="43"/>
      <c r="I213" s="43"/>
    </row>
    <row r="214" spans="1:9" ht="15" customHeight="1">
      <c r="A214" s="9" t="s">
        <v>77</v>
      </c>
      <c r="B214" s="5" t="s">
        <v>32</v>
      </c>
      <c r="C214" s="5" t="s">
        <v>22</v>
      </c>
      <c r="D214" s="5" t="s">
        <v>15</v>
      </c>
      <c r="E214" s="7" t="s">
        <v>131</v>
      </c>
      <c r="F214" s="3">
        <v>540</v>
      </c>
      <c r="G214" s="10">
        <v>4123</v>
      </c>
      <c r="H214" s="43"/>
      <c r="I214" s="43"/>
    </row>
    <row r="215" spans="1:9" ht="33" customHeight="1">
      <c r="A215" s="4" t="s">
        <v>88</v>
      </c>
      <c r="B215" s="5" t="s">
        <v>32</v>
      </c>
      <c r="C215" s="5" t="s">
        <v>22</v>
      </c>
      <c r="D215" s="5" t="s">
        <v>18</v>
      </c>
      <c r="E215" s="7"/>
      <c r="F215" s="3"/>
      <c r="G215" s="10">
        <f>G216</f>
        <v>30</v>
      </c>
      <c r="H215" s="43"/>
      <c r="I215" s="43"/>
    </row>
    <row r="216" spans="1:9" ht="123.75" customHeight="1">
      <c r="A216" s="9" t="s">
        <v>100</v>
      </c>
      <c r="B216" s="5" t="s">
        <v>32</v>
      </c>
      <c r="C216" s="5" t="s">
        <v>22</v>
      </c>
      <c r="D216" s="5" t="s">
        <v>18</v>
      </c>
      <c r="E216" s="7" t="s">
        <v>131</v>
      </c>
      <c r="F216" s="3"/>
      <c r="G216" s="10">
        <f>G217</f>
        <v>30</v>
      </c>
      <c r="H216" s="43"/>
      <c r="I216" s="43"/>
    </row>
    <row r="217" spans="1:9" ht="15" customHeight="1">
      <c r="A217" s="9" t="s">
        <v>77</v>
      </c>
      <c r="B217" s="5" t="s">
        <v>32</v>
      </c>
      <c r="C217" s="5" t="s">
        <v>22</v>
      </c>
      <c r="D217" s="5" t="s">
        <v>18</v>
      </c>
      <c r="E217" s="7" t="s">
        <v>131</v>
      </c>
      <c r="F217" s="3">
        <v>540</v>
      </c>
      <c r="G217" s="10">
        <v>30</v>
      </c>
      <c r="H217" s="43"/>
      <c r="I217" s="43"/>
    </row>
    <row r="218" spans="1:9" ht="30.75" customHeight="1">
      <c r="A218" s="21" t="s">
        <v>65</v>
      </c>
      <c r="B218" s="5" t="s">
        <v>32</v>
      </c>
      <c r="C218" s="5">
        <v>13</v>
      </c>
      <c r="D218" s="5"/>
      <c r="E218" s="22"/>
      <c r="F218" s="23"/>
      <c r="G218" s="10">
        <f>G220</f>
        <v>37</v>
      </c>
      <c r="H218" s="43"/>
      <c r="I218" s="43"/>
    </row>
    <row r="219" spans="1:9" ht="30.75" customHeight="1">
      <c r="A219" s="21" t="s">
        <v>90</v>
      </c>
      <c r="B219" s="5" t="s">
        <v>32</v>
      </c>
      <c r="C219" s="5">
        <v>13</v>
      </c>
      <c r="D219" s="5" t="s">
        <v>15</v>
      </c>
      <c r="E219" s="22"/>
      <c r="F219" s="23"/>
      <c r="G219" s="10">
        <f>G220</f>
        <v>37</v>
      </c>
      <c r="H219" s="43"/>
      <c r="I219" s="43"/>
    </row>
    <row r="220" spans="1:9" ht="24.75" customHeight="1">
      <c r="A220" s="21" t="s">
        <v>74</v>
      </c>
      <c r="B220" s="5" t="s">
        <v>32</v>
      </c>
      <c r="C220" s="5">
        <v>13</v>
      </c>
      <c r="D220" s="5" t="s">
        <v>15</v>
      </c>
      <c r="E220" s="3" t="s">
        <v>132</v>
      </c>
      <c r="F220" s="23"/>
      <c r="G220" s="10">
        <f>G221</f>
        <v>37</v>
      </c>
      <c r="H220" s="43"/>
      <c r="I220" s="43"/>
    </row>
    <row r="221" spans="1:9" ht="21" customHeight="1">
      <c r="A221" s="21" t="s">
        <v>82</v>
      </c>
      <c r="B221" s="5" t="s">
        <v>32</v>
      </c>
      <c r="C221" s="5">
        <v>13</v>
      </c>
      <c r="D221" s="5" t="s">
        <v>15</v>
      </c>
      <c r="E221" s="3" t="s">
        <v>132</v>
      </c>
      <c r="F221" s="5">
        <v>730</v>
      </c>
      <c r="G221" s="10">
        <v>37</v>
      </c>
      <c r="H221" s="43"/>
      <c r="I221" s="43"/>
    </row>
    <row r="222" spans="1:9" ht="21" customHeight="1">
      <c r="A222" s="9" t="s">
        <v>38</v>
      </c>
      <c r="B222" s="5" t="s">
        <v>32</v>
      </c>
      <c r="C222" s="5">
        <v>14</v>
      </c>
      <c r="D222" s="5"/>
      <c r="E222" s="8"/>
      <c r="F222" s="5"/>
      <c r="G222" s="10">
        <f>G223+G228+G230</f>
        <v>3052.5389999999998</v>
      </c>
      <c r="H222" s="43"/>
      <c r="I222" s="43"/>
    </row>
    <row r="223" spans="1:9" ht="37.5" customHeight="1">
      <c r="A223" s="9" t="s">
        <v>91</v>
      </c>
      <c r="B223" s="5" t="s">
        <v>32</v>
      </c>
      <c r="C223" s="5">
        <v>14</v>
      </c>
      <c r="D223" s="5" t="s">
        <v>15</v>
      </c>
      <c r="E223" s="8"/>
      <c r="F223" s="3"/>
      <c r="G223" s="10">
        <f>G224+G226</f>
        <v>1399.5</v>
      </c>
      <c r="H223" s="43"/>
      <c r="I223" s="43"/>
    </row>
    <row r="224" spans="1:9" ht="48.75" customHeight="1">
      <c r="A224" s="9" t="s">
        <v>146</v>
      </c>
      <c r="B224" s="7" t="s">
        <v>32</v>
      </c>
      <c r="C224" s="7" t="s">
        <v>62</v>
      </c>
      <c r="D224" s="7" t="s">
        <v>15</v>
      </c>
      <c r="E224" s="7" t="s">
        <v>134</v>
      </c>
      <c r="F224" s="7"/>
      <c r="G224" s="10">
        <f>G225</f>
        <v>592.5</v>
      </c>
      <c r="H224" s="43"/>
      <c r="I224" s="43"/>
    </row>
    <row r="225" spans="1:9" ht="18" customHeight="1">
      <c r="A225" s="9" t="s">
        <v>14</v>
      </c>
      <c r="B225" s="7" t="s">
        <v>32</v>
      </c>
      <c r="C225" s="7" t="s">
        <v>62</v>
      </c>
      <c r="D225" s="7" t="s">
        <v>15</v>
      </c>
      <c r="E225" s="7" t="s">
        <v>134</v>
      </c>
      <c r="F225" s="7" t="s">
        <v>71</v>
      </c>
      <c r="G225" s="10">
        <v>592.5</v>
      </c>
      <c r="H225" s="43"/>
      <c r="I225" s="43"/>
    </row>
    <row r="226" spans="1:9" ht="52.5" customHeight="1">
      <c r="A226" s="9" t="s">
        <v>133</v>
      </c>
      <c r="B226" s="5" t="s">
        <v>32</v>
      </c>
      <c r="C226" s="5">
        <v>14</v>
      </c>
      <c r="D226" s="5" t="s">
        <v>15</v>
      </c>
      <c r="E226" s="7" t="s">
        <v>134</v>
      </c>
      <c r="F226" s="5"/>
      <c r="G226" s="10">
        <f>G227</f>
        <v>807</v>
      </c>
      <c r="H226" s="43"/>
      <c r="I226" s="43"/>
    </row>
    <row r="227" spans="1:9" ht="17.25" customHeight="1">
      <c r="A227" s="9" t="s">
        <v>14</v>
      </c>
      <c r="B227" s="5" t="s">
        <v>32</v>
      </c>
      <c r="C227" s="5">
        <v>14</v>
      </c>
      <c r="D227" s="5" t="s">
        <v>15</v>
      </c>
      <c r="E227" s="7" t="s">
        <v>134</v>
      </c>
      <c r="F227" s="5">
        <v>510</v>
      </c>
      <c r="G227" s="10">
        <v>807</v>
      </c>
      <c r="H227" s="43"/>
      <c r="I227" s="43"/>
    </row>
    <row r="228" spans="1:9" ht="21.75" customHeight="1">
      <c r="A228" s="9" t="s">
        <v>135</v>
      </c>
      <c r="B228" s="5" t="s">
        <v>32</v>
      </c>
      <c r="C228" s="5">
        <v>14</v>
      </c>
      <c r="D228" s="5" t="s">
        <v>16</v>
      </c>
      <c r="E228" s="7" t="s">
        <v>136</v>
      </c>
      <c r="F228" s="5"/>
      <c r="G228" s="10">
        <f>G229</f>
        <v>522</v>
      </c>
      <c r="H228" s="43"/>
      <c r="I228" s="43"/>
    </row>
    <row r="229" spans="1:9" ht="18" customHeight="1">
      <c r="A229" s="9" t="s">
        <v>14</v>
      </c>
      <c r="B229" s="5" t="s">
        <v>32</v>
      </c>
      <c r="C229" s="5">
        <v>14</v>
      </c>
      <c r="D229" s="5" t="s">
        <v>16</v>
      </c>
      <c r="E229" s="7" t="s">
        <v>136</v>
      </c>
      <c r="F229" s="5">
        <v>510</v>
      </c>
      <c r="G229" s="10">
        <v>522</v>
      </c>
      <c r="H229" s="43"/>
      <c r="I229" s="43"/>
    </row>
    <row r="230" spans="1:9" ht="33.75" customHeight="1">
      <c r="A230" s="9" t="s">
        <v>214</v>
      </c>
      <c r="B230" s="5" t="s">
        <v>32</v>
      </c>
      <c r="C230" s="3">
        <v>14</v>
      </c>
      <c r="D230" s="5" t="s">
        <v>17</v>
      </c>
      <c r="E230" s="7"/>
      <c r="F230" s="5"/>
      <c r="G230" s="10">
        <f>G231+G233</f>
        <v>1131.039</v>
      </c>
      <c r="H230" s="43"/>
      <c r="I230" s="43"/>
    </row>
    <row r="231" spans="1:9" ht="51" customHeight="1">
      <c r="A231" s="9" t="s">
        <v>215</v>
      </c>
      <c r="B231" s="5" t="s">
        <v>32</v>
      </c>
      <c r="C231" s="3">
        <v>14</v>
      </c>
      <c r="D231" s="5" t="s">
        <v>17</v>
      </c>
      <c r="E231" s="7" t="s">
        <v>216</v>
      </c>
      <c r="F231" s="5"/>
      <c r="G231" s="10">
        <f>G232</f>
        <v>631.03899999999999</v>
      </c>
      <c r="H231" s="43"/>
      <c r="I231" s="43"/>
    </row>
    <row r="232" spans="1:9" ht="18" customHeight="1">
      <c r="A232" s="9" t="s">
        <v>77</v>
      </c>
      <c r="B232" s="5" t="s">
        <v>32</v>
      </c>
      <c r="C232" s="3">
        <v>14</v>
      </c>
      <c r="D232" s="5" t="s">
        <v>17</v>
      </c>
      <c r="E232" s="7" t="s">
        <v>216</v>
      </c>
      <c r="F232" s="5">
        <v>540</v>
      </c>
      <c r="G232" s="10">
        <v>631.03899999999999</v>
      </c>
      <c r="H232" s="43"/>
      <c r="I232" s="43"/>
    </row>
    <row r="233" spans="1:9" ht="69" customHeight="1">
      <c r="A233" s="33" t="s">
        <v>247</v>
      </c>
      <c r="B233" s="5" t="s">
        <v>32</v>
      </c>
      <c r="C233" s="3">
        <v>14</v>
      </c>
      <c r="D233" s="5" t="s">
        <v>17</v>
      </c>
      <c r="E233" s="7" t="s">
        <v>248</v>
      </c>
      <c r="F233" s="5"/>
      <c r="G233" s="10">
        <f>G234</f>
        <v>500</v>
      </c>
      <c r="H233" s="43"/>
      <c r="I233" s="43"/>
    </row>
    <row r="234" spans="1:9" ht="18" customHeight="1">
      <c r="A234" s="9" t="s">
        <v>77</v>
      </c>
      <c r="B234" s="5" t="s">
        <v>32</v>
      </c>
      <c r="C234" s="3">
        <v>14</v>
      </c>
      <c r="D234" s="5" t="s">
        <v>17</v>
      </c>
      <c r="E234" s="7" t="s">
        <v>248</v>
      </c>
      <c r="F234" s="5">
        <v>540</v>
      </c>
      <c r="G234" s="10">
        <v>500</v>
      </c>
      <c r="H234" s="43"/>
      <c r="I234" s="43"/>
    </row>
    <row r="235" spans="1:9" ht="53.25" customHeight="1">
      <c r="A235" s="9" t="s">
        <v>102</v>
      </c>
      <c r="B235" s="5">
        <v>167</v>
      </c>
      <c r="C235" s="5"/>
      <c r="D235" s="5"/>
      <c r="E235" s="7"/>
      <c r="F235" s="5"/>
      <c r="G235" s="10">
        <f>G236+G313+G322+G280+G268+G294</f>
        <v>68148.487999999998</v>
      </c>
      <c r="H235" s="10">
        <v>18739.5</v>
      </c>
      <c r="I235" s="10">
        <v>18939.8</v>
      </c>
    </row>
    <row r="236" spans="1:9" ht="19.5" customHeight="1">
      <c r="A236" s="9" t="s">
        <v>33</v>
      </c>
      <c r="B236" s="5">
        <v>167</v>
      </c>
      <c r="C236" s="5" t="s">
        <v>15</v>
      </c>
      <c r="D236" s="5"/>
      <c r="E236" s="7"/>
      <c r="F236" s="5"/>
      <c r="G236" s="10">
        <f>G240+G243+G254+G237+G251</f>
        <v>20979.32</v>
      </c>
      <c r="H236" s="43"/>
      <c r="I236" s="43"/>
    </row>
    <row r="237" spans="1:9" ht="34.5" customHeight="1">
      <c r="A237" s="38" t="s">
        <v>169</v>
      </c>
      <c r="B237" s="5">
        <v>167</v>
      </c>
      <c r="C237" s="5" t="s">
        <v>15</v>
      </c>
      <c r="D237" s="5" t="s">
        <v>16</v>
      </c>
      <c r="E237" s="7"/>
      <c r="F237" s="5"/>
      <c r="G237" s="10">
        <f>G238</f>
        <v>1044</v>
      </c>
      <c r="H237" s="43"/>
      <c r="I237" s="43"/>
    </row>
    <row r="238" spans="1:9" ht="19.5" customHeight="1">
      <c r="A238" s="9" t="s">
        <v>170</v>
      </c>
      <c r="B238" s="5">
        <v>167</v>
      </c>
      <c r="C238" s="5" t="s">
        <v>15</v>
      </c>
      <c r="D238" s="5" t="s">
        <v>16</v>
      </c>
      <c r="E238" s="7" t="s">
        <v>171</v>
      </c>
      <c r="F238" s="5"/>
      <c r="G238" s="10">
        <f>G239</f>
        <v>1044</v>
      </c>
      <c r="H238" s="43"/>
      <c r="I238" s="43"/>
    </row>
    <row r="239" spans="1:9" ht="88.5" customHeight="1">
      <c r="A239" s="32" t="s">
        <v>78</v>
      </c>
      <c r="B239" s="5">
        <v>167</v>
      </c>
      <c r="C239" s="5" t="s">
        <v>15</v>
      </c>
      <c r="D239" s="5" t="s">
        <v>16</v>
      </c>
      <c r="E239" s="7" t="s">
        <v>171</v>
      </c>
      <c r="F239" s="5">
        <v>100</v>
      </c>
      <c r="G239" s="10">
        <v>1044</v>
      </c>
      <c r="H239" s="43"/>
      <c r="I239" s="43"/>
    </row>
    <row r="240" spans="1:9" ht="36" customHeight="1">
      <c r="A240" s="9" t="s">
        <v>51</v>
      </c>
      <c r="B240" s="5">
        <v>167</v>
      </c>
      <c r="C240" s="5" t="s">
        <v>15</v>
      </c>
      <c r="D240" s="5" t="s">
        <v>17</v>
      </c>
      <c r="E240" s="7"/>
      <c r="F240" s="5"/>
      <c r="G240" s="10">
        <f>G241</f>
        <v>125</v>
      </c>
      <c r="H240" s="43"/>
      <c r="I240" s="43"/>
    </row>
    <row r="241" spans="1:9" ht="35.25" customHeight="1">
      <c r="A241" s="9" t="s">
        <v>72</v>
      </c>
      <c r="B241" s="5">
        <v>167</v>
      </c>
      <c r="C241" s="5" t="s">
        <v>15</v>
      </c>
      <c r="D241" s="5" t="s">
        <v>17</v>
      </c>
      <c r="E241" s="7" t="s">
        <v>137</v>
      </c>
      <c r="F241" s="5"/>
      <c r="G241" s="10">
        <f>G242</f>
        <v>125</v>
      </c>
      <c r="H241" s="43"/>
      <c r="I241" s="43"/>
    </row>
    <row r="242" spans="1:9" ht="32.25" customHeight="1">
      <c r="A242" s="32" t="s">
        <v>117</v>
      </c>
      <c r="B242" s="5">
        <v>167</v>
      </c>
      <c r="C242" s="5" t="s">
        <v>15</v>
      </c>
      <c r="D242" s="5" t="s">
        <v>17</v>
      </c>
      <c r="E242" s="7" t="s">
        <v>137</v>
      </c>
      <c r="F242" s="5">
        <v>200</v>
      </c>
      <c r="G242" s="10">
        <v>125</v>
      </c>
      <c r="H242" s="43"/>
      <c r="I242" s="43"/>
    </row>
    <row r="243" spans="1:9" ht="31.5" customHeight="1">
      <c r="A243" s="9" t="s">
        <v>3</v>
      </c>
      <c r="B243" s="5">
        <v>167</v>
      </c>
      <c r="C243" s="5" t="s">
        <v>15</v>
      </c>
      <c r="D243" s="5" t="s">
        <v>18</v>
      </c>
      <c r="E243" s="7"/>
      <c r="F243" s="5"/>
      <c r="G243" s="10">
        <f>G244+G249</f>
        <v>13822.127</v>
      </c>
      <c r="H243" s="43"/>
      <c r="I243" s="43"/>
    </row>
    <row r="244" spans="1:9" ht="31.5" customHeight="1">
      <c r="A244" s="9" t="s">
        <v>67</v>
      </c>
      <c r="B244" s="5">
        <v>167</v>
      </c>
      <c r="C244" s="5" t="s">
        <v>15</v>
      </c>
      <c r="D244" s="5" t="s">
        <v>18</v>
      </c>
      <c r="E244" s="7" t="s">
        <v>118</v>
      </c>
      <c r="F244" s="5"/>
      <c r="G244" s="10">
        <f>G245</f>
        <v>13819.127</v>
      </c>
      <c r="H244" s="43"/>
      <c r="I244" s="43"/>
    </row>
    <row r="245" spans="1:9" ht="31.5" customHeight="1">
      <c r="A245" s="9" t="s">
        <v>68</v>
      </c>
      <c r="B245" s="5">
        <v>167</v>
      </c>
      <c r="C245" s="5" t="s">
        <v>15</v>
      </c>
      <c r="D245" s="5" t="s">
        <v>18</v>
      </c>
      <c r="E245" s="7" t="s">
        <v>119</v>
      </c>
      <c r="F245" s="5"/>
      <c r="G245" s="10">
        <f>G246+G247+G248</f>
        <v>13819.127</v>
      </c>
      <c r="H245" s="43"/>
      <c r="I245" s="43"/>
    </row>
    <row r="246" spans="1:9" ht="79.5" customHeight="1">
      <c r="A246" s="32" t="s">
        <v>78</v>
      </c>
      <c r="B246" s="5">
        <v>167</v>
      </c>
      <c r="C246" s="5" t="s">
        <v>15</v>
      </c>
      <c r="D246" s="5" t="s">
        <v>18</v>
      </c>
      <c r="E246" s="7" t="s">
        <v>119</v>
      </c>
      <c r="F246" s="5">
        <v>100</v>
      </c>
      <c r="G246" s="10">
        <v>8776.2800000000007</v>
      </c>
      <c r="H246" s="43"/>
      <c r="I246" s="43"/>
    </row>
    <row r="247" spans="1:9" ht="30.75" customHeight="1">
      <c r="A247" s="32" t="s">
        <v>117</v>
      </c>
      <c r="B247" s="5">
        <v>167</v>
      </c>
      <c r="C247" s="5" t="s">
        <v>15</v>
      </c>
      <c r="D247" s="5" t="s">
        <v>18</v>
      </c>
      <c r="E247" s="7" t="s">
        <v>119</v>
      </c>
      <c r="F247" s="5">
        <v>200</v>
      </c>
      <c r="G247" s="10">
        <v>4872.8469999999998</v>
      </c>
      <c r="H247" s="43"/>
      <c r="I247" s="43"/>
    </row>
    <row r="248" spans="1:9" ht="21.75" customHeight="1">
      <c r="A248" s="33" t="s">
        <v>69</v>
      </c>
      <c r="B248" s="5">
        <v>167</v>
      </c>
      <c r="C248" s="5" t="s">
        <v>15</v>
      </c>
      <c r="D248" s="5" t="s">
        <v>18</v>
      </c>
      <c r="E248" s="7" t="s">
        <v>119</v>
      </c>
      <c r="F248" s="5">
        <v>850</v>
      </c>
      <c r="G248" s="10">
        <v>170</v>
      </c>
      <c r="H248" s="43"/>
      <c r="I248" s="43"/>
    </row>
    <row r="249" spans="1:9" ht="21.75" customHeight="1">
      <c r="A249" s="32" t="s">
        <v>149</v>
      </c>
      <c r="B249" s="5">
        <v>167</v>
      </c>
      <c r="C249" s="5" t="s">
        <v>15</v>
      </c>
      <c r="D249" s="5" t="s">
        <v>18</v>
      </c>
      <c r="E249" s="7" t="s">
        <v>151</v>
      </c>
      <c r="F249" s="5"/>
      <c r="G249" s="10">
        <f>G250</f>
        <v>3</v>
      </c>
      <c r="H249" s="43"/>
      <c r="I249" s="43"/>
    </row>
    <row r="250" spans="1:9" ht="36.75" customHeight="1">
      <c r="A250" s="32" t="s">
        <v>117</v>
      </c>
      <c r="B250" s="5">
        <v>167</v>
      </c>
      <c r="C250" s="5" t="s">
        <v>15</v>
      </c>
      <c r="D250" s="5" t="s">
        <v>18</v>
      </c>
      <c r="E250" s="7" t="s">
        <v>151</v>
      </c>
      <c r="F250" s="5">
        <v>200</v>
      </c>
      <c r="G250" s="10">
        <v>3</v>
      </c>
      <c r="H250" s="43"/>
      <c r="I250" s="43"/>
    </row>
    <row r="251" spans="1:9" ht="21.75" customHeight="1">
      <c r="A251" s="50" t="s">
        <v>167</v>
      </c>
      <c r="B251" s="51">
        <v>167</v>
      </c>
      <c r="C251" s="51" t="s">
        <v>15</v>
      </c>
      <c r="D251" s="51" t="s">
        <v>21</v>
      </c>
      <c r="E251" s="52"/>
      <c r="F251" s="51"/>
      <c r="G251" s="53">
        <f>G252</f>
        <v>5.3</v>
      </c>
      <c r="H251" s="43"/>
      <c r="I251" s="43"/>
    </row>
    <row r="252" spans="1:9" ht="76.5" customHeight="1">
      <c r="A252" s="54" t="s">
        <v>175</v>
      </c>
      <c r="B252" s="51">
        <v>167</v>
      </c>
      <c r="C252" s="51" t="s">
        <v>15</v>
      </c>
      <c r="D252" s="51" t="s">
        <v>21</v>
      </c>
      <c r="E252" s="52" t="s">
        <v>174</v>
      </c>
      <c r="F252" s="51"/>
      <c r="G252" s="53">
        <f>G253</f>
        <v>5.3</v>
      </c>
      <c r="H252" s="43"/>
      <c r="I252" s="43"/>
    </row>
    <row r="253" spans="1:9" ht="42" customHeight="1">
      <c r="A253" s="55" t="s">
        <v>117</v>
      </c>
      <c r="B253" s="51">
        <v>167</v>
      </c>
      <c r="C253" s="51" t="s">
        <v>15</v>
      </c>
      <c r="D253" s="51" t="s">
        <v>21</v>
      </c>
      <c r="E253" s="52" t="s">
        <v>174</v>
      </c>
      <c r="F253" s="51">
        <v>200</v>
      </c>
      <c r="G253" s="53">
        <v>5.3</v>
      </c>
      <c r="H253" s="43"/>
      <c r="I253" s="43"/>
    </row>
    <row r="254" spans="1:9" ht="25.5" customHeight="1">
      <c r="A254" s="9" t="s">
        <v>5</v>
      </c>
      <c r="B254" s="5">
        <v>167</v>
      </c>
      <c r="C254" s="5" t="s">
        <v>15</v>
      </c>
      <c r="D254" s="5" t="s">
        <v>46</v>
      </c>
      <c r="E254" s="8"/>
      <c r="F254" s="5"/>
      <c r="G254" s="10">
        <f>G255+G258+G262+G264+G266</f>
        <v>5982.893</v>
      </c>
      <c r="H254" s="43"/>
      <c r="I254" s="43"/>
    </row>
    <row r="255" spans="1:9" ht="25.5" customHeight="1">
      <c r="A255" s="9" t="s">
        <v>52</v>
      </c>
      <c r="B255" s="5">
        <v>167</v>
      </c>
      <c r="C255" s="5" t="s">
        <v>15</v>
      </c>
      <c r="D255" s="5" t="s">
        <v>46</v>
      </c>
      <c r="E255" s="7" t="s">
        <v>138</v>
      </c>
      <c r="F255" s="5"/>
      <c r="G255" s="10">
        <f>G256+G257</f>
        <v>242</v>
      </c>
      <c r="H255" s="43"/>
      <c r="I255" s="43"/>
    </row>
    <row r="256" spans="1:9" ht="95.25" customHeight="1">
      <c r="A256" s="32" t="s">
        <v>78</v>
      </c>
      <c r="B256" s="5">
        <v>167</v>
      </c>
      <c r="C256" s="5" t="s">
        <v>15</v>
      </c>
      <c r="D256" s="5" t="s">
        <v>46</v>
      </c>
      <c r="E256" s="7" t="s">
        <v>138</v>
      </c>
      <c r="F256" s="5">
        <v>100</v>
      </c>
      <c r="G256" s="30">
        <v>242</v>
      </c>
      <c r="H256" s="43"/>
      <c r="I256" s="43"/>
    </row>
    <row r="257" spans="1:9" ht="39.75" customHeight="1">
      <c r="A257" s="32" t="s">
        <v>117</v>
      </c>
      <c r="B257" s="5">
        <v>167</v>
      </c>
      <c r="C257" s="5" t="s">
        <v>15</v>
      </c>
      <c r="D257" s="5" t="s">
        <v>46</v>
      </c>
      <c r="E257" s="7" t="s">
        <v>138</v>
      </c>
      <c r="F257" s="5">
        <v>200</v>
      </c>
      <c r="G257" s="30">
        <v>0</v>
      </c>
      <c r="H257" s="43"/>
      <c r="I257" s="43"/>
    </row>
    <row r="258" spans="1:9" ht="37.5" customHeight="1">
      <c r="A258" s="24" t="s">
        <v>158</v>
      </c>
      <c r="B258" s="5">
        <v>167</v>
      </c>
      <c r="C258" s="5" t="s">
        <v>15</v>
      </c>
      <c r="D258" s="5" t="s">
        <v>46</v>
      </c>
      <c r="E258" s="26" t="s">
        <v>157</v>
      </c>
      <c r="F258" s="25"/>
      <c r="G258" s="27">
        <f>G259+G260</f>
        <v>1440.9</v>
      </c>
      <c r="H258" s="43"/>
      <c r="I258" s="43"/>
    </row>
    <row r="259" spans="1:9" ht="93.75" customHeight="1">
      <c r="A259" s="32" t="s">
        <v>78</v>
      </c>
      <c r="B259" s="5">
        <v>167</v>
      </c>
      <c r="C259" s="5" t="s">
        <v>15</v>
      </c>
      <c r="D259" s="5" t="s">
        <v>46</v>
      </c>
      <c r="E259" s="26" t="s">
        <v>157</v>
      </c>
      <c r="F259" s="25">
        <v>100</v>
      </c>
      <c r="G259" s="41">
        <v>1440.9</v>
      </c>
      <c r="H259" s="43"/>
      <c r="I259" s="43"/>
    </row>
    <row r="260" spans="1:9" ht="32.25" customHeight="1">
      <c r="A260" s="32" t="s">
        <v>117</v>
      </c>
      <c r="B260" s="5">
        <v>167</v>
      </c>
      <c r="C260" s="5" t="s">
        <v>15</v>
      </c>
      <c r="D260" s="5" t="s">
        <v>46</v>
      </c>
      <c r="E260" s="26" t="s">
        <v>157</v>
      </c>
      <c r="F260" s="25">
        <v>200</v>
      </c>
      <c r="G260" s="41">
        <v>0</v>
      </c>
      <c r="H260" s="43"/>
      <c r="I260" s="43"/>
    </row>
    <row r="261" spans="1:9" ht="21" customHeight="1">
      <c r="A261" s="35" t="s">
        <v>69</v>
      </c>
      <c r="B261" s="5">
        <v>167</v>
      </c>
      <c r="C261" s="5" t="s">
        <v>15</v>
      </c>
      <c r="D261" s="5" t="s">
        <v>46</v>
      </c>
      <c r="E261" s="26" t="s">
        <v>157</v>
      </c>
      <c r="F261" s="25">
        <v>850</v>
      </c>
      <c r="G261" s="41">
        <v>0</v>
      </c>
      <c r="H261" s="43"/>
      <c r="I261" s="43"/>
    </row>
    <row r="262" spans="1:9" ht="52.5" customHeight="1">
      <c r="A262" s="33" t="s">
        <v>197</v>
      </c>
      <c r="B262" s="5">
        <v>167</v>
      </c>
      <c r="C262" s="5" t="s">
        <v>15</v>
      </c>
      <c r="D262" s="5">
        <v>13</v>
      </c>
      <c r="E262" s="7" t="s">
        <v>205</v>
      </c>
      <c r="F262" s="5"/>
      <c r="G262" s="10">
        <f>G263</f>
        <v>1300</v>
      </c>
      <c r="H262" s="43"/>
      <c r="I262" s="43"/>
    </row>
    <row r="263" spans="1:9" ht="88.5" customHeight="1">
      <c r="A263" s="31" t="s">
        <v>78</v>
      </c>
      <c r="B263" s="5">
        <v>167</v>
      </c>
      <c r="C263" s="5" t="s">
        <v>15</v>
      </c>
      <c r="D263" s="5">
        <v>13</v>
      </c>
      <c r="E263" s="7" t="s">
        <v>205</v>
      </c>
      <c r="F263" s="5">
        <v>100</v>
      </c>
      <c r="G263" s="10">
        <v>1300</v>
      </c>
      <c r="H263" s="43"/>
      <c r="I263" s="43"/>
    </row>
    <row r="264" spans="1:9" ht="22.5" customHeight="1">
      <c r="A264" s="32" t="s">
        <v>149</v>
      </c>
      <c r="B264" s="5">
        <v>167</v>
      </c>
      <c r="C264" s="5" t="s">
        <v>15</v>
      </c>
      <c r="D264" s="5">
        <v>13</v>
      </c>
      <c r="E264" s="7" t="s">
        <v>151</v>
      </c>
      <c r="F264" s="5"/>
      <c r="G264" s="10">
        <f>G265</f>
        <v>2985</v>
      </c>
      <c r="H264" s="43"/>
      <c r="I264" s="43"/>
    </row>
    <row r="265" spans="1:9" ht="41.25" customHeight="1">
      <c r="A265" s="32" t="s">
        <v>117</v>
      </c>
      <c r="B265" s="5">
        <v>167</v>
      </c>
      <c r="C265" s="5" t="s">
        <v>15</v>
      </c>
      <c r="D265" s="5">
        <v>13</v>
      </c>
      <c r="E265" s="7" t="s">
        <v>151</v>
      </c>
      <c r="F265" s="5">
        <v>200</v>
      </c>
      <c r="G265" s="10">
        <v>2985</v>
      </c>
      <c r="H265" s="43"/>
      <c r="I265" s="43"/>
    </row>
    <row r="266" spans="1:9" ht="25.5" customHeight="1">
      <c r="A266" s="32" t="s">
        <v>159</v>
      </c>
      <c r="B266" s="5">
        <v>167</v>
      </c>
      <c r="C266" s="5" t="s">
        <v>15</v>
      </c>
      <c r="D266" s="5">
        <v>13</v>
      </c>
      <c r="E266" s="28" t="s">
        <v>160</v>
      </c>
      <c r="F266" s="25"/>
      <c r="G266" s="41">
        <f>G267</f>
        <v>14.993</v>
      </c>
      <c r="H266" s="43"/>
      <c r="I266" s="43"/>
    </row>
    <row r="267" spans="1:9" ht="41.25" customHeight="1">
      <c r="A267" s="32" t="s">
        <v>117</v>
      </c>
      <c r="B267" s="5">
        <v>167</v>
      </c>
      <c r="C267" s="5" t="s">
        <v>15</v>
      </c>
      <c r="D267" s="5">
        <v>13</v>
      </c>
      <c r="E267" s="28" t="s">
        <v>160</v>
      </c>
      <c r="F267" s="25">
        <v>200</v>
      </c>
      <c r="G267" s="41">
        <v>14.993</v>
      </c>
      <c r="H267" s="43"/>
      <c r="I267" s="43"/>
    </row>
    <row r="268" spans="1:9" ht="50.25" customHeight="1">
      <c r="A268" s="17" t="s">
        <v>48</v>
      </c>
      <c r="B268" s="5">
        <v>167</v>
      </c>
      <c r="C268" s="18" t="s">
        <v>17</v>
      </c>
      <c r="D268" s="18" t="s">
        <v>20</v>
      </c>
      <c r="E268" s="19"/>
      <c r="F268" s="18"/>
      <c r="G268" s="20">
        <f>G269+G276+G272+G274+G278</f>
        <v>1659.92</v>
      </c>
      <c r="H268" s="43"/>
      <c r="I268" s="43"/>
    </row>
    <row r="269" spans="1:9" ht="36" customHeight="1">
      <c r="A269" s="9" t="s">
        <v>73</v>
      </c>
      <c r="B269" s="5">
        <v>167</v>
      </c>
      <c r="C269" s="5" t="s">
        <v>17</v>
      </c>
      <c r="D269" s="5" t="s">
        <v>20</v>
      </c>
      <c r="E269" s="7" t="s">
        <v>139</v>
      </c>
      <c r="F269" s="5"/>
      <c r="G269" s="10">
        <f>G270+G271</f>
        <v>1152.72</v>
      </c>
      <c r="H269" s="43"/>
      <c r="I269" s="43"/>
    </row>
    <row r="270" spans="1:9" ht="83.25" customHeight="1">
      <c r="A270" s="32" t="s">
        <v>78</v>
      </c>
      <c r="B270" s="5">
        <v>167</v>
      </c>
      <c r="C270" s="5" t="s">
        <v>17</v>
      </c>
      <c r="D270" s="5" t="s">
        <v>20</v>
      </c>
      <c r="E270" s="7" t="s">
        <v>139</v>
      </c>
      <c r="F270" s="5">
        <v>100</v>
      </c>
      <c r="G270" s="10">
        <v>1152.72</v>
      </c>
      <c r="H270" s="43"/>
      <c r="I270" s="43"/>
    </row>
    <row r="271" spans="1:9" ht="31.5" customHeight="1">
      <c r="A271" s="32" t="s">
        <v>117</v>
      </c>
      <c r="B271" s="5">
        <v>167</v>
      </c>
      <c r="C271" s="5" t="s">
        <v>17</v>
      </c>
      <c r="D271" s="5" t="s">
        <v>20</v>
      </c>
      <c r="E271" s="7" t="s">
        <v>139</v>
      </c>
      <c r="F271" s="5">
        <v>200</v>
      </c>
      <c r="G271" s="10">
        <v>0</v>
      </c>
      <c r="H271" s="43"/>
      <c r="I271" s="43"/>
    </row>
    <row r="272" spans="1:9" ht="71.25" customHeight="1">
      <c r="A272" s="32" t="s">
        <v>177</v>
      </c>
      <c r="B272" s="5">
        <v>167</v>
      </c>
      <c r="C272" s="5" t="s">
        <v>17</v>
      </c>
      <c r="D272" s="5" t="s">
        <v>20</v>
      </c>
      <c r="E272" s="7" t="s">
        <v>176</v>
      </c>
      <c r="F272" s="5"/>
      <c r="G272" s="53">
        <f>G273</f>
        <v>407.2</v>
      </c>
      <c r="H272" s="43"/>
      <c r="I272" s="43"/>
    </row>
    <row r="273" spans="1:9" ht="31.5" customHeight="1">
      <c r="A273" s="32" t="s">
        <v>117</v>
      </c>
      <c r="B273" s="5">
        <v>167</v>
      </c>
      <c r="C273" s="5" t="s">
        <v>17</v>
      </c>
      <c r="D273" s="5" t="s">
        <v>20</v>
      </c>
      <c r="E273" s="7" t="s">
        <v>176</v>
      </c>
      <c r="F273" s="5">
        <v>200</v>
      </c>
      <c r="G273" s="53">
        <v>407.2</v>
      </c>
      <c r="H273" s="43"/>
      <c r="I273" s="43"/>
    </row>
    <row r="274" spans="1:9" ht="57.75" customHeight="1">
      <c r="A274" s="32" t="s">
        <v>180</v>
      </c>
      <c r="B274" s="5">
        <v>167</v>
      </c>
      <c r="C274" s="5" t="s">
        <v>17</v>
      </c>
      <c r="D274" s="5" t="s">
        <v>20</v>
      </c>
      <c r="E274" s="7" t="s">
        <v>182</v>
      </c>
      <c r="F274" s="5"/>
      <c r="G274" s="10">
        <f>G275</f>
        <v>25</v>
      </c>
      <c r="H274" s="43"/>
      <c r="I274" s="43"/>
    </row>
    <row r="275" spans="1:9" ht="31.5" customHeight="1">
      <c r="A275" s="47" t="s">
        <v>117</v>
      </c>
      <c r="B275" s="5">
        <v>167</v>
      </c>
      <c r="C275" s="5" t="s">
        <v>17</v>
      </c>
      <c r="D275" s="5" t="s">
        <v>20</v>
      </c>
      <c r="E275" s="7" t="s">
        <v>182</v>
      </c>
      <c r="F275" s="5">
        <v>200</v>
      </c>
      <c r="G275" s="10">
        <v>25</v>
      </c>
      <c r="H275" s="43"/>
      <c r="I275" s="43"/>
    </row>
    <row r="276" spans="1:9" ht="52.5" customHeight="1">
      <c r="A276" s="47" t="s">
        <v>181</v>
      </c>
      <c r="B276" s="5">
        <v>167</v>
      </c>
      <c r="C276" s="5" t="s">
        <v>17</v>
      </c>
      <c r="D276" s="5" t="s">
        <v>20</v>
      </c>
      <c r="E276" s="49" t="s">
        <v>183</v>
      </c>
      <c r="F276" s="48"/>
      <c r="G276" s="30">
        <f>G277</f>
        <v>50</v>
      </c>
      <c r="H276" s="56"/>
      <c r="I276" s="43"/>
    </row>
    <row r="277" spans="1:9" ht="31.5" customHeight="1">
      <c r="A277" s="47" t="s">
        <v>117</v>
      </c>
      <c r="B277" s="5">
        <v>167</v>
      </c>
      <c r="C277" s="5" t="s">
        <v>17</v>
      </c>
      <c r="D277" s="5" t="s">
        <v>20</v>
      </c>
      <c r="E277" s="49" t="s">
        <v>183</v>
      </c>
      <c r="F277" s="48">
        <v>200</v>
      </c>
      <c r="G277" s="30">
        <v>50</v>
      </c>
      <c r="H277" s="56"/>
      <c r="I277" s="43"/>
    </row>
    <row r="278" spans="1:9" ht="79.5" customHeight="1">
      <c r="A278" s="47" t="s">
        <v>189</v>
      </c>
      <c r="B278" s="5">
        <v>167</v>
      </c>
      <c r="C278" s="5" t="s">
        <v>17</v>
      </c>
      <c r="D278" s="5" t="s">
        <v>20</v>
      </c>
      <c r="E278" s="49" t="s">
        <v>184</v>
      </c>
      <c r="F278" s="48"/>
      <c r="G278" s="30">
        <f>G279</f>
        <v>25</v>
      </c>
      <c r="H278" s="56"/>
      <c r="I278" s="43"/>
    </row>
    <row r="279" spans="1:9" ht="31.5" customHeight="1">
      <c r="A279" s="47" t="s">
        <v>117</v>
      </c>
      <c r="B279" s="5">
        <v>167</v>
      </c>
      <c r="C279" s="5" t="s">
        <v>17</v>
      </c>
      <c r="D279" s="5" t="s">
        <v>20</v>
      </c>
      <c r="E279" s="49" t="s">
        <v>184</v>
      </c>
      <c r="F279" s="48">
        <v>200</v>
      </c>
      <c r="G279" s="30">
        <v>25</v>
      </c>
      <c r="H279" s="56"/>
      <c r="I279" s="43"/>
    </row>
    <row r="280" spans="1:9" ht="21" customHeight="1">
      <c r="A280" s="4" t="s">
        <v>35</v>
      </c>
      <c r="B280" s="5">
        <v>167</v>
      </c>
      <c r="C280" s="5" t="s">
        <v>18</v>
      </c>
      <c r="D280" s="5"/>
      <c r="E280" s="7"/>
      <c r="F280" s="3"/>
      <c r="G280" s="10">
        <f>G284+G281+G291</f>
        <v>4699.8</v>
      </c>
      <c r="H280" s="43"/>
      <c r="I280" s="43"/>
    </row>
    <row r="281" spans="1:9" ht="17.25" customHeight="1">
      <c r="A281" s="4" t="s">
        <v>111</v>
      </c>
      <c r="B281" s="5">
        <v>167</v>
      </c>
      <c r="C281" s="5" t="s">
        <v>18</v>
      </c>
      <c r="D281" s="5" t="s">
        <v>21</v>
      </c>
      <c r="E281" s="7"/>
      <c r="F281" s="3"/>
      <c r="G281" s="10">
        <f>G282</f>
        <v>120</v>
      </c>
      <c r="H281" s="43"/>
      <c r="I281" s="43"/>
    </row>
    <row r="282" spans="1:9" ht="21" customHeight="1">
      <c r="A282" s="4" t="s">
        <v>152</v>
      </c>
      <c r="B282" s="5">
        <v>167</v>
      </c>
      <c r="C282" s="5" t="s">
        <v>18</v>
      </c>
      <c r="D282" s="5" t="s">
        <v>21</v>
      </c>
      <c r="E282" s="7" t="s">
        <v>153</v>
      </c>
      <c r="F282" s="3"/>
      <c r="G282" s="10">
        <f>G283</f>
        <v>120</v>
      </c>
      <c r="H282" s="43"/>
      <c r="I282" s="43"/>
    </row>
    <row r="283" spans="1:9" ht="31.5" customHeight="1">
      <c r="A283" s="4" t="s">
        <v>117</v>
      </c>
      <c r="B283" s="5">
        <v>167</v>
      </c>
      <c r="C283" s="5" t="s">
        <v>18</v>
      </c>
      <c r="D283" s="5" t="s">
        <v>21</v>
      </c>
      <c r="E283" s="7" t="s">
        <v>153</v>
      </c>
      <c r="F283" s="3">
        <v>200</v>
      </c>
      <c r="G283" s="10">
        <v>120</v>
      </c>
      <c r="H283" s="43"/>
      <c r="I283" s="43"/>
    </row>
    <row r="284" spans="1:9" ht="19.5" customHeight="1">
      <c r="A284" s="4" t="s">
        <v>75</v>
      </c>
      <c r="B284" s="5">
        <v>167</v>
      </c>
      <c r="C284" s="5" t="s">
        <v>18</v>
      </c>
      <c r="D284" s="5" t="s">
        <v>20</v>
      </c>
      <c r="E284" s="7"/>
      <c r="F284" s="3"/>
      <c r="G284" s="10">
        <f>G285+G287+G289</f>
        <v>3507</v>
      </c>
      <c r="H284" s="43"/>
      <c r="I284" s="43"/>
    </row>
    <row r="285" spans="1:9" ht="47.25" customHeight="1">
      <c r="A285" s="4" t="s">
        <v>76</v>
      </c>
      <c r="B285" s="5">
        <v>167</v>
      </c>
      <c r="C285" s="5" t="s">
        <v>18</v>
      </c>
      <c r="D285" s="5" t="s">
        <v>20</v>
      </c>
      <c r="E285" s="7" t="s">
        <v>140</v>
      </c>
      <c r="F285" s="3"/>
      <c r="G285" s="10">
        <f>G286</f>
        <v>3054.03</v>
      </c>
      <c r="H285" s="43"/>
      <c r="I285" s="43"/>
    </row>
    <row r="286" spans="1:9" ht="31.5" customHeight="1">
      <c r="A286" s="47" t="s">
        <v>117</v>
      </c>
      <c r="B286" s="48">
        <v>167</v>
      </c>
      <c r="C286" s="48" t="s">
        <v>18</v>
      </c>
      <c r="D286" s="48" t="s">
        <v>20</v>
      </c>
      <c r="E286" s="49" t="s">
        <v>140</v>
      </c>
      <c r="F286" s="59">
        <v>200</v>
      </c>
      <c r="G286" s="30">
        <v>3054.03</v>
      </c>
      <c r="H286" s="43"/>
      <c r="I286" s="43"/>
    </row>
    <row r="287" spans="1:9" ht="57" customHeight="1">
      <c r="A287" s="47" t="s">
        <v>201</v>
      </c>
      <c r="B287" s="5">
        <v>167</v>
      </c>
      <c r="C287" s="5" t="s">
        <v>18</v>
      </c>
      <c r="D287" s="5" t="s">
        <v>20</v>
      </c>
      <c r="E287" s="49" t="s">
        <v>202</v>
      </c>
      <c r="F287" s="3"/>
      <c r="G287" s="10">
        <f>G288</f>
        <v>400</v>
      </c>
      <c r="H287" s="43"/>
      <c r="I287" s="43"/>
    </row>
    <row r="288" spans="1:9" ht="31.5" customHeight="1">
      <c r="A288" s="47" t="s">
        <v>117</v>
      </c>
      <c r="B288" s="48">
        <v>167</v>
      </c>
      <c r="C288" s="48" t="s">
        <v>18</v>
      </c>
      <c r="D288" s="48" t="s">
        <v>20</v>
      </c>
      <c r="E288" s="49" t="s">
        <v>202</v>
      </c>
      <c r="F288" s="59">
        <v>200</v>
      </c>
      <c r="G288" s="30">
        <v>400</v>
      </c>
      <c r="H288" s="43"/>
      <c r="I288" s="43"/>
    </row>
    <row r="289" spans="1:9" ht="46.5" customHeight="1">
      <c r="A289" s="47" t="s">
        <v>235</v>
      </c>
      <c r="B289" s="5">
        <v>167</v>
      </c>
      <c r="C289" s="5" t="s">
        <v>18</v>
      </c>
      <c r="D289" s="5" t="s">
        <v>20</v>
      </c>
      <c r="E289" s="49" t="s">
        <v>202</v>
      </c>
      <c r="F289" s="3"/>
      <c r="G289" s="10">
        <f>G290</f>
        <v>52.97</v>
      </c>
      <c r="H289" s="43"/>
      <c r="I289" s="43"/>
    </row>
    <row r="290" spans="1:9" ht="31.5" customHeight="1">
      <c r="A290" s="47" t="s">
        <v>117</v>
      </c>
      <c r="B290" s="48">
        <v>167</v>
      </c>
      <c r="C290" s="48" t="s">
        <v>18</v>
      </c>
      <c r="D290" s="48" t="s">
        <v>20</v>
      </c>
      <c r="E290" s="49" t="s">
        <v>202</v>
      </c>
      <c r="F290" s="59">
        <v>200</v>
      </c>
      <c r="G290" s="30">
        <v>52.97</v>
      </c>
      <c r="H290" s="43"/>
      <c r="I290" s="43"/>
    </row>
    <row r="291" spans="1:9" ht="31.5" customHeight="1">
      <c r="A291" s="55" t="s">
        <v>168</v>
      </c>
      <c r="B291" s="51">
        <v>167</v>
      </c>
      <c r="C291" s="51" t="s">
        <v>18</v>
      </c>
      <c r="D291" s="51">
        <v>12</v>
      </c>
      <c r="E291" s="52"/>
      <c r="F291" s="61"/>
      <c r="G291" s="53">
        <f>G292</f>
        <v>1072.8</v>
      </c>
      <c r="H291" s="43"/>
      <c r="I291" s="43"/>
    </row>
    <row r="292" spans="1:9" ht="48.75" customHeight="1">
      <c r="A292" s="55" t="s">
        <v>172</v>
      </c>
      <c r="B292" s="51">
        <v>167</v>
      </c>
      <c r="C292" s="51" t="s">
        <v>18</v>
      </c>
      <c r="D292" s="51">
        <v>12</v>
      </c>
      <c r="E292" s="52" t="s">
        <v>173</v>
      </c>
      <c r="F292" s="61"/>
      <c r="G292" s="53">
        <f>G293</f>
        <v>1072.8</v>
      </c>
      <c r="H292" s="43"/>
      <c r="I292" s="43"/>
    </row>
    <row r="293" spans="1:9" ht="31.5" customHeight="1">
      <c r="A293" s="55" t="s">
        <v>117</v>
      </c>
      <c r="B293" s="51">
        <v>167</v>
      </c>
      <c r="C293" s="51" t="s">
        <v>18</v>
      </c>
      <c r="D293" s="51">
        <v>12</v>
      </c>
      <c r="E293" s="52" t="s">
        <v>173</v>
      </c>
      <c r="F293" s="61">
        <v>200</v>
      </c>
      <c r="G293" s="53">
        <v>1072.8</v>
      </c>
      <c r="H293" s="43"/>
      <c r="I293" s="43"/>
    </row>
    <row r="294" spans="1:9" ht="23.25" customHeight="1">
      <c r="A294" s="32" t="s">
        <v>187</v>
      </c>
      <c r="B294" s="5">
        <v>167</v>
      </c>
      <c r="C294" s="5" t="s">
        <v>21</v>
      </c>
      <c r="D294" s="5"/>
      <c r="E294" s="7"/>
      <c r="F294" s="3"/>
      <c r="G294" s="10">
        <f>G308+G295</f>
        <v>18068.060000000001</v>
      </c>
      <c r="H294" s="43"/>
      <c r="I294" s="43"/>
    </row>
    <row r="295" spans="1:9" ht="23.25" customHeight="1">
      <c r="A295" s="4" t="s">
        <v>190</v>
      </c>
      <c r="B295" s="5">
        <v>167</v>
      </c>
      <c r="C295" s="8" t="s">
        <v>21</v>
      </c>
      <c r="D295" s="8" t="s">
        <v>16</v>
      </c>
      <c r="E295" s="7"/>
      <c r="F295" s="3"/>
      <c r="G295" s="10">
        <f>G300+G298+G304+G296+G306+G302</f>
        <v>15640.060000000001</v>
      </c>
      <c r="H295" s="43"/>
      <c r="I295" s="43"/>
    </row>
    <row r="296" spans="1:9" ht="58.5" customHeight="1">
      <c r="A296" s="32" t="s">
        <v>236</v>
      </c>
      <c r="B296" s="5">
        <v>167</v>
      </c>
      <c r="C296" s="8" t="s">
        <v>21</v>
      </c>
      <c r="D296" s="8" t="s">
        <v>16</v>
      </c>
      <c r="E296" s="7" t="s">
        <v>237</v>
      </c>
      <c r="F296" s="3"/>
      <c r="G296" s="10">
        <f>G297</f>
        <v>14.16</v>
      </c>
      <c r="H296" s="43"/>
      <c r="I296" s="43"/>
    </row>
    <row r="297" spans="1:9" ht="37.5" customHeight="1">
      <c r="A297" s="32" t="s">
        <v>117</v>
      </c>
      <c r="B297" s="5">
        <v>167</v>
      </c>
      <c r="C297" s="8" t="s">
        <v>21</v>
      </c>
      <c r="D297" s="8" t="s">
        <v>16</v>
      </c>
      <c r="E297" s="7" t="s">
        <v>237</v>
      </c>
      <c r="F297" s="3">
        <v>200</v>
      </c>
      <c r="G297" s="10">
        <v>14.16</v>
      </c>
      <c r="H297" s="43"/>
      <c r="I297" s="43"/>
    </row>
    <row r="298" spans="1:9" ht="52.5" customHeight="1">
      <c r="A298" s="4" t="s">
        <v>218</v>
      </c>
      <c r="B298" s="5">
        <v>167</v>
      </c>
      <c r="C298" s="8" t="s">
        <v>21</v>
      </c>
      <c r="D298" s="8" t="s">
        <v>16</v>
      </c>
      <c r="E298" s="7" t="s">
        <v>217</v>
      </c>
      <c r="F298" s="3"/>
      <c r="G298" s="10">
        <f>G299</f>
        <v>6694.1</v>
      </c>
      <c r="H298" s="43"/>
      <c r="I298" s="43"/>
    </row>
    <row r="299" spans="1:9" ht="33" customHeight="1">
      <c r="A299" s="4" t="s">
        <v>220</v>
      </c>
      <c r="B299" s="5">
        <v>167</v>
      </c>
      <c r="C299" s="8" t="s">
        <v>21</v>
      </c>
      <c r="D299" s="8" t="s">
        <v>16</v>
      </c>
      <c r="E299" s="7" t="s">
        <v>217</v>
      </c>
      <c r="F299" s="3">
        <v>400</v>
      </c>
      <c r="G299" s="10">
        <v>6694.1</v>
      </c>
      <c r="H299" s="43"/>
      <c r="I299" s="43"/>
    </row>
    <row r="300" spans="1:9" ht="54.75" customHeight="1">
      <c r="A300" s="32" t="s">
        <v>219</v>
      </c>
      <c r="B300" s="5">
        <v>167</v>
      </c>
      <c r="C300" s="8" t="s">
        <v>21</v>
      </c>
      <c r="D300" s="8" t="s">
        <v>16</v>
      </c>
      <c r="E300" s="7" t="s">
        <v>217</v>
      </c>
      <c r="F300" s="3"/>
      <c r="G300" s="10">
        <f>G301</f>
        <v>2720</v>
      </c>
      <c r="H300" s="43"/>
      <c r="I300" s="43"/>
    </row>
    <row r="301" spans="1:9" ht="38.25" customHeight="1">
      <c r="A301" s="4" t="s">
        <v>220</v>
      </c>
      <c r="B301" s="5">
        <v>167</v>
      </c>
      <c r="C301" s="8" t="s">
        <v>21</v>
      </c>
      <c r="D301" s="8" t="s">
        <v>16</v>
      </c>
      <c r="E301" s="7" t="s">
        <v>206</v>
      </c>
      <c r="F301" s="3">
        <v>400</v>
      </c>
      <c r="G301" s="10">
        <v>2720</v>
      </c>
      <c r="H301" s="43"/>
      <c r="I301" s="43"/>
    </row>
    <row r="302" spans="1:9" ht="73.5" customHeight="1">
      <c r="A302" s="65" t="s">
        <v>243</v>
      </c>
      <c r="B302" s="5">
        <v>167</v>
      </c>
      <c r="C302" s="8" t="s">
        <v>21</v>
      </c>
      <c r="D302" s="8" t="s">
        <v>16</v>
      </c>
      <c r="E302" s="7" t="s">
        <v>244</v>
      </c>
      <c r="F302" s="3"/>
      <c r="G302" s="10">
        <f>G303</f>
        <v>1041</v>
      </c>
      <c r="H302" s="43"/>
      <c r="I302" s="43"/>
    </row>
    <row r="303" spans="1:9" ht="38.25" customHeight="1">
      <c r="A303" s="65" t="s">
        <v>117</v>
      </c>
      <c r="B303" s="5">
        <v>167</v>
      </c>
      <c r="C303" s="8" t="s">
        <v>21</v>
      </c>
      <c r="D303" s="8" t="s">
        <v>16</v>
      </c>
      <c r="E303" s="7" t="s">
        <v>244</v>
      </c>
      <c r="F303" s="3">
        <v>200</v>
      </c>
      <c r="G303" s="10">
        <v>1041</v>
      </c>
      <c r="H303" s="43"/>
      <c r="I303" s="43"/>
    </row>
    <row r="304" spans="1:9" ht="47.25" customHeight="1">
      <c r="A304" s="4" t="s">
        <v>221</v>
      </c>
      <c r="B304" s="5">
        <v>167</v>
      </c>
      <c r="C304" s="8" t="s">
        <v>21</v>
      </c>
      <c r="D304" s="8" t="s">
        <v>16</v>
      </c>
      <c r="E304" s="7" t="s">
        <v>222</v>
      </c>
      <c r="F304" s="3"/>
      <c r="G304" s="10">
        <f>G305</f>
        <v>5150.8</v>
      </c>
      <c r="H304" s="43"/>
      <c r="I304" s="43"/>
    </row>
    <row r="305" spans="1:9" ht="38.25" customHeight="1">
      <c r="A305" s="4" t="s">
        <v>117</v>
      </c>
      <c r="B305" s="5">
        <v>167</v>
      </c>
      <c r="C305" s="8" t="s">
        <v>21</v>
      </c>
      <c r="D305" s="8" t="s">
        <v>16</v>
      </c>
      <c r="E305" s="7" t="s">
        <v>222</v>
      </c>
      <c r="F305" s="3">
        <v>200</v>
      </c>
      <c r="G305" s="10">
        <v>5150.8</v>
      </c>
      <c r="H305" s="43"/>
      <c r="I305" s="43"/>
    </row>
    <row r="306" spans="1:9" ht="62.25" customHeight="1">
      <c r="A306" s="4" t="s">
        <v>238</v>
      </c>
      <c r="B306" s="5">
        <v>167</v>
      </c>
      <c r="C306" s="8" t="s">
        <v>21</v>
      </c>
      <c r="D306" s="8" t="s">
        <v>16</v>
      </c>
      <c r="E306" s="7" t="s">
        <v>222</v>
      </c>
      <c r="F306" s="3"/>
      <c r="G306" s="10">
        <f>G307</f>
        <v>20</v>
      </c>
      <c r="H306" s="43"/>
      <c r="I306" s="43"/>
    </row>
    <row r="307" spans="1:9" ht="38.25" customHeight="1">
      <c r="A307" s="4" t="s">
        <v>117</v>
      </c>
      <c r="B307" s="5">
        <v>167</v>
      </c>
      <c r="C307" s="8" t="s">
        <v>21</v>
      </c>
      <c r="D307" s="8" t="s">
        <v>16</v>
      </c>
      <c r="E307" s="7" t="s">
        <v>222</v>
      </c>
      <c r="F307" s="3">
        <v>200</v>
      </c>
      <c r="G307" s="10">
        <v>20</v>
      </c>
      <c r="H307" s="43"/>
      <c r="I307" s="43"/>
    </row>
    <row r="308" spans="1:9" ht="19.5" customHeight="1">
      <c r="A308" s="32" t="s">
        <v>185</v>
      </c>
      <c r="B308" s="5">
        <v>167</v>
      </c>
      <c r="C308" s="5" t="s">
        <v>21</v>
      </c>
      <c r="D308" s="5" t="s">
        <v>17</v>
      </c>
      <c r="E308" s="7"/>
      <c r="F308" s="3"/>
      <c r="G308" s="10">
        <f>G309+G311</f>
        <v>2428</v>
      </c>
      <c r="H308" s="43"/>
      <c r="I308" s="43"/>
    </row>
    <row r="309" spans="1:9" ht="21.75" customHeight="1">
      <c r="A309" s="32" t="s">
        <v>186</v>
      </c>
      <c r="B309" s="5">
        <v>167</v>
      </c>
      <c r="C309" s="5" t="s">
        <v>21</v>
      </c>
      <c r="D309" s="5" t="s">
        <v>17</v>
      </c>
      <c r="E309" s="7" t="s">
        <v>188</v>
      </c>
      <c r="F309" s="3"/>
      <c r="G309" s="10">
        <f>G310</f>
        <v>300</v>
      </c>
      <c r="H309" s="43"/>
      <c r="I309" s="43"/>
    </row>
    <row r="310" spans="1:9" ht="31.5" customHeight="1">
      <c r="A310" s="32" t="s">
        <v>117</v>
      </c>
      <c r="B310" s="5">
        <v>167</v>
      </c>
      <c r="C310" s="5" t="s">
        <v>21</v>
      </c>
      <c r="D310" s="5" t="s">
        <v>17</v>
      </c>
      <c r="E310" s="7" t="s">
        <v>188</v>
      </c>
      <c r="F310" s="3">
        <v>200</v>
      </c>
      <c r="G310" s="10">
        <v>300</v>
      </c>
      <c r="H310" s="43"/>
      <c r="I310" s="43"/>
    </row>
    <row r="311" spans="1:9" ht="31.5" customHeight="1">
      <c r="A311" s="32" t="s">
        <v>249</v>
      </c>
      <c r="B311" s="5">
        <v>167</v>
      </c>
      <c r="C311" s="5" t="s">
        <v>21</v>
      </c>
      <c r="D311" s="5" t="s">
        <v>17</v>
      </c>
      <c r="E311" s="7" t="s">
        <v>250</v>
      </c>
      <c r="F311" s="3"/>
      <c r="G311" s="10">
        <f>G312</f>
        <v>2128</v>
      </c>
      <c r="H311" s="43"/>
      <c r="I311" s="43"/>
    </row>
    <row r="312" spans="1:9" ht="31.5" customHeight="1">
      <c r="A312" s="32" t="s">
        <v>117</v>
      </c>
      <c r="B312" s="5">
        <v>167</v>
      </c>
      <c r="C312" s="5" t="s">
        <v>21</v>
      </c>
      <c r="D312" s="5" t="s">
        <v>17</v>
      </c>
      <c r="E312" s="7" t="s">
        <v>250</v>
      </c>
      <c r="F312" s="3">
        <v>200</v>
      </c>
      <c r="G312" s="10">
        <v>2128</v>
      </c>
      <c r="H312" s="43"/>
      <c r="I312" s="43"/>
    </row>
    <row r="313" spans="1:9" ht="21.75" customHeight="1">
      <c r="A313" s="9" t="s">
        <v>37</v>
      </c>
      <c r="B313" s="3">
        <v>167</v>
      </c>
      <c r="C313" s="5">
        <v>10</v>
      </c>
      <c r="D313" s="5"/>
      <c r="E313" s="8"/>
      <c r="F313" s="3"/>
      <c r="G313" s="10">
        <f>G314+G317</f>
        <v>22141.388000000003</v>
      </c>
      <c r="H313" s="43"/>
      <c r="I313" s="43"/>
    </row>
    <row r="314" spans="1:9" ht="21.75" customHeight="1">
      <c r="A314" s="4" t="s">
        <v>12</v>
      </c>
      <c r="B314" s="5">
        <v>167</v>
      </c>
      <c r="C314" s="5">
        <v>10</v>
      </c>
      <c r="D314" s="5" t="s">
        <v>15</v>
      </c>
      <c r="E314" s="8"/>
      <c r="F314" s="3"/>
      <c r="G314" s="10">
        <f>G315</f>
        <v>750</v>
      </c>
      <c r="H314" s="43"/>
      <c r="I314" s="43"/>
    </row>
    <row r="315" spans="1:9" ht="20.25" customHeight="1">
      <c r="A315" s="9" t="s">
        <v>83</v>
      </c>
      <c r="B315" s="5">
        <v>167</v>
      </c>
      <c r="C315" s="5">
        <v>10</v>
      </c>
      <c r="D315" s="5" t="s">
        <v>15</v>
      </c>
      <c r="E315" s="7" t="s">
        <v>142</v>
      </c>
      <c r="F315" s="3"/>
      <c r="G315" s="10">
        <f>G316</f>
        <v>750</v>
      </c>
      <c r="H315" s="43"/>
      <c r="I315" s="43"/>
    </row>
    <row r="316" spans="1:9" ht="30.75" customHeight="1">
      <c r="A316" s="9" t="s">
        <v>63</v>
      </c>
      <c r="B316" s="5">
        <v>167</v>
      </c>
      <c r="C316" s="5">
        <v>10</v>
      </c>
      <c r="D316" s="5" t="s">
        <v>15</v>
      </c>
      <c r="E316" s="7" t="s">
        <v>142</v>
      </c>
      <c r="F316" s="3">
        <v>300</v>
      </c>
      <c r="G316" s="10">
        <v>750</v>
      </c>
      <c r="H316" s="43"/>
      <c r="I316" s="43"/>
    </row>
    <row r="317" spans="1:9" ht="30.75" customHeight="1">
      <c r="A317" s="9" t="s">
        <v>41</v>
      </c>
      <c r="B317" s="5">
        <v>167</v>
      </c>
      <c r="C317" s="5" t="s">
        <v>59</v>
      </c>
      <c r="D317" s="5" t="s">
        <v>17</v>
      </c>
      <c r="E317" s="7"/>
      <c r="F317" s="3"/>
      <c r="G317" s="10">
        <f>G318+G320</f>
        <v>21391.388000000003</v>
      </c>
      <c r="H317" s="43"/>
      <c r="I317" s="43"/>
    </row>
    <row r="318" spans="1:9" ht="66" customHeight="1">
      <c r="A318" s="9" t="s">
        <v>223</v>
      </c>
      <c r="B318" s="5">
        <v>167</v>
      </c>
      <c r="C318" s="5" t="s">
        <v>59</v>
      </c>
      <c r="D318" s="5" t="s">
        <v>17</v>
      </c>
      <c r="E318" s="7" t="s">
        <v>224</v>
      </c>
      <c r="F318" s="5"/>
      <c r="G318" s="10">
        <f>G319</f>
        <v>21197.9</v>
      </c>
      <c r="H318" s="43"/>
      <c r="I318" s="43"/>
    </row>
    <row r="319" spans="1:9" ht="30.75" customHeight="1">
      <c r="A319" s="9" t="s">
        <v>63</v>
      </c>
      <c r="B319" s="5">
        <v>167</v>
      </c>
      <c r="C319" s="5" t="s">
        <v>59</v>
      </c>
      <c r="D319" s="5" t="s">
        <v>17</v>
      </c>
      <c r="E319" s="7" t="s">
        <v>224</v>
      </c>
      <c r="F319" s="5">
        <v>300</v>
      </c>
      <c r="G319" s="10">
        <v>21197.9</v>
      </c>
      <c r="H319" s="43"/>
      <c r="I319" s="43"/>
    </row>
    <row r="320" spans="1:9" ht="124.5" customHeight="1">
      <c r="A320" s="9" t="s">
        <v>251</v>
      </c>
      <c r="B320" s="5">
        <v>167</v>
      </c>
      <c r="C320" s="5" t="s">
        <v>59</v>
      </c>
      <c r="D320" s="5" t="s">
        <v>17</v>
      </c>
      <c r="E320" s="7" t="s">
        <v>252</v>
      </c>
      <c r="F320" s="5"/>
      <c r="G320" s="10">
        <f>G321</f>
        <v>193.488</v>
      </c>
      <c r="H320" s="43"/>
      <c r="I320" s="43"/>
    </row>
    <row r="321" spans="1:9" ht="30.75" customHeight="1">
      <c r="A321" s="9" t="s">
        <v>63</v>
      </c>
      <c r="B321" s="5">
        <v>167</v>
      </c>
      <c r="C321" s="5" t="s">
        <v>59</v>
      </c>
      <c r="D321" s="5" t="s">
        <v>17</v>
      </c>
      <c r="E321" s="7" t="s">
        <v>252</v>
      </c>
      <c r="F321" s="5">
        <v>300</v>
      </c>
      <c r="G321" s="10">
        <v>193.488</v>
      </c>
      <c r="H321" s="43"/>
      <c r="I321" s="43"/>
    </row>
    <row r="322" spans="1:9" ht="21.75" customHeight="1">
      <c r="A322" s="17" t="s">
        <v>44</v>
      </c>
      <c r="B322" s="5">
        <v>167</v>
      </c>
      <c r="C322" s="18" t="s">
        <v>60</v>
      </c>
      <c r="D322" s="18" t="s">
        <v>16</v>
      </c>
      <c r="E322" s="19"/>
      <c r="F322" s="18"/>
      <c r="G322" s="20">
        <f>G324</f>
        <v>600</v>
      </c>
      <c r="H322" s="43"/>
      <c r="I322" s="43"/>
    </row>
    <row r="323" spans="1:9" ht="71.25" customHeight="1">
      <c r="A323" s="17" t="s">
        <v>164</v>
      </c>
      <c r="B323" s="5">
        <v>167</v>
      </c>
      <c r="C323" s="18" t="s">
        <v>60</v>
      </c>
      <c r="D323" s="18" t="s">
        <v>16</v>
      </c>
      <c r="E323" s="28" t="s">
        <v>163</v>
      </c>
      <c r="F323" s="18"/>
      <c r="G323" s="20">
        <f>G324</f>
        <v>600</v>
      </c>
      <c r="H323" s="43"/>
      <c r="I323" s="43"/>
    </row>
    <row r="324" spans="1:9" ht="33.75" customHeight="1">
      <c r="A324" s="32" t="s">
        <v>117</v>
      </c>
      <c r="B324" s="5">
        <v>167</v>
      </c>
      <c r="C324" s="18" t="s">
        <v>60</v>
      </c>
      <c r="D324" s="18" t="s">
        <v>16</v>
      </c>
      <c r="E324" s="28" t="s">
        <v>163</v>
      </c>
      <c r="F324" s="18">
        <v>200</v>
      </c>
      <c r="G324" s="20">
        <v>600</v>
      </c>
      <c r="H324" s="43"/>
      <c r="I324" s="43"/>
    </row>
    <row r="325" spans="1:9" ht="33.75" customHeight="1">
      <c r="A325" s="32" t="s">
        <v>207</v>
      </c>
      <c r="B325" s="5">
        <v>303</v>
      </c>
      <c r="C325" s="18"/>
      <c r="D325" s="18"/>
      <c r="E325" s="28"/>
      <c r="F325" s="18"/>
      <c r="G325" s="20">
        <f>G326</f>
        <v>50</v>
      </c>
      <c r="H325" s="43"/>
      <c r="I325" s="43"/>
    </row>
    <row r="326" spans="1:9" ht="25.5" customHeight="1">
      <c r="A326" s="32" t="s">
        <v>5</v>
      </c>
      <c r="B326" s="5">
        <v>303</v>
      </c>
      <c r="C326" s="5" t="s">
        <v>15</v>
      </c>
      <c r="D326" s="5" t="s">
        <v>46</v>
      </c>
      <c r="E326" s="28"/>
      <c r="F326" s="18"/>
      <c r="G326" s="20">
        <f>G327</f>
        <v>50</v>
      </c>
      <c r="H326" s="43"/>
      <c r="I326" s="43"/>
    </row>
    <row r="327" spans="1:9" ht="24.75" customHeight="1">
      <c r="A327" s="32" t="s">
        <v>159</v>
      </c>
      <c r="B327" s="5">
        <v>303</v>
      </c>
      <c r="C327" s="5" t="s">
        <v>15</v>
      </c>
      <c r="D327" s="5" t="s">
        <v>46</v>
      </c>
      <c r="E327" s="28" t="s">
        <v>160</v>
      </c>
      <c r="F327" s="18"/>
      <c r="G327" s="20">
        <f>G328</f>
        <v>50</v>
      </c>
      <c r="H327" s="43"/>
      <c r="I327" s="43"/>
    </row>
    <row r="328" spans="1:9" ht="21.75" customHeight="1">
      <c r="A328" s="32" t="s">
        <v>208</v>
      </c>
      <c r="B328" s="5">
        <v>303</v>
      </c>
      <c r="C328" s="5" t="s">
        <v>15</v>
      </c>
      <c r="D328" s="5" t="s">
        <v>46</v>
      </c>
      <c r="E328" s="28" t="s">
        <v>160</v>
      </c>
      <c r="F328" s="18">
        <v>830</v>
      </c>
      <c r="G328" s="20">
        <v>50</v>
      </c>
      <c r="H328" s="43"/>
      <c r="I328" s="43"/>
    </row>
    <row r="329" spans="1:9">
      <c r="A329" s="9" t="s">
        <v>56</v>
      </c>
      <c r="B329" s="4"/>
      <c r="C329" s="4"/>
      <c r="D329" s="4"/>
      <c r="E329" s="4"/>
      <c r="F329" s="4"/>
      <c r="G329" s="10">
        <f>G11+G32+G68+G170+G235+G325</f>
        <v>412661.97900000005</v>
      </c>
      <c r="H329" s="10">
        <f>H11+H32+H68+H170+H235</f>
        <v>277134.2</v>
      </c>
      <c r="I329" s="10">
        <f>I11+I32+I68+I170+I235</f>
        <v>278094.7</v>
      </c>
    </row>
    <row r="330" spans="1:9">
      <c r="A330" s="12"/>
    </row>
    <row r="331" spans="1:9">
      <c r="A331" s="12"/>
    </row>
    <row r="332" spans="1:9">
      <c r="A332" s="12"/>
    </row>
    <row r="333" spans="1:9">
      <c r="A333" s="12"/>
    </row>
    <row r="334" spans="1:9">
      <c r="A334" s="12"/>
    </row>
    <row r="335" spans="1:9">
      <c r="A335" s="12"/>
    </row>
    <row r="336" spans="1:9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opLeftCell="A93" workbookViewId="0">
      <selection activeCell="F249" sqref="F249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144</v>
      </c>
    </row>
    <row r="2" spans="1:8">
      <c r="B2" s="11"/>
      <c r="C2" s="11"/>
      <c r="D2" s="11"/>
      <c r="G2" s="13" t="s">
        <v>108</v>
      </c>
    </row>
    <row r="3" spans="1:8">
      <c r="B3" s="11"/>
      <c r="C3" s="11"/>
      <c r="D3" s="11"/>
      <c r="G3" s="13" t="s">
        <v>109</v>
      </c>
    </row>
    <row r="4" spans="1:8">
      <c r="B4" s="11"/>
      <c r="C4" s="11"/>
      <c r="D4" s="11"/>
      <c r="G4" s="13" t="s">
        <v>110</v>
      </c>
    </row>
    <row r="5" spans="1:8">
      <c r="B5" s="11"/>
      <c r="C5" s="11"/>
      <c r="D5" s="11"/>
      <c r="G5" s="13" t="s">
        <v>145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9" t="s">
        <v>196</v>
      </c>
      <c r="B7" s="70"/>
      <c r="C7" s="70"/>
      <c r="D7" s="70"/>
      <c r="E7" s="70"/>
      <c r="F7" s="70"/>
      <c r="G7" s="70"/>
      <c r="H7" s="70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155</v>
      </c>
      <c r="G9" s="3" t="s">
        <v>165</v>
      </c>
      <c r="H9" s="3" t="s">
        <v>192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30560.02</v>
      </c>
      <c r="G11" s="10">
        <f>Лист1!E11</f>
        <v>20655</v>
      </c>
      <c r="H11" s="10">
        <f>Лист1!F11</f>
        <v>20655.3</v>
      </c>
    </row>
    <row r="12" spans="1:8" ht="40.5" customHeight="1">
      <c r="A12" s="4" t="str">
        <f>Лист2!A237</f>
        <v>Функционирование высшего должностного лица муниципального образования</v>
      </c>
      <c r="B12" s="5" t="str">
        <f>Лист2!C237</f>
        <v>01</v>
      </c>
      <c r="C12" s="5" t="str">
        <f>Лист2!D237</f>
        <v>02</v>
      </c>
      <c r="D12" s="5"/>
      <c r="E12" s="5"/>
      <c r="F12" s="44">
        <f>Лист2!G237</f>
        <v>1044</v>
      </c>
      <c r="G12" s="10"/>
      <c r="H12" s="10"/>
    </row>
    <row r="13" spans="1:8" ht="21.75" customHeight="1">
      <c r="A13" s="4" t="str">
        <f>Лист2!A238</f>
        <v>Глава муниципального образования</v>
      </c>
      <c r="B13" s="5" t="str">
        <f>Лист2!C238</f>
        <v>01</v>
      </c>
      <c r="C13" s="5" t="str">
        <f>Лист2!D238</f>
        <v>02</v>
      </c>
      <c r="D13" s="5" t="str">
        <f>Лист2!E238</f>
        <v>01 2 00 10120</v>
      </c>
      <c r="E13" s="5"/>
      <c r="F13" s="44">
        <f>Лист2!G238</f>
        <v>1044</v>
      </c>
      <c r="G13" s="10"/>
      <c r="H13" s="10"/>
    </row>
    <row r="14" spans="1:8" ht="81" customHeight="1">
      <c r="A14" s="4" t="str">
        <f>Лист2!A239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Лист2!C239</f>
        <v>01</v>
      </c>
      <c r="C14" s="5" t="str">
        <f>Лист2!D239</f>
        <v>02</v>
      </c>
      <c r="D14" s="5" t="str">
        <f>Лист2!E239</f>
        <v>01 2 00 10120</v>
      </c>
      <c r="E14" s="5">
        <f>Лист2!F239</f>
        <v>100</v>
      </c>
      <c r="F14" s="44">
        <f>Лист2!G239</f>
        <v>1044</v>
      </c>
      <c r="G14" s="10"/>
      <c r="H14" s="10"/>
    </row>
    <row r="15" spans="1:8" ht="68.25" customHeight="1">
      <c r="A15" s="4" t="s">
        <v>92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72</v>
      </c>
      <c r="B16" s="5" t="s">
        <v>15</v>
      </c>
      <c r="C16" s="5" t="s">
        <v>17</v>
      </c>
      <c r="D16" s="7" t="s">
        <v>137</v>
      </c>
      <c r="E16" s="3"/>
      <c r="F16" s="10">
        <f>F17</f>
        <v>125</v>
      </c>
      <c r="G16" s="43"/>
      <c r="H16" s="43"/>
    </row>
    <row r="17" spans="1:8" ht="34.5" customHeight="1">
      <c r="A17" s="32" t="s">
        <v>117</v>
      </c>
      <c r="B17" s="5" t="s">
        <v>15</v>
      </c>
      <c r="C17" s="5" t="s">
        <v>17</v>
      </c>
      <c r="D17" s="7" t="s">
        <v>137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93</v>
      </c>
      <c r="B18" s="5" t="s">
        <v>15</v>
      </c>
      <c r="C18" s="5" t="s">
        <v>18</v>
      </c>
      <c r="D18" s="3"/>
      <c r="E18" s="3"/>
      <c r="F18" s="10">
        <f>F19+F24</f>
        <v>13822.127</v>
      </c>
      <c r="G18" s="43"/>
      <c r="H18" s="43"/>
    </row>
    <row r="19" spans="1:8" ht="31.5">
      <c r="A19" s="9" t="s">
        <v>67</v>
      </c>
      <c r="B19" s="5" t="s">
        <v>15</v>
      </c>
      <c r="C19" s="5" t="s">
        <v>18</v>
      </c>
      <c r="D19" s="7" t="s">
        <v>118</v>
      </c>
      <c r="E19" s="3"/>
      <c r="F19" s="10">
        <f>F20</f>
        <v>13819.127</v>
      </c>
      <c r="G19" s="43"/>
      <c r="H19" s="43"/>
    </row>
    <row r="20" spans="1:8" ht="31.5">
      <c r="A20" s="9" t="s">
        <v>68</v>
      </c>
      <c r="B20" s="5" t="s">
        <v>15</v>
      </c>
      <c r="C20" s="5" t="s">
        <v>18</v>
      </c>
      <c r="D20" s="7" t="s">
        <v>119</v>
      </c>
      <c r="E20" s="3"/>
      <c r="F20" s="10">
        <f>F21+F22+F23</f>
        <v>13819.127</v>
      </c>
      <c r="G20" s="43"/>
      <c r="H20" s="43"/>
    </row>
    <row r="21" spans="1:8" ht="82.5" customHeight="1">
      <c r="A21" s="31" t="s">
        <v>78</v>
      </c>
      <c r="B21" s="5" t="s">
        <v>15</v>
      </c>
      <c r="C21" s="5" t="s">
        <v>18</v>
      </c>
      <c r="D21" s="7" t="s">
        <v>119</v>
      </c>
      <c r="E21" s="3">
        <v>100</v>
      </c>
      <c r="F21" s="10">
        <f>Лист2!G246</f>
        <v>8776.2800000000007</v>
      </c>
      <c r="G21" s="43"/>
      <c r="H21" s="43"/>
    </row>
    <row r="22" spans="1:8" ht="33" customHeight="1">
      <c r="A22" s="32" t="s">
        <v>117</v>
      </c>
      <c r="B22" s="5" t="s">
        <v>15</v>
      </c>
      <c r="C22" s="5" t="s">
        <v>18</v>
      </c>
      <c r="D22" s="7" t="s">
        <v>119</v>
      </c>
      <c r="E22" s="3">
        <v>200</v>
      </c>
      <c r="F22" s="10">
        <f>Лист2!G247</f>
        <v>4872.8469999999998</v>
      </c>
      <c r="G22" s="43"/>
      <c r="H22" s="43"/>
    </row>
    <row r="23" spans="1:8" ht="21.75" customHeight="1">
      <c r="A23" s="33" t="s">
        <v>69</v>
      </c>
      <c r="B23" s="5" t="s">
        <v>15</v>
      </c>
      <c r="C23" s="5" t="s">
        <v>18</v>
      </c>
      <c r="D23" s="7" t="s">
        <v>119</v>
      </c>
      <c r="E23" s="3">
        <v>850</v>
      </c>
      <c r="F23" s="10">
        <f>Лист2!G248</f>
        <v>170</v>
      </c>
      <c r="G23" s="43"/>
      <c r="H23" s="43"/>
    </row>
    <row r="24" spans="1:8" ht="21.75" customHeight="1">
      <c r="A24" s="33" t="str">
        <f>Лист2!A249</f>
        <v>Резервные фонды местных администраций</v>
      </c>
      <c r="B24" s="5" t="str">
        <f>Лист2!C249</f>
        <v>01</v>
      </c>
      <c r="C24" s="5" t="str">
        <f>Лист2!D249</f>
        <v>04</v>
      </c>
      <c r="D24" s="5" t="str">
        <f>Лист2!E249</f>
        <v>99 1 00 14100</v>
      </c>
      <c r="E24" s="5"/>
      <c r="F24" s="45">
        <f>Лист2!G249</f>
        <v>3</v>
      </c>
      <c r="G24" s="43"/>
      <c r="H24" s="43"/>
    </row>
    <row r="25" spans="1:8" ht="40.5" customHeight="1">
      <c r="A25" s="33" t="str">
        <f>Лист2!A250</f>
        <v>Закупка товаров, работ и услуг для обеспечения государственных (муниципальных) нужд</v>
      </c>
      <c r="B25" s="5" t="str">
        <f>Лист2!C250</f>
        <v>01</v>
      </c>
      <c r="C25" s="5" t="str">
        <f>Лист2!D250</f>
        <v>04</v>
      </c>
      <c r="D25" s="5" t="str">
        <f>Лист2!E250</f>
        <v>99 1 00 14100</v>
      </c>
      <c r="E25" s="5">
        <f>Лист2!F250</f>
        <v>200</v>
      </c>
      <c r="F25" s="45">
        <f>Лист2!G250</f>
        <v>3</v>
      </c>
      <c r="G25" s="43"/>
      <c r="H25" s="43"/>
    </row>
    <row r="26" spans="1:8" ht="21.75" customHeight="1">
      <c r="A26" s="33" t="str">
        <f>Лист2!A251</f>
        <v>Судебная система</v>
      </c>
      <c r="B26" s="5" t="str">
        <f>Лист2!C251</f>
        <v>01</v>
      </c>
      <c r="C26" s="5" t="str">
        <f>Лист2!D251</f>
        <v>05</v>
      </c>
      <c r="D26" s="5">
        <f>Лист2!E251</f>
        <v>0</v>
      </c>
      <c r="E26" s="5">
        <f>Лист2!F251</f>
        <v>0</v>
      </c>
      <c r="F26" s="44">
        <f>Лист2!G251</f>
        <v>5.3</v>
      </c>
      <c r="G26" s="43"/>
      <c r="H26" s="43"/>
    </row>
    <row r="27" spans="1:8" ht="66.75" customHeight="1">
      <c r="A27" s="33" t="str">
        <f>Лист2!A252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Лист2!C252</f>
        <v>01</v>
      </c>
      <c r="C27" s="5" t="str">
        <f>Лист2!D252</f>
        <v>05</v>
      </c>
      <c r="D27" s="5" t="str">
        <f>Лист2!E252</f>
        <v>01 4 00 51200</v>
      </c>
      <c r="E27" s="5">
        <f>Лист2!F252</f>
        <v>0</v>
      </c>
      <c r="F27" s="44">
        <f>Лист2!G252</f>
        <v>5.3</v>
      </c>
      <c r="G27" s="43"/>
      <c r="H27" s="43"/>
    </row>
    <row r="28" spans="1:8" ht="42" customHeight="1">
      <c r="A28" s="33" t="str">
        <f>Лист2!A253</f>
        <v>Закупка товаров, работ и услуг для обеспечения государственных (муниципальных) нужд</v>
      </c>
      <c r="B28" s="5" t="str">
        <f>Лист2!C253</f>
        <v>01</v>
      </c>
      <c r="C28" s="5" t="str">
        <f>Лист2!D253</f>
        <v>05</v>
      </c>
      <c r="D28" s="5" t="str">
        <f>Лист2!E253</f>
        <v>01 4 00 51200</v>
      </c>
      <c r="E28" s="5">
        <f>Лист2!F253</f>
        <v>200</v>
      </c>
      <c r="F28" s="44">
        <f>Лист2!G253</f>
        <v>5.3</v>
      </c>
      <c r="G28" s="43"/>
      <c r="H28" s="43"/>
    </row>
    <row r="29" spans="1:8" ht="47.25">
      <c r="A29" s="37" t="s">
        <v>94</v>
      </c>
      <c r="B29" s="5" t="s">
        <v>15</v>
      </c>
      <c r="C29" s="5" t="s">
        <v>19</v>
      </c>
      <c r="D29" s="5"/>
      <c r="E29" s="3"/>
      <c r="F29" s="10">
        <f>F30</f>
        <v>4868.5</v>
      </c>
      <c r="G29" s="43"/>
      <c r="H29" s="43"/>
    </row>
    <row r="30" spans="1:8" ht="31.5">
      <c r="A30" s="9" t="s">
        <v>67</v>
      </c>
      <c r="B30" s="5" t="s">
        <v>15</v>
      </c>
      <c r="C30" s="5" t="s">
        <v>19</v>
      </c>
      <c r="D30" s="7" t="s">
        <v>118</v>
      </c>
      <c r="E30" s="3"/>
      <c r="F30" s="10">
        <f>F31</f>
        <v>4868.5</v>
      </c>
      <c r="G30" s="43"/>
      <c r="H30" s="43"/>
    </row>
    <row r="31" spans="1:8" ht="31.5">
      <c r="A31" s="9" t="s">
        <v>68</v>
      </c>
      <c r="B31" s="5" t="s">
        <v>15</v>
      </c>
      <c r="C31" s="5" t="s">
        <v>19</v>
      </c>
      <c r="D31" s="7" t="s">
        <v>119</v>
      </c>
      <c r="E31" s="3"/>
      <c r="F31" s="10">
        <f>F32+F33+F34</f>
        <v>4868.5</v>
      </c>
      <c r="G31" s="43"/>
      <c r="H31" s="43"/>
    </row>
    <row r="32" spans="1:8" ht="81.75" customHeight="1">
      <c r="A32" s="31" t="s">
        <v>78</v>
      </c>
      <c r="B32" s="5" t="s">
        <v>15</v>
      </c>
      <c r="C32" s="5" t="s">
        <v>19</v>
      </c>
      <c r="D32" s="7" t="s">
        <v>119</v>
      </c>
      <c r="E32" s="3">
        <v>100</v>
      </c>
      <c r="F32" s="10">
        <f>Лист2!G175</f>
        <v>4351.3999999999996</v>
      </c>
      <c r="G32" s="43"/>
      <c r="H32" s="43"/>
    </row>
    <row r="33" spans="1:8" ht="33" customHeight="1">
      <c r="A33" s="32" t="s">
        <v>117</v>
      </c>
      <c r="B33" s="5" t="s">
        <v>15</v>
      </c>
      <c r="C33" s="5" t="s">
        <v>19</v>
      </c>
      <c r="D33" s="7" t="s">
        <v>119</v>
      </c>
      <c r="E33" s="3">
        <v>200</v>
      </c>
      <c r="F33" s="10">
        <f>Лист2!G176</f>
        <v>512.1</v>
      </c>
      <c r="G33" s="43"/>
      <c r="H33" s="43"/>
    </row>
    <row r="34" spans="1:8" ht="20.25" customHeight="1">
      <c r="A34" s="33" t="s">
        <v>69</v>
      </c>
      <c r="B34" s="5" t="s">
        <v>15</v>
      </c>
      <c r="C34" s="5" t="s">
        <v>19</v>
      </c>
      <c r="D34" s="7" t="s">
        <v>119</v>
      </c>
      <c r="E34" s="3">
        <v>850</v>
      </c>
      <c r="F34" s="10">
        <f>Лист2!G177</f>
        <v>5</v>
      </c>
      <c r="G34" s="43"/>
      <c r="H34" s="43"/>
    </row>
    <row r="35" spans="1:8" ht="16.5" customHeight="1">
      <c r="A35" s="4" t="s">
        <v>148</v>
      </c>
      <c r="B35" s="5" t="s">
        <v>15</v>
      </c>
      <c r="C35" s="5">
        <v>11</v>
      </c>
      <c r="D35" s="7"/>
      <c r="E35" s="3"/>
      <c r="F35" s="10">
        <f>F36</f>
        <v>276.2</v>
      </c>
      <c r="G35" s="43"/>
      <c r="H35" s="43"/>
    </row>
    <row r="36" spans="1:8" ht="19.5" customHeight="1">
      <c r="A36" s="4" t="s">
        <v>149</v>
      </c>
      <c r="B36" s="5" t="s">
        <v>15</v>
      </c>
      <c r="C36" s="5">
        <v>11</v>
      </c>
      <c r="D36" s="7" t="s">
        <v>151</v>
      </c>
      <c r="E36" s="3"/>
      <c r="F36" s="10">
        <f>F37</f>
        <v>276.2</v>
      </c>
      <c r="G36" s="43"/>
      <c r="H36" s="43"/>
    </row>
    <row r="37" spans="1:8" ht="17.25" customHeight="1">
      <c r="A37" s="31" t="s">
        <v>150</v>
      </c>
      <c r="B37" s="5" t="s">
        <v>15</v>
      </c>
      <c r="C37" s="5">
        <v>11</v>
      </c>
      <c r="D37" s="7" t="s">
        <v>151</v>
      </c>
      <c r="E37" s="3">
        <v>870</v>
      </c>
      <c r="F37" s="10">
        <f>Лист2!G180</f>
        <v>276.2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F39+F46+F43+F52+F48+F50</f>
        <v>10418.893</v>
      </c>
      <c r="G38" s="43"/>
      <c r="H38" s="43"/>
    </row>
    <row r="39" spans="1:8" ht="17.25" customHeight="1">
      <c r="A39" s="9" t="s">
        <v>52</v>
      </c>
      <c r="B39" s="5" t="s">
        <v>15</v>
      </c>
      <c r="C39" s="5">
        <v>13</v>
      </c>
      <c r="D39" s="7" t="s">
        <v>138</v>
      </c>
      <c r="E39" s="3"/>
      <c r="F39" s="10">
        <f>F40</f>
        <v>242</v>
      </c>
      <c r="G39" s="43"/>
      <c r="H39" s="43"/>
    </row>
    <row r="40" spans="1:8" ht="87" customHeight="1">
      <c r="A40" s="32" t="s">
        <v>78</v>
      </c>
      <c r="B40" s="5" t="s">
        <v>15</v>
      </c>
      <c r="C40" s="5">
        <v>13</v>
      </c>
      <c r="D40" s="7" t="s">
        <v>138</v>
      </c>
      <c r="E40" s="5"/>
      <c r="F40" s="10">
        <f>F41+F42</f>
        <v>242</v>
      </c>
      <c r="G40" s="43"/>
      <c r="H40" s="43"/>
    </row>
    <row r="41" spans="1:8" ht="36.75" customHeight="1">
      <c r="A41" s="32" t="s">
        <v>117</v>
      </c>
      <c r="B41" s="5" t="s">
        <v>15</v>
      </c>
      <c r="C41" s="5">
        <v>13</v>
      </c>
      <c r="D41" s="7" t="s">
        <v>138</v>
      </c>
      <c r="E41" s="5">
        <v>100</v>
      </c>
      <c r="F41" s="30">
        <f>Лист2!G256</f>
        <v>242</v>
      </c>
      <c r="G41" s="43"/>
      <c r="H41" s="43"/>
    </row>
    <row r="42" spans="1:8" ht="96" customHeight="1">
      <c r="A42" s="33" t="s">
        <v>66</v>
      </c>
      <c r="B42" s="5" t="s">
        <v>15</v>
      </c>
      <c r="C42" s="5">
        <v>13</v>
      </c>
      <c r="D42" s="7" t="s">
        <v>138</v>
      </c>
      <c r="E42" s="5">
        <v>200</v>
      </c>
      <c r="F42" s="30">
        <f>Лист2!G257</f>
        <v>0</v>
      </c>
      <c r="G42" s="43"/>
      <c r="H42" s="43"/>
    </row>
    <row r="43" spans="1:8" ht="34.5" customHeight="1">
      <c r="A43" s="33" t="str">
        <f>Лист2!A258</f>
        <v>Учреждения по обеспечению хозяйственного обслуживания</v>
      </c>
      <c r="B43" s="5" t="str">
        <f>Лист2!C258</f>
        <v>01</v>
      </c>
      <c r="C43" s="5" t="str">
        <f>Лист2!D258</f>
        <v>13</v>
      </c>
      <c r="D43" s="5" t="str">
        <f>Лист2!E258</f>
        <v>02 5 00 10810</v>
      </c>
      <c r="E43" s="5"/>
      <c r="F43" s="44">
        <f>Лист2!G258</f>
        <v>1440.9</v>
      </c>
      <c r="G43" s="43"/>
      <c r="H43" s="43"/>
    </row>
    <row r="44" spans="1:8" ht="96" customHeight="1">
      <c r="A44" s="33" t="str">
        <f>Лист2!A259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Лист2!C259</f>
        <v>01</v>
      </c>
      <c r="C44" s="5" t="str">
        <f>Лист2!D259</f>
        <v>13</v>
      </c>
      <c r="D44" s="5" t="str">
        <f>Лист2!E259</f>
        <v>02 5 00 10810</v>
      </c>
      <c r="E44" s="5">
        <f>Лист2!F259</f>
        <v>100</v>
      </c>
      <c r="F44" s="44">
        <f>Лист2!G259</f>
        <v>1440.9</v>
      </c>
      <c r="G44" s="43"/>
      <c r="H44" s="43"/>
    </row>
    <row r="45" spans="1:8" ht="34.5" customHeight="1">
      <c r="A45" s="33" t="str">
        <f>Лист2!A260</f>
        <v>Закупка товаров, работ и услуг для обеспечения государственных (муниципальных) нужд</v>
      </c>
      <c r="B45" s="5" t="str">
        <f>Лист2!C260</f>
        <v>01</v>
      </c>
      <c r="C45" s="5" t="str">
        <f>Лист2!D260</f>
        <v>13</v>
      </c>
      <c r="D45" s="5" t="str">
        <f>Лист2!E260</f>
        <v>02 5 00 10810</v>
      </c>
      <c r="E45" s="5">
        <f>Лист2!F260</f>
        <v>200</v>
      </c>
      <c r="F45" s="44">
        <f>Лист2!G260</f>
        <v>0</v>
      </c>
      <c r="G45" s="43"/>
      <c r="H45" s="43"/>
    </row>
    <row r="46" spans="1:8" ht="95.25" customHeight="1">
      <c r="A46" s="33" t="str">
        <f>Лист2!A182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123</v>
      </c>
      <c r="E46" s="3"/>
      <c r="F46" s="10">
        <f>F47</f>
        <v>2118</v>
      </c>
      <c r="G46" s="43"/>
      <c r="H46" s="43"/>
    </row>
    <row r="47" spans="1:8" ht="93" customHeight="1">
      <c r="A47" s="33" t="str">
        <f>Лист2!A183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123</v>
      </c>
      <c r="E47" s="3">
        <v>100</v>
      </c>
      <c r="F47" s="10">
        <f>Лист2!G183</f>
        <v>2118</v>
      </c>
      <c r="G47" s="43"/>
      <c r="H47" s="43"/>
    </row>
    <row r="48" spans="1:8" ht="51.75" customHeight="1">
      <c r="A48" s="33" t="str">
        <f>Лист2!A184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Лист2!C184</f>
        <v>01</v>
      </c>
      <c r="C48" s="5">
        <f>Лист2!D184</f>
        <v>13</v>
      </c>
      <c r="D48" s="5" t="str">
        <f>Лист2!E184</f>
        <v>02 5 00 S0430</v>
      </c>
      <c r="E48" s="5"/>
      <c r="F48" s="10">
        <f>F49</f>
        <v>2768</v>
      </c>
      <c r="G48" s="43"/>
      <c r="H48" s="43"/>
    </row>
    <row r="49" spans="1:8" ht="93" customHeight="1">
      <c r="A49" s="33" t="str">
        <f>Лист2!A185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Лист2!C185</f>
        <v>01</v>
      </c>
      <c r="C49" s="5">
        <f>Лист2!D185</f>
        <v>13</v>
      </c>
      <c r="D49" s="5" t="str">
        <f>Лист2!E185</f>
        <v>02 5 00 S0430</v>
      </c>
      <c r="E49" s="5">
        <f>Лист2!F185</f>
        <v>100</v>
      </c>
      <c r="F49" s="10">
        <f>Лист2!G185+Лист2!G263</f>
        <v>2768</v>
      </c>
      <c r="G49" s="43"/>
      <c r="H49" s="43"/>
    </row>
    <row r="50" spans="1:8" ht="21.75" customHeight="1">
      <c r="A50" s="33" t="str">
        <f>Лист2!A264</f>
        <v>Резервные фонды местных администраций</v>
      </c>
      <c r="B50" s="5" t="str">
        <f>Лист2!C264</f>
        <v>01</v>
      </c>
      <c r="C50" s="5">
        <f>Лист2!D264</f>
        <v>13</v>
      </c>
      <c r="D50" s="5" t="str">
        <f>Лист2!E264</f>
        <v>99 1 00 14100</v>
      </c>
      <c r="E50" s="5"/>
      <c r="F50" s="44">
        <f>Лист2!G264</f>
        <v>2985</v>
      </c>
      <c r="G50" s="43"/>
      <c r="H50" s="43"/>
    </row>
    <row r="51" spans="1:8" ht="32.25" customHeight="1">
      <c r="A51" s="33" t="str">
        <f>Лист2!A265</f>
        <v>Закупка товаров, работ и услуг для обеспечения государственных (муниципальных) нужд</v>
      </c>
      <c r="B51" s="5" t="str">
        <f>Лист2!C265</f>
        <v>01</v>
      </c>
      <c r="C51" s="5">
        <f>Лист2!D265</f>
        <v>13</v>
      </c>
      <c r="D51" s="5" t="str">
        <f>Лист2!E265</f>
        <v>99 1 00 14100</v>
      </c>
      <c r="E51" s="5">
        <f>Лист2!F265</f>
        <v>200</v>
      </c>
      <c r="F51" s="44">
        <f>Лист2!G265</f>
        <v>2985</v>
      </c>
      <c r="G51" s="43"/>
      <c r="H51" s="43"/>
    </row>
    <row r="52" spans="1:8" ht="21.75" customHeight="1">
      <c r="A52" s="33" t="str">
        <f>Лист2!A186</f>
        <v>Прочие выплаты по обязательствам государства</v>
      </c>
      <c r="B52" s="5" t="str">
        <f>Лист2!C186</f>
        <v>01</v>
      </c>
      <c r="C52" s="5" t="str">
        <f>Лист2!D186</f>
        <v>13</v>
      </c>
      <c r="D52" s="5" t="str">
        <f>Лист2!E186</f>
        <v>99 9 00 14710</v>
      </c>
      <c r="E52" s="5"/>
      <c r="F52" s="45">
        <f>F53</f>
        <v>864.99300000000005</v>
      </c>
      <c r="G52" s="43"/>
      <c r="H52" s="43"/>
    </row>
    <row r="53" spans="1:8" ht="36.75" customHeight="1">
      <c r="A53" s="33" t="str">
        <f>Лист2!A187</f>
        <v>Закупка товаров, работ и услуг для обеспечения государственных (муниципальных) нужд</v>
      </c>
      <c r="B53" s="5" t="str">
        <f>Лист2!C187</f>
        <v>01</v>
      </c>
      <c r="C53" s="5" t="str">
        <f>Лист2!D187</f>
        <v>13</v>
      </c>
      <c r="D53" s="5" t="str">
        <f>Лист2!E187</f>
        <v>99 9 00 14710</v>
      </c>
      <c r="E53" s="5">
        <f>Лист2!F187</f>
        <v>200</v>
      </c>
      <c r="F53" s="45">
        <f>Лист2!G187+Лист2!G325+Лист2!G267</f>
        <v>864.99300000000005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779.7</v>
      </c>
      <c r="G54" s="45">
        <f>Лист1!E19</f>
        <v>779.7</v>
      </c>
      <c r="H54" s="45">
        <f>Лист1!F19</f>
        <v>779.7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779.7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130</v>
      </c>
      <c r="E56" s="5"/>
      <c r="F56" s="10">
        <f>F57</f>
        <v>779.7</v>
      </c>
      <c r="G56" s="43"/>
      <c r="H56" s="43"/>
    </row>
    <row r="57" spans="1:8" ht="22.5" customHeight="1">
      <c r="A57" s="4" t="s">
        <v>53</v>
      </c>
      <c r="B57" s="7" t="s">
        <v>16</v>
      </c>
      <c r="C57" s="7" t="s">
        <v>17</v>
      </c>
      <c r="D57" s="7" t="s">
        <v>130</v>
      </c>
      <c r="E57" s="3">
        <v>530</v>
      </c>
      <c r="F57" s="10">
        <f>Лист2!G191</f>
        <v>779.7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1709.92</v>
      </c>
      <c r="G58" s="10">
        <f>Лист1!E21</f>
        <v>1502</v>
      </c>
      <c r="H58" s="10">
        <f>Лист1!F21</f>
        <v>1502</v>
      </c>
    </row>
    <row r="59" spans="1:8" ht="48.75" customHeight="1">
      <c r="A59" s="4" t="s">
        <v>48</v>
      </c>
      <c r="B59" s="5" t="s">
        <v>17</v>
      </c>
      <c r="C59" s="5" t="s">
        <v>20</v>
      </c>
      <c r="D59" s="3"/>
      <c r="E59" s="5"/>
      <c r="F59" s="10">
        <f>F60+F67+F63+F65+F69+F71</f>
        <v>1709.92</v>
      </c>
      <c r="G59" s="43"/>
      <c r="H59" s="43"/>
    </row>
    <row r="60" spans="1:8" ht="36" customHeight="1">
      <c r="A60" s="9" t="s">
        <v>73</v>
      </c>
      <c r="B60" s="5" t="s">
        <v>17</v>
      </c>
      <c r="C60" s="5" t="s">
        <v>20</v>
      </c>
      <c r="D60" s="7" t="s">
        <v>139</v>
      </c>
      <c r="E60" s="5"/>
      <c r="F60" s="10">
        <f>F61+F62</f>
        <v>1152.72</v>
      </c>
      <c r="G60" s="43"/>
      <c r="H60" s="43"/>
    </row>
    <row r="61" spans="1:8" ht="83.25" customHeight="1">
      <c r="A61" s="31" t="s">
        <v>78</v>
      </c>
      <c r="B61" s="5" t="s">
        <v>17</v>
      </c>
      <c r="C61" s="5" t="s">
        <v>20</v>
      </c>
      <c r="D61" s="7" t="s">
        <v>139</v>
      </c>
      <c r="E61" s="5">
        <v>100</v>
      </c>
      <c r="F61" s="10">
        <f>Лист2!G270</f>
        <v>1152.72</v>
      </c>
      <c r="G61" s="43"/>
      <c r="H61" s="43"/>
    </row>
    <row r="62" spans="1:8" ht="30" customHeight="1">
      <c r="A62" s="32" t="s">
        <v>117</v>
      </c>
      <c r="B62" s="5" t="s">
        <v>17</v>
      </c>
      <c r="C62" s="5" t="s">
        <v>20</v>
      </c>
      <c r="D62" s="7" t="s">
        <v>139</v>
      </c>
      <c r="E62" s="5">
        <v>200</v>
      </c>
      <c r="F62" s="10">
        <f>Лист2!G271</f>
        <v>0</v>
      </c>
      <c r="G62" s="43"/>
      <c r="H62" s="43"/>
    </row>
    <row r="63" spans="1:8" ht="61.5" customHeight="1">
      <c r="A63" s="32" t="str">
        <f>Лист2!A272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Лист2!C272</f>
        <v>03</v>
      </c>
      <c r="C63" s="5" t="str">
        <f>Лист2!D272</f>
        <v>09</v>
      </c>
      <c r="D63" s="5" t="str">
        <f>Лист2!E272</f>
        <v>94 2 00 12010</v>
      </c>
      <c r="E63" s="5"/>
      <c r="F63" s="44">
        <f>Лист2!G272</f>
        <v>407.2</v>
      </c>
      <c r="G63" s="43"/>
      <c r="H63" s="43"/>
    </row>
    <row r="64" spans="1:8" ht="30" customHeight="1">
      <c r="A64" s="32" t="str">
        <f>Лист2!A273</f>
        <v>Закупка товаров, работ и услуг для обеспечения государственных (муниципальных) нужд</v>
      </c>
      <c r="B64" s="5" t="str">
        <f>Лист2!C273</f>
        <v>03</v>
      </c>
      <c r="C64" s="5" t="str">
        <f>Лист2!D273</f>
        <v>09</v>
      </c>
      <c r="D64" s="5" t="str">
        <f>Лист2!E273</f>
        <v>94 2 00 12010</v>
      </c>
      <c r="E64" s="5">
        <f>Лист2!F273</f>
        <v>200</v>
      </c>
      <c r="F64" s="44">
        <f>Лист2!G273</f>
        <v>407.2</v>
      </c>
      <c r="G64" s="43"/>
      <c r="H64" s="43"/>
    </row>
    <row r="65" spans="1:8" ht="55.5" customHeight="1">
      <c r="A65" s="32" t="str">
        <f>Лист2!A274</f>
        <v>МП "Профилактика преступлений и иных правонарушений в Волчихинском районе Алтайского ркая на 2017-2020 годы"</v>
      </c>
      <c r="B65" s="5" t="str">
        <f>Лист2!C274</f>
        <v>03</v>
      </c>
      <c r="C65" s="5" t="str">
        <f>Лист2!D274</f>
        <v>09</v>
      </c>
      <c r="D65" s="5" t="str">
        <f>Лист2!E274</f>
        <v>10 0 00 60990</v>
      </c>
      <c r="E65" s="5"/>
      <c r="F65" s="44">
        <f>Лист2!G274</f>
        <v>25</v>
      </c>
      <c r="G65" s="43"/>
      <c r="H65" s="43"/>
    </row>
    <row r="66" spans="1:8" ht="30" customHeight="1">
      <c r="A66" s="32" t="str">
        <f>Лист2!A275</f>
        <v>Закупка товаров, работ и услуг для обеспечения государственных (муниципальных) нужд</v>
      </c>
      <c r="B66" s="5" t="str">
        <f>Лист2!C275</f>
        <v>03</v>
      </c>
      <c r="C66" s="5" t="str">
        <f>Лист2!D275</f>
        <v>09</v>
      </c>
      <c r="D66" s="5" t="str">
        <f>Лист2!E275</f>
        <v>10 0 00 60990</v>
      </c>
      <c r="E66" s="5">
        <f>Лист2!F275</f>
        <v>200</v>
      </c>
      <c r="F66" s="44">
        <f>Лист2!G275</f>
        <v>25</v>
      </c>
      <c r="G66" s="43"/>
      <c r="H66" s="43"/>
    </row>
    <row r="67" spans="1:8" ht="54" customHeight="1">
      <c r="A67" s="32" t="str">
        <f>Лист2!A276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Лист2!C276</f>
        <v>03</v>
      </c>
      <c r="C67" s="5" t="str">
        <f>Лист2!D276</f>
        <v>09</v>
      </c>
      <c r="D67" s="5" t="str">
        <f>Лист2!E276</f>
        <v>40 0 00 60990</v>
      </c>
      <c r="E67" s="5"/>
      <c r="F67" s="44">
        <f>Лист2!G276</f>
        <v>50</v>
      </c>
      <c r="G67" s="43"/>
      <c r="H67" s="43"/>
    </row>
    <row r="68" spans="1:8" ht="30" customHeight="1">
      <c r="A68" s="32" t="str">
        <f>Лист2!A277</f>
        <v>Закупка товаров, работ и услуг для обеспечения государственных (муниципальных) нужд</v>
      </c>
      <c r="B68" s="5" t="str">
        <f>Лист2!C277</f>
        <v>03</v>
      </c>
      <c r="C68" s="5" t="str">
        <f>Лист2!D277</f>
        <v>09</v>
      </c>
      <c r="D68" s="5" t="str">
        <f>Лист2!E277</f>
        <v>40 0 00 60990</v>
      </c>
      <c r="E68" s="5">
        <f>Лист2!F277</f>
        <v>200</v>
      </c>
      <c r="F68" s="44">
        <f>Лист2!G277</f>
        <v>50</v>
      </c>
      <c r="G68" s="43"/>
      <c r="H68" s="43"/>
    </row>
    <row r="69" spans="1:8" ht="81.75" customHeight="1">
      <c r="A69" s="32" t="str">
        <f>Лист2!A278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Лист2!C278</f>
        <v>03</v>
      </c>
      <c r="C69" s="5" t="str">
        <f>Лист2!D278</f>
        <v>09</v>
      </c>
      <c r="D69" s="5" t="str">
        <f>Лист2!E278</f>
        <v>67 0 00 60990</v>
      </c>
      <c r="E69" s="5"/>
      <c r="F69" s="44">
        <f>Лист2!G278</f>
        <v>25</v>
      </c>
      <c r="G69" s="43"/>
      <c r="H69" s="43"/>
    </row>
    <row r="70" spans="1:8" ht="30" customHeight="1">
      <c r="A70" s="32" t="str">
        <f>Лист2!A279</f>
        <v>Закупка товаров, работ и услуг для обеспечения государственных (муниципальных) нужд</v>
      </c>
      <c r="B70" s="5" t="str">
        <f>Лист2!C279</f>
        <v>03</v>
      </c>
      <c r="C70" s="5" t="str">
        <f>Лист2!D279</f>
        <v>09</v>
      </c>
      <c r="D70" s="5" t="str">
        <f>Лист2!E279</f>
        <v>67 0 00 60990</v>
      </c>
      <c r="E70" s="5">
        <f>Лист2!F279</f>
        <v>200</v>
      </c>
      <c r="F70" s="44">
        <f>Лист2!G279</f>
        <v>25</v>
      </c>
      <c r="G70" s="43"/>
      <c r="H70" s="43"/>
    </row>
    <row r="71" spans="1:8" ht="120.75" customHeight="1">
      <c r="A71" s="32" t="str">
        <f>Лист2!A194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Лист2!C194</f>
        <v>03</v>
      </c>
      <c r="C71" s="5" t="str">
        <f>Лист2!D194</f>
        <v>09</v>
      </c>
      <c r="D71" s="5" t="str">
        <f>Лист2!E194</f>
        <v>98 5 00 60510</v>
      </c>
      <c r="E71" s="5"/>
      <c r="F71" s="45">
        <f>Лист2!G194</f>
        <v>50</v>
      </c>
      <c r="G71" s="43"/>
      <c r="H71" s="43"/>
    </row>
    <row r="72" spans="1:8" ht="22.5" customHeight="1">
      <c r="A72" s="32" t="str">
        <f>Лист2!A195</f>
        <v>Иные межбюджетные трансферты</v>
      </c>
      <c r="B72" s="5" t="str">
        <f>Лист2!C195</f>
        <v>03</v>
      </c>
      <c r="C72" s="5" t="str">
        <f>Лист2!D195</f>
        <v>09</v>
      </c>
      <c r="D72" s="5" t="str">
        <f>Лист2!E195</f>
        <v>98 5 00 60510</v>
      </c>
      <c r="E72" s="5">
        <f>Лист2!F195</f>
        <v>540</v>
      </c>
      <c r="F72" s="45">
        <f>Лист2!G195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F80+F77+F89+F74</f>
        <v>7479.8000000000011</v>
      </c>
      <c r="G73" s="10">
        <f>Лист1!E23</f>
        <v>4606</v>
      </c>
      <c r="H73" s="10">
        <f>Лист1!F23</f>
        <v>4706</v>
      </c>
    </row>
    <row r="74" spans="1:8" ht="22.5" customHeight="1">
      <c r="A74" s="4" t="str">
        <f>Лист2!A70</f>
        <v>Общеэкономические вопросы</v>
      </c>
      <c r="B74" s="5" t="str">
        <f>Лист2!C70</f>
        <v>04</v>
      </c>
      <c r="C74" s="5" t="str">
        <f>Лист2!D70</f>
        <v>01</v>
      </c>
      <c r="D74" s="3"/>
      <c r="E74" s="5"/>
      <c r="F74" s="10">
        <f>F75</f>
        <v>150</v>
      </c>
      <c r="G74" s="10"/>
      <c r="H74" s="10"/>
    </row>
    <row r="75" spans="1:8" ht="22.5" customHeight="1">
      <c r="A75" s="4" t="str">
        <f>Лист2!A71</f>
        <v>Содействие занятости населения</v>
      </c>
      <c r="B75" s="5" t="str">
        <f>Лист2!C71</f>
        <v>04</v>
      </c>
      <c r="C75" s="5" t="str">
        <f>Лист2!D71</f>
        <v>01</v>
      </c>
      <c r="D75" s="5" t="str">
        <f>Лист2!E71</f>
        <v>90 4 00 16820</v>
      </c>
      <c r="E75" s="5"/>
      <c r="F75" s="45">
        <f>Лист2!G71</f>
        <v>150</v>
      </c>
      <c r="G75" s="10"/>
      <c r="H75" s="10"/>
    </row>
    <row r="76" spans="1:8" ht="38.25" customHeight="1">
      <c r="A76" s="4" t="str">
        <f>Лист2!A72</f>
        <v>Закупка товаров, работ и услуг для государственных (муниципальных) нужд</v>
      </c>
      <c r="B76" s="5" t="str">
        <f>Лист2!C72</f>
        <v>04</v>
      </c>
      <c r="C76" s="5" t="str">
        <f>Лист2!D72</f>
        <v>01</v>
      </c>
      <c r="D76" s="5" t="str">
        <f>Лист2!E72</f>
        <v>90 4 00 16820</v>
      </c>
      <c r="E76" s="5">
        <f>Лист2!F72</f>
        <v>200</v>
      </c>
      <c r="F76" s="45">
        <f>Лист2!G72</f>
        <v>150</v>
      </c>
      <c r="G76" s="10"/>
      <c r="H76" s="10"/>
    </row>
    <row r="77" spans="1:8" ht="22.5" customHeight="1">
      <c r="A77" s="4" t="s">
        <v>111</v>
      </c>
      <c r="B77" s="5" t="s">
        <v>18</v>
      </c>
      <c r="C77" s="5" t="s">
        <v>21</v>
      </c>
      <c r="D77" s="7"/>
      <c r="E77" s="3"/>
      <c r="F77" s="10">
        <f>F78</f>
        <v>120</v>
      </c>
      <c r="G77" s="43"/>
      <c r="H77" s="43"/>
    </row>
    <row r="78" spans="1:8" ht="22.5" customHeight="1">
      <c r="A78" s="4" t="s">
        <v>152</v>
      </c>
      <c r="B78" s="5" t="s">
        <v>18</v>
      </c>
      <c r="C78" s="5" t="s">
        <v>21</v>
      </c>
      <c r="D78" s="7" t="s">
        <v>153</v>
      </c>
      <c r="E78" s="3"/>
      <c r="F78" s="10">
        <f>F79</f>
        <v>120</v>
      </c>
      <c r="G78" s="43"/>
      <c r="H78" s="43"/>
    </row>
    <row r="79" spans="1:8" ht="33" customHeight="1">
      <c r="A79" s="4" t="s">
        <v>117</v>
      </c>
      <c r="B79" s="5" t="s">
        <v>18</v>
      </c>
      <c r="C79" s="5" t="s">
        <v>21</v>
      </c>
      <c r="D79" s="7" t="s">
        <v>153</v>
      </c>
      <c r="E79" s="3">
        <v>200</v>
      </c>
      <c r="F79" s="10">
        <f>Лист2!G283</f>
        <v>120</v>
      </c>
      <c r="G79" s="43"/>
      <c r="H79" s="43"/>
    </row>
    <row r="80" spans="1:8" ht="20.25" customHeight="1">
      <c r="A80" s="4" t="s">
        <v>75</v>
      </c>
      <c r="B80" s="5" t="s">
        <v>18</v>
      </c>
      <c r="C80" s="5" t="s">
        <v>20</v>
      </c>
      <c r="D80" s="7"/>
      <c r="E80" s="5"/>
      <c r="F80" s="10">
        <f>F81+F83+F87+F85</f>
        <v>6137.0000000000009</v>
      </c>
      <c r="G80" s="43"/>
      <c r="H80" s="43"/>
    </row>
    <row r="81" spans="1:8" ht="49.5" customHeight="1">
      <c r="A81" s="4" t="s">
        <v>76</v>
      </c>
      <c r="B81" s="5" t="s">
        <v>18</v>
      </c>
      <c r="C81" s="5" t="s">
        <v>20</v>
      </c>
      <c r="D81" s="7" t="s">
        <v>140</v>
      </c>
      <c r="E81" s="3"/>
      <c r="F81" s="10">
        <f>F82</f>
        <v>3054.03</v>
      </c>
      <c r="G81" s="43"/>
      <c r="H81" s="43"/>
    </row>
    <row r="82" spans="1:8" ht="33" customHeight="1">
      <c r="A82" s="4" t="s">
        <v>117</v>
      </c>
      <c r="B82" s="5" t="s">
        <v>18</v>
      </c>
      <c r="C82" s="5" t="s">
        <v>20</v>
      </c>
      <c r="D82" s="7" t="s">
        <v>140</v>
      </c>
      <c r="E82" s="3">
        <v>200</v>
      </c>
      <c r="F82" s="10">
        <f>Лист2!G286</f>
        <v>3054.03</v>
      </c>
      <c r="G82" s="43"/>
      <c r="H82" s="43"/>
    </row>
    <row r="83" spans="1:8" ht="114.75" customHeight="1">
      <c r="A83" s="4" t="str">
        <f>Лист2!A198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3" s="5" t="str">
        <f>Лист2!C198</f>
        <v>04</v>
      </c>
      <c r="C83" s="5" t="str">
        <f>Лист2!D198</f>
        <v>09</v>
      </c>
      <c r="D83" s="5" t="str">
        <f>Лист2!E198</f>
        <v>98 5 00 60510</v>
      </c>
      <c r="E83" s="5"/>
      <c r="F83" s="44">
        <f>Лист2!G198</f>
        <v>2630</v>
      </c>
      <c r="G83" s="43"/>
      <c r="H83" s="43"/>
    </row>
    <row r="84" spans="1:8" ht="22.5" customHeight="1">
      <c r="A84" s="4" t="str">
        <f>Лист2!A199</f>
        <v>Иные межбюджетные трансферты</v>
      </c>
      <c r="B84" s="5" t="str">
        <f>Лист2!C199</f>
        <v>04</v>
      </c>
      <c r="C84" s="5" t="str">
        <f>Лист2!D199</f>
        <v>09</v>
      </c>
      <c r="D84" s="5" t="str">
        <f>Лист2!E199</f>
        <v>98 5 00 60510</v>
      </c>
      <c r="E84" s="5">
        <f>Лист2!F199</f>
        <v>540</v>
      </c>
      <c r="F84" s="44">
        <f>Лист2!G199</f>
        <v>2630</v>
      </c>
      <c r="G84" s="43"/>
      <c r="H84" s="43"/>
    </row>
    <row r="85" spans="1:8" ht="52.5" customHeight="1">
      <c r="A85" s="4" t="str">
        <f>Лист2!A289</f>
        <v>Софинансирование субсидии на капитальный ремонт и ремонт автомобильных дорог общего пользования местного значения</v>
      </c>
      <c r="B85" s="5" t="str">
        <f>Лист2!C289</f>
        <v>04</v>
      </c>
      <c r="C85" s="5" t="str">
        <f>Лист2!D289</f>
        <v>09</v>
      </c>
      <c r="D85" s="5" t="str">
        <f>Лист2!E289</f>
        <v>91 2 00 S1030</v>
      </c>
      <c r="E85" s="5"/>
      <c r="F85" s="44">
        <f>Лист2!G289</f>
        <v>52.97</v>
      </c>
      <c r="G85" s="43"/>
      <c r="H85" s="43"/>
    </row>
    <row r="86" spans="1:8" ht="36.75" customHeight="1">
      <c r="A86" s="4" t="str">
        <f>Лист2!A290</f>
        <v>Закупка товаров, работ и услуг для обеспечения государственных (муниципальных) нужд</v>
      </c>
      <c r="B86" s="5" t="str">
        <f>Лист2!C290</f>
        <v>04</v>
      </c>
      <c r="C86" s="5" t="str">
        <f>Лист2!D290</f>
        <v>09</v>
      </c>
      <c r="D86" s="5" t="str">
        <f>Лист2!E290</f>
        <v>91 2 00 S1030</v>
      </c>
      <c r="E86" s="5">
        <f>Лист2!F290</f>
        <v>200</v>
      </c>
      <c r="F86" s="44">
        <f>Лист2!G290</f>
        <v>52.97</v>
      </c>
      <c r="G86" s="43"/>
      <c r="H86" s="43"/>
    </row>
    <row r="87" spans="1:8" ht="50.25" customHeight="1">
      <c r="A87" s="4" t="str">
        <f>Лист2!A287</f>
        <v>Субсидии на капитальный ремонт и ремонт автомобильных дорог общего пользования местного значения</v>
      </c>
      <c r="B87" s="5" t="str">
        <f>Лист2!C287</f>
        <v>04</v>
      </c>
      <c r="C87" s="5" t="str">
        <f>Лист2!D287</f>
        <v>09</v>
      </c>
      <c r="D87" s="5" t="str">
        <f>Лист2!E287</f>
        <v>91 2 00 S1030</v>
      </c>
      <c r="E87" s="5"/>
      <c r="F87" s="45">
        <f>Лист2!G287</f>
        <v>400</v>
      </c>
      <c r="G87" s="43"/>
      <c r="H87" s="43"/>
    </row>
    <row r="88" spans="1:8" ht="44.25" customHeight="1">
      <c r="A88" s="4" t="str">
        <f>Лист2!A288</f>
        <v>Закупка товаров, работ и услуг для обеспечения государственных (муниципальных) нужд</v>
      </c>
      <c r="B88" s="5" t="str">
        <f>Лист2!C288</f>
        <v>04</v>
      </c>
      <c r="C88" s="5" t="str">
        <f>Лист2!D288</f>
        <v>09</v>
      </c>
      <c r="D88" s="5" t="str">
        <f>Лист2!E288</f>
        <v>91 2 00 S1030</v>
      </c>
      <c r="E88" s="5">
        <f>Лист2!F288</f>
        <v>200</v>
      </c>
      <c r="F88" s="45">
        <f>Лист2!G288</f>
        <v>400</v>
      </c>
      <c r="G88" s="43"/>
      <c r="H88" s="43"/>
    </row>
    <row r="89" spans="1:8" ht="36" customHeight="1">
      <c r="A89" s="62" t="str">
        <f>Лист2!A291</f>
        <v>Другие вопросы в области национальной экономики</v>
      </c>
      <c r="B89" s="51" t="str">
        <f>Лист2!C291</f>
        <v>04</v>
      </c>
      <c r="C89" s="51">
        <f>Лист2!D291</f>
        <v>12</v>
      </c>
      <c r="D89" s="51"/>
      <c r="E89" s="51"/>
      <c r="F89" s="63">
        <f>Лист2!G291</f>
        <v>1072.8</v>
      </c>
      <c r="G89" s="43"/>
      <c r="H89" s="43"/>
    </row>
    <row r="90" spans="1:8" ht="54.75" customHeight="1">
      <c r="A90" s="62" t="str">
        <f>Лист2!A292</f>
        <v>Оценка недвижимости, признание прав и регулирование отношений по государственной собственности</v>
      </c>
      <c r="B90" s="51" t="str">
        <f>Лист2!C292</f>
        <v>04</v>
      </c>
      <c r="C90" s="51">
        <f>Лист2!D292</f>
        <v>12</v>
      </c>
      <c r="D90" s="51" t="str">
        <f>Лист2!E292</f>
        <v>91 1 00 17380</v>
      </c>
      <c r="E90" s="51"/>
      <c r="F90" s="63">
        <f>Лист2!G292</f>
        <v>1072.8</v>
      </c>
      <c r="G90" s="43"/>
      <c r="H90" s="43"/>
    </row>
    <row r="91" spans="1:8" ht="42" customHeight="1">
      <c r="A91" s="62" t="str">
        <f>Лист2!A293</f>
        <v>Закупка товаров, работ и услуг для обеспечения государственных (муниципальных) нужд</v>
      </c>
      <c r="B91" s="51" t="str">
        <f>Лист2!C293</f>
        <v>04</v>
      </c>
      <c r="C91" s="51">
        <f>Лист2!D293</f>
        <v>12</v>
      </c>
      <c r="D91" s="51" t="str">
        <f>Лист2!E293</f>
        <v>91 1 00 17380</v>
      </c>
      <c r="E91" s="51">
        <f>Лист2!F293</f>
        <v>200</v>
      </c>
      <c r="F91" s="63">
        <f>Лист2!G293</f>
        <v>1072.8</v>
      </c>
      <c r="G91" s="43"/>
      <c r="H91" s="43"/>
    </row>
    <row r="92" spans="1:8" ht="21.75" customHeight="1">
      <c r="A92" s="4" t="str">
        <f>Лист2!A294</f>
        <v>Жилищно-коммунальное хозяйство</v>
      </c>
      <c r="B92" s="5" t="str">
        <f>Лист2!C294</f>
        <v>05</v>
      </c>
      <c r="C92" s="5"/>
      <c r="D92" s="5"/>
      <c r="E92" s="5"/>
      <c r="F92" s="44">
        <f>F93+F108</f>
        <v>23194.06</v>
      </c>
      <c r="G92" s="44">
        <f>Лист1!E28</f>
        <v>1030</v>
      </c>
      <c r="H92" s="44">
        <f>Лист1!F28</f>
        <v>1130</v>
      </c>
    </row>
    <row r="93" spans="1:8" ht="21.75" customHeight="1">
      <c r="A93" s="4" t="str">
        <f>Лист2!A201</f>
        <v>Коммунальное хозяйство</v>
      </c>
      <c r="B93" s="5" t="str">
        <f>Лист2!C204</f>
        <v>05</v>
      </c>
      <c r="C93" s="5" t="str">
        <f>Лист2!D201</f>
        <v>02</v>
      </c>
      <c r="D93" s="5"/>
      <c r="E93" s="5"/>
      <c r="F93" s="44">
        <f>F104+F98+F96+F102+F106+F94+F100</f>
        <v>16340.060000000001</v>
      </c>
      <c r="G93" s="64"/>
      <c r="H93" s="43"/>
    </row>
    <row r="94" spans="1:8" ht="57" customHeight="1">
      <c r="A94" s="4" t="str">
        <f>Лист2!A296</f>
        <v>МП "Комплексное развитие системы коммунальной инфраструктуры Волчихинского района " на 2017-2025 годы</v>
      </c>
      <c r="B94" s="8" t="str">
        <f>Лист2!C296</f>
        <v>05</v>
      </c>
      <c r="C94" s="8" t="str">
        <f>Лист2!D296</f>
        <v>02</v>
      </c>
      <c r="D94" s="8" t="str">
        <f>Лист2!E296</f>
        <v>43 0 00 60010</v>
      </c>
      <c r="E94" s="8"/>
      <c r="F94" s="45">
        <f>Лист2!G296</f>
        <v>14.16</v>
      </c>
      <c r="G94" s="64"/>
      <c r="H94" s="43"/>
    </row>
    <row r="95" spans="1:8" ht="39" customHeight="1">
      <c r="A95" s="4" t="str">
        <f>Лист2!A297</f>
        <v>Закупка товаров, работ и услуг для обеспечения государственных (муниципальных) нужд</v>
      </c>
      <c r="B95" s="8" t="str">
        <f>Лист2!C297</f>
        <v>05</v>
      </c>
      <c r="C95" s="8" t="str">
        <f>Лист2!D297</f>
        <v>02</v>
      </c>
      <c r="D95" s="8" t="str">
        <f>Лист2!E297</f>
        <v>43 0 00 60010</v>
      </c>
      <c r="E95" s="8">
        <f>Лист2!F297</f>
        <v>200</v>
      </c>
      <c r="F95" s="45">
        <f>Лист2!G297</f>
        <v>14.16</v>
      </c>
      <c r="G95" s="64"/>
      <c r="H95" s="43"/>
    </row>
    <row r="96" spans="1:8" ht="53.25" customHeight="1">
      <c r="A96" s="4" t="str">
        <f>Лист2!A298</f>
        <v>Реализация мероприятий краевой адресной инвестиционной программы по реконструкции водопроводных сетей</v>
      </c>
      <c r="B96" s="8" t="str">
        <f>Лист2!C298</f>
        <v>05</v>
      </c>
      <c r="C96" s="8" t="str">
        <f>Лист2!D298</f>
        <v>02</v>
      </c>
      <c r="D96" s="8" t="str">
        <f>Лист2!E298</f>
        <v>43 1 00 S0990</v>
      </c>
      <c r="E96" s="8"/>
      <c r="F96" s="44">
        <f>Лист2!G298</f>
        <v>6694.1</v>
      </c>
      <c r="G96" s="64"/>
      <c r="H96" s="43"/>
    </row>
    <row r="97" spans="1:8" ht="43.5" customHeight="1">
      <c r="A97" s="4" t="str">
        <f>Лист2!A299</f>
        <v>Капитальные вложения в объекты государственной (муниципальной) собственности</v>
      </c>
      <c r="B97" s="8" t="str">
        <f>Лист2!C299</f>
        <v>05</v>
      </c>
      <c r="C97" s="8" t="str">
        <f>Лист2!D299</f>
        <v>02</v>
      </c>
      <c r="D97" s="8" t="str">
        <f>Лист2!E299</f>
        <v>43 1 00 S0990</v>
      </c>
      <c r="E97" s="8">
        <f>Лист2!F299</f>
        <v>400</v>
      </c>
      <c r="F97" s="44">
        <f>Лист2!G299</f>
        <v>6694.1</v>
      </c>
      <c r="G97" s="64"/>
      <c r="H97" s="43"/>
    </row>
    <row r="98" spans="1:8" ht="66" customHeight="1">
      <c r="A98" s="4" t="str">
        <f>Лист2!A300</f>
        <v>Реализация мероприятий краевой адресной инвестиционной программы по реконструкции водопроводных сетей (местный бюджет)</v>
      </c>
      <c r="B98" s="8" t="str">
        <f>Лист2!C300</f>
        <v>05</v>
      </c>
      <c r="C98" s="8" t="str">
        <f>Лист2!D300</f>
        <v>02</v>
      </c>
      <c r="D98" s="8" t="str">
        <f>Лист2!E300</f>
        <v>43 1 00 S0990</v>
      </c>
      <c r="E98" s="8"/>
      <c r="F98" s="44">
        <f>Лист2!G300</f>
        <v>2720</v>
      </c>
      <c r="G98" s="64"/>
      <c r="H98" s="43"/>
    </row>
    <row r="99" spans="1:8" ht="37.5" customHeight="1">
      <c r="A99" s="4" t="str">
        <f>Лист2!A301</f>
        <v>Капитальные вложения в объекты государственной (муниципальной) собственности</v>
      </c>
      <c r="B99" s="8" t="str">
        <f>Лист2!C301</f>
        <v>05</v>
      </c>
      <c r="C99" s="8" t="str">
        <f>Лист2!D301</f>
        <v>02</v>
      </c>
      <c r="D99" s="8" t="str">
        <f>Лист2!E301</f>
        <v>43 1 00 S0992</v>
      </c>
      <c r="E99" s="8">
        <f>Лист2!F301</f>
        <v>400</v>
      </c>
      <c r="F99" s="44">
        <f>Лист2!G301</f>
        <v>2720</v>
      </c>
      <c r="G99" s="64"/>
      <c r="H99" s="43"/>
    </row>
    <row r="100" spans="1:8" ht="74.25" customHeight="1">
      <c r="A100" s="4" t="str">
        <f>Лист2!A302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0" s="8" t="s">
        <v>21</v>
      </c>
      <c r="C100" s="8" t="s">
        <v>16</v>
      </c>
      <c r="D100" s="7" t="s">
        <v>244</v>
      </c>
      <c r="E100" s="3"/>
      <c r="F100" s="10">
        <f>Лист2!G302</f>
        <v>1041</v>
      </c>
      <c r="G100" s="64"/>
      <c r="H100" s="43"/>
    </row>
    <row r="101" spans="1:8" ht="37.5" customHeight="1">
      <c r="A101" s="4" t="str">
        <f>Лист2!A303</f>
        <v>Закупка товаров, работ и услуг для обеспечения государственных (муниципальных) нужд</v>
      </c>
      <c r="B101" s="8" t="s">
        <v>21</v>
      </c>
      <c r="C101" s="8" t="s">
        <v>16</v>
      </c>
      <c r="D101" s="7" t="s">
        <v>244</v>
      </c>
      <c r="E101" s="3">
        <v>200</v>
      </c>
      <c r="F101" s="10">
        <f>Лист2!G303</f>
        <v>1041</v>
      </c>
      <c r="G101" s="64"/>
      <c r="H101" s="43"/>
    </row>
    <row r="102" spans="1:8" ht="53.25" customHeight="1">
      <c r="A102" s="4" t="str">
        <f>Лист2!A304</f>
        <v>Субсидии на реализацию мероприятий, направленных на обеспечение стабильного водоснабжения населения Алтайского края</v>
      </c>
      <c r="B102" s="8" t="str">
        <f>Лист2!C304</f>
        <v>05</v>
      </c>
      <c r="C102" s="8" t="str">
        <f>Лист2!D304</f>
        <v>02</v>
      </c>
      <c r="D102" s="8" t="str">
        <f>Лист2!E304</f>
        <v>92 9 00 S3020</v>
      </c>
      <c r="E102" s="8"/>
      <c r="F102" s="44">
        <f>Лист2!G304</f>
        <v>5150.8</v>
      </c>
      <c r="G102" s="64"/>
      <c r="H102" s="43"/>
    </row>
    <row r="103" spans="1:8" ht="37.5" customHeight="1">
      <c r="A103" s="4" t="str">
        <f>Лист2!A305</f>
        <v>Закупка товаров, работ и услуг для обеспечения государственных (муниципальных) нужд</v>
      </c>
      <c r="B103" s="8" t="str">
        <f>Лист2!C305</f>
        <v>05</v>
      </c>
      <c r="C103" s="8" t="str">
        <f>Лист2!D305</f>
        <v>02</v>
      </c>
      <c r="D103" s="8" t="str">
        <f>Лист2!E305</f>
        <v>92 9 00 S3020</v>
      </c>
      <c r="E103" s="8">
        <f>Лист2!F305</f>
        <v>200</v>
      </c>
      <c r="F103" s="44">
        <f>Лист2!G305</f>
        <v>5150.8</v>
      </c>
      <c r="G103" s="64"/>
      <c r="H103" s="43"/>
    </row>
    <row r="104" spans="1:8" ht="112.5" customHeight="1">
      <c r="A104" s="4" t="str">
        <f>Лист2!A202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5" t="str">
        <f>Лист2!C207</f>
        <v>05</v>
      </c>
      <c r="C104" s="5" t="str">
        <f>Лист2!D202</f>
        <v>02</v>
      </c>
      <c r="D104" s="5" t="str">
        <f>Лист2!E202</f>
        <v>98 5 00 60510</v>
      </c>
      <c r="E104" s="5"/>
      <c r="F104" s="45">
        <f>Лист2!G202</f>
        <v>700</v>
      </c>
      <c r="G104" s="43"/>
      <c r="H104" s="43"/>
    </row>
    <row r="105" spans="1:8" ht="21.75" customHeight="1">
      <c r="A105" s="4" t="str">
        <f>Лист2!A203</f>
        <v>Иные межбюджетные трансферты</v>
      </c>
      <c r="B105" s="5" t="str">
        <f>Лист2!C208</f>
        <v>05</v>
      </c>
      <c r="C105" s="5" t="str">
        <f>Лист2!D203</f>
        <v>02</v>
      </c>
      <c r="D105" s="5" t="str">
        <f>Лист2!E203</f>
        <v>98 5 00 60510</v>
      </c>
      <c r="E105" s="5">
        <f>Лист2!F203</f>
        <v>540</v>
      </c>
      <c r="F105" s="45">
        <f>Лист2!G203</f>
        <v>700</v>
      </c>
      <c r="G105" s="43"/>
      <c r="H105" s="43"/>
    </row>
    <row r="106" spans="1:8" ht="61.5" customHeight="1">
      <c r="A106" s="4" t="str">
        <f>Лист2!A306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6" s="8" t="str">
        <f>Лист2!C306</f>
        <v>05</v>
      </c>
      <c r="C106" s="8" t="str">
        <f>Лист2!D306</f>
        <v>02</v>
      </c>
      <c r="D106" s="8" t="str">
        <f>Лист2!E306</f>
        <v>92 9 00 S3020</v>
      </c>
      <c r="E106" s="8"/>
      <c r="F106" s="45">
        <f>Лист2!G306</f>
        <v>20</v>
      </c>
      <c r="G106" s="43"/>
      <c r="H106" s="43"/>
    </row>
    <row r="107" spans="1:8" ht="41.25" customHeight="1">
      <c r="A107" s="4" t="str">
        <f>Лист2!A307</f>
        <v>Закупка товаров, работ и услуг для обеспечения государственных (муниципальных) нужд</v>
      </c>
      <c r="B107" s="8" t="str">
        <f>Лист2!C307</f>
        <v>05</v>
      </c>
      <c r="C107" s="8" t="str">
        <f>Лист2!D307</f>
        <v>02</v>
      </c>
      <c r="D107" s="8" t="str">
        <f>Лист2!E307</f>
        <v>92 9 00 S3020</v>
      </c>
      <c r="E107" s="8">
        <f>Лист2!F307</f>
        <v>200</v>
      </c>
      <c r="F107" s="45">
        <f>Лист2!G307</f>
        <v>20</v>
      </c>
      <c r="G107" s="43"/>
      <c r="H107" s="43"/>
    </row>
    <row r="108" spans="1:8" ht="24.75" customHeight="1">
      <c r="A108" s="4" t="str">
        <f>Лист2!A308</f>
        <v>Благоустройство</v>
      </c>
      <c r="B108" s="5" t="str">
        <f>Лист2!C308</f>
        <v>05</v>
      </c>
      <c r="C108" s="5" t="str">
        <f>Лист2!D308</f>
        <v>03</v>
      </c>
      <c r="D108" s="5"/>
      <c r="E108" s="5"/>
      <c r="F108" s="44">
        <f>F109+F115+F113+F111</f>
        <v>6854</v>
      </c>
      <c r="G108" s="43"/>
      <c r="H108" s="43"/>
    </row>
    <row r="109" spans="1:8" ht="21.75" customHeight="1">
      <c r="A109" s="4" t="str">
        <f>Лист2!A309</f>
        <v>Организация и содержание мест захоронения</v>
      </c>
      <c r="B109" s="5" t="str">
        <f>Лист2!C309</f>
        <v>05</v>
      </c>
      <c r="C109" s="5" t="str">
        <f>Лист2!D309</f>
        <v>03</v>
      </c>
      <c r="D109" s="5" t="str">
        <f>Лист2!E309</f>
        <v>92 9 00 18070</v>
      </c>
      <c r="E109" s="5"/>
      <c r="F109" s="45">
        <f>Лист2!G309</f>
        <v>300</v>
      </c>
      <c r="G109" s="43"/>
      <c r="H109" s="43"/>
    </row>
    <row r="110" spans="1:8" ht="42" customHeight="1">
      <c r="A110" s="4" t="str">
        <f>Лист2!A310</f>
        <v>Закупка товаров, работ и услуг для обеспечения государственных (муниципальных) нужд</v>
      </c>
      <c r="B110" s="5" t="str">
        <f>Лист2!C310</f>
        <v>05</v>
      </c>
      <c r="C110" s="5" t="str">
        <f>Лист2!D310</f>
        <v>03</v>
      </c>
      <c r="D110" s="5" t="str">
        <f>Лист2!E310</f>
        <v>92 9 00 18070</v>
      </c>
      <c r="E110" s="5">
        <f>Лист2!F310</f>
        <v>200</v>
      </c>
      <c r="F110" s="45">
        <f>Лист2!G310</f>
        <v>300</v>
      </c>
      <c r="G110" s="43"/>
      <c r="H110" s="43"/>
    </row>
    <row r="111" spans="1:8" ht="28.5" customHeight="1">
      <c r="A111" s="4" t="str">
        <f>Лист2!A311</f>
        <v>Сбор и удаление твердых отходов</v>
      </c>
      <c r="B111" s="5" t="str">
        <f>Лист2!C311</f>
        <v>05</v>
      </c>
      <c r="C111" s="5" t="str">
        <f>Лист2!D311</f>
        <v>03</v>
      </c>
      <c r="D111" s="5" t="str">
        <f>Лист2!E311</f>
        <v>92 9 00 18090</v>
      </c>
      <c r="E111" s="5"/>
      <c r="F111" s="44">
        <f>Лист2!G311</f>
        <v>2128</v>
      </c>
      <c r="G111" s="43"/>
      <c r="H111" s="43"/>
    </row>
    <row r="112" spans="1:8" ht="42" customHeight="1">
      <c r="A112" s="4" t="str">
        <f>Лист2!A312</f>
        <v>Закупка товаров, работ и услуг для обеспечения государственных (муниципальных) нужд</v>
      </c>
      <c r="B112" s="5" t="str">
        <f>Лист2!C312</f>
        <v>05</v>
      </c>
      <c r="C112" s="5" t="str">
        <f>Лист2!D312</f>
        <v>03</v>
      </c>
      <c r="D112" s="5" t="str">
        <f>Лист2!E312</f>
        <v>92 9 00 18090</v>
      </c>
      <c r="E112" s="5">
        <f>Лист2!F312</f>
        <v>200</v>
      </c>
      <c r="F112" s="44">
        <f>Лист2!G312</f>
        <v>2128</v>
      </c>
      <c r="G112" s="43"/>
      <c r="H112" s="43"/>
    </row>
    <row r="113" spans="1:8" ht="27.75" customHeight="1">
      <c r="A113" s="4" t="str">
        <f>Лист2!A205</f>
        <v>Поддержка формирования современной среды</v>
      </c>
      <c r="B113" s="5" t="str">
        <f>Лист2!C205</f>
        <v>05</v>
      </c>
      <c r="C113" s="5" t="str">
        <f>Лист2!D205</f>
        <v>03</v>
      </c>
      <c r="D113" s="5" t="str">
        <f>Лист2!E205</f>
        <v>92 9 F2 55550</v>
      </c>
      <c r="E113" s="5"/>
      <c r="F113" s="44">
        <f>Лист2!G205</f>
        <v>3500</v>
      </c>
      <c r="G113" s="43"/>
      <c r="H113" s="43"/>
    </row>
    <row r="114" spans="1:8" ht="24.75" customHeight="1">
      <c r="A114" s="4" t="str">
        <f>Лист2!A206</f>
        <v>Иные межбюджетные трансферты</v>
      </c>
      <c r="B114" s="5" t="str">
        <f>Лист2!C206</f>
        <v>05</v>
      </c>
      <c r="C114" s="5" t="str">
        <f>Лист2!D206</f>
        <v>03</v>
      </c>
      <c r="D114" s="5" t="str">
        <f>Лист2!E206</f>
        <v>92 9 F2 55550</v>
      </c>
      <c r="E114" s="5">
        <f>Лист2!F206</f>
        <v>540</v>
      </c>
      <c r="F114" s="44">
        <f>Лист2!G206</f>
        <v>3500</v>
      </c>
      <c r="G114" s="43"/>
      <c r="H114" s="43"/>
    </row>
    <row r="115" spans="1:8" ht="124.5" customHeight="1">
      <c r="A115" s="4" t="str">
        <f>Лист2!A207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5" s="5" t="str">
        <f>Лист2!C207</f>
        <v>05</v>
      </c>
      <c r="C115" s="5" t="str">
        <f>Лист2!D207</f>
        <v>03</v>
      </c>
      <c r="D115" s="5" t="str">
        <f>Лист2!E207</f>
        <v>98 5 00 60510</v>
      </c>
      <c r="E115" s="5"/>
      <c r="F115" s="45">
        <f>Лист2!G207</f>
        <v>926</v>
      </c>
      <c r="G115" s="43"/>
      <c r="H115" s="43"/>
    </row>
    <row r="116" spans="1:8" ht="20.25" customHeight="1">
      <c r="A116" s="4" t="str">
        <f>Лист2!A208</f>
        <v>Иные межбюджетные трансферты</v>
      </c>
      <c r="B116" s="5" t="str">
        <f>Лист2!C208</f>
        <v>05</v>
      </c>
      <c r="C116" s="5" t="str">
        <f>Лист2!D208</f>
        <v>03</v>
      </c>
      <c r="D116" s="5" t="str">
        <f>Лист2!E208</f>
        <v>98 5 00 60510</v>
      </c>
      <c r="E116" s="5">
        <f>Лист2!F208</f>
        <v>540</v>
      </c>
      <c r="F116" s="45">
        <f>Лист2!G208</f>
        <v>926</v>
      </c>
      <c r="G116" s="43"/>
      <c r="H116" s="43"/>
    </row>
    <row r="117" spans="1:8" ht="18.75" customHeight="1">
      <c r="A117" s="4" t="s">
        <v>36</v>
      </c>
      <c r="B117" s="5" t="s">
        <v>23</v>
      </c>
      <c r="C117" s="5"/>
      <c r="D117" s="3"/>
      <c r="E117" s="5"/>
      <c r="F117" s="10">
        <f>F118+F132+F163+F175+F156</f>
        <v>279072.57199999999</v>
      </c>
      <c r="G117" s="10">
        <f>Лист1!E31</f>
        <v>213288</v>
      </c>
      <c r="H117" s="10">
        <f>Лист1!F31</f>
        <v>213853</v>
      </c>
    </row>
    <row r="118" spans="1:8" ht="17.25" customHeight="1">
      <c r="A118" s="4" t="s">
        <v>6</v>
      </c>
      <c r="B118" s="5" t="s">
        <v>23</v>
      </c>
      <c r="C118" s="5" t="s">
        <v>15</v>
      </c>
      <c r="D118" s="3"/>
      <c r="E118" s="5"/>
      <c r="F118" s="10">
        <f>F119+F128+F124+F126</f>
        <v>49318.6</v>
      </c>
      <c r="G118" s="43"/>
      <c r="H118" s="43"/>
    </row>
    <row r="119" spans="1:8" ht="47.25">
      <c r="A119" s="9" t="s">
        <v>85</v>
      </c>
      <c r="B119" s="5" t="s">
        <v>23</v>
      </c>
      <c r="C119" s="5" t="s">
        <v>15</v>
      </c>
      <c r="D119" s="7" t="s">
        <v>116</v>
      </c>
      <c r="E119" s="5"/>
      <c r="F119" s="10">
        <f>F120</f>
        <v>23245.599999999999</v>
      </c>
      <c r="G119" s="43"/>
      <c r="H119" s="43"/>
    </row>
    <row r="120" spans="1:8" ht="33.75" customHeight="1">
      <c r="A120" s="9" t="s">
        <v>104</v>
      </c>
      <c r="B120" s="5" t="s">
        <v>23</v>
      </c>
      <c r="C120" s="5" t="s">
        <v>15</v>
      </c>
      <c r="D120" s="7" t="s">
        <v>124</v>
      </c>
      <c r="E120" s="5"/>
      <c r="F120" s="10">
        <f>F121+F122+F123</f>
        <v>23245.599999999999</v>
      </c>
      <c r="G120" s="43"/>
      <c r="H120" s="43"/>
    </row>
    <row r="121" spans="1:8" ht="81.75" customHeight="1">
      <c r="A121" s="31" t="s">
        <v>78</v>
      </c>
      <c r="B121" s="5" t="s">
        <v>23</v>
      </c>
      <c r="C121" s="5" t="s">
        <v>15</v>
      </c>
      <c r="D121" s="7" t="s">
        <v>124</v>
      </c>
      <c r="E121" s="5">
        <v>100</v>
      </c>
      <c r="F121" s="10">
        <f>Лист2!G77</f>
        <v>13380.5</v>
      </c>
      <c r="G121" s="43"/>
      <c r="H121" s="43"/>
    </row>
    <row r="122" spans="1:8" ht="34.5" customHeight="1">
      <c r="A122" s="32" t="s">
        <v>117</v>
      </c>
      <c r="B122" s="5" t="s">
        <v>23</v>
      </c>
      <c r="C122" s="5" t="s">
        <v>15</v>
      </c>
      <c r="D122" s="7" t="s">
        <v>124</v>
      </c>
      <c r="E122" s="5">
        <v>200</v>
      </c>
      <c r="F122" s="10">
        <f>Лист2!G78</f>
        <v>8865.1</v>
      </c>
      <c r="G122" s="43"/>
      <c r="H122" s="43"/>
    </row>
    <row r="123" spans="1:8" ht="21.75" customHeight="1">
      <c r="A123" s="33" t="s">
        <v>69</v>
      </c>
      <c r="B123" s="5" t="s">
        <v>23</v>
      </c>
      <c r="C123" s="5" t="s">
        <v>15</v>
      </c>
      <c r="D123" s="7" t="s">
        <v>124</v>
      </c>
      <c r="E123" s="5">
        <v>850</v>
      </c>
      <c r="F123" s="10">
        <f>Лист2!G79</f>
        <v>1000</v>
      </c>
      <c r="G123" s="43"/>
      <c r="H123" s="43"/>
    </row>
    <row r="124" spans="1:8" ht="51" customHeight="1">
      <c r="A124" s="33" t="str">
        <f>Лист2!A80</f>
        <v>Субсидия на софинансирование части расходов местных бюджетов по оплате труда работников муниципальных учреждений</v>
      </c>
      <c r="B124" s="5" t="str">
        <f>Лист2!C80</f>
        <v>07</v>
      </c>
      <c r="C124" s="5" t="str">
        <f>Лист2!D80</f>
        <v>01</v>
      </c>
      <c r="D124" s="5" t="str">
        <f>Лист2!E80</f>
        <v>02 1 00 S0430</v>
      </c>
      <c r="E124" s="5"/>
      <c r="F124" s="44">
        <f>Лист2!G80</f>
        <v>3923</v>
      </c>
      <c r="G124" s="43"/>
      <c r="H124" s="43"/>
    </row>
    <row r="125" spans="1:8" ht="84" customHeight="1">
      <c r="A125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5" t="str">
        <f>Лист2!C81</f>
        <v>07</v>
      </c>
      <c r="C125" s="5" t="str">
        <f>Лист2!D81</f>
        <v>01</v>
      </c>
      <c r="D125" s="5" t="str">
        <f>Лист2!E81</f>
        <v>02 1 00 S0430</v>
      </c>
      <c r="E125" s="5">
        <f>Лист2!F81</f>
        <v>100</v>
      </c>
      <c r="F125" s="44">
        <f>Лист2!G81</f>
        <v>3923</v>
      </c>
      <c r="G125" s="43"/>
      <c r="H125" s="43"/>
    </row>
    <row r="126" spans="1:8" ht="62.25" customHeight="1">
      <c r="A126" s="33" t="str">
        <f>Лист2!A82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6" s="5" t="str">
        <f>Лист2!C82</f>
        <v>07</v>
      </c>
      <c r="C126" s="5" t="str">
        <f>Лист2!D82</f>
        <v>01</v>
      </c>
      <c r="D126" s="5" t="str">
        <f>Лист2!E82</f>
        <v>02 1 00 S0430</v>
      </c>
      <c r="E126" s="5"/>
      <c r="F126" s="45">
        <f>Лист2!G82</f>
        <v>613</v>
      </c>
      <c r="G126" s="43"/>
      <c r="H126" s="43"/>
    </row>
    <row r="127" spans="1:8" ht="84" customHeight="1">
      <c r="A127" s="33" t="str">
        <f>Лист2!A83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7" s="5" t="str">
        <f>Лист2!C83</f>
        <v>07</v>
      </c>
      <c r="C127" s="5" t="str">
        <f>Лист2!D83</f>
        <v>01</v>
      </c>
      <c r="D127" s="5" t="str">
        <f>Лист2!E83</f>
        <v>02 1 00 S0430</v>
      </c>
      <c r="E127" s="5">
        <f>Лист2!F83</f>
        <v>100</v>
      </c>
      <c r="F127" s="45">
        <f>Лист2!G83</f>
        <v>613</v>
      </c>
      <c r="G127" s="43"/>
      <c r="H127" s="43"/>
    </row>
    <row r="128" spans="1:8" ht="67.5" customHeight="1">
      <c r="A128" s="9" t="s">
        <v>79</v>
      </c>
      <c r="B128" s="5" t="s">
        <v>23</v>
      </c>
      <c r="C128" s="5" t="s">
        <v>15</v>
      </c>
      <c r="D128" s="7" t="s">
        <v>125</v>
      </c>
      <c r="E128" s="5"/>
      <c r="F128" s="10">
        <f>F129+F130+F131</f>
        <v>21537</v>
      </c>
      <c r="G128" s="43"/>
      <c r="H128" s="43"/>
    </row>
    <row r="129" spans="1:8" ht="84.75" customHeight="1">
      <c r="A129" s="31" t="s">
        <v>78</v>
      </c>
      <c r="B129" s="5" t="s">
        <v>23</v>
      </c>
      <c r="C129" s="5" t="s">
        <v>15</v>
      </c>
      <c r="D129" s="7" t="s">
        <v>125</v>
      </c>
      <c r="E129" s="5">
        <v>100</v>
      </c>
      <c r="F129" s="10">
        <f>Лист2!G85</f>
        <v>20891</v>
      </c>
      <c r="G129" s="43"/>
      <c r="H129" s="43"/>
    </row>
    <row r="130" spans="1:8" ht="31.5" customHeight="1">
      <c r="A130" s="32" t="s">
        <v>117</v>
      </c>
      <c r="B130" s="5" t="s">
        <v>23</v>
      </c>
      <c r="C130" s="5" t="s">
        <v>15</v>
      </c>
      <c r="D130" s="7" t="s">
        <v>125</v>
      </c>
      <c r="E130" s="5">
        <v>200</v>
      </c>
      <c r="F130" s="10">
        <f>Лист2!G86</f>
        <v>561</v>
      </c>
      <c r="G130" s="43"/>
      <c r="H130" s="43"/>
    </row>
    <row r="131" spans="1:8" ht="31.5" customHeight="1">
      <c r="A131" s="9" t="s">
        <v>63</v>
      </c>
      <c r="B131" s="5" t="s">
        <v>23</v>
      </c>
      <c r="C131" s="5" t="s">
        <v>15</v>
      </c>
      <c r="D131" s="7" t="s">
        <v>125</v>
      </c>
      <c r="E131" s="5">
        <v>300</v>
      </c>
      <c r="F131" s="10">
        <f>Лист2!G87</f>
        <v>85</v>
      </c>
      <c r="G131" s="43"/>
      <c r="H131" s="43"/>
    </row>
    <row r="132" spans="1:8" ht="18" customHeight="1">
      <c r="A132" s="4" t="s">
        <v>7</v>
      </c>
      <c r="B132" s="5" t="s">
        <v>23</v>
      </c>
      <c r="C132" s="5" t="s">
        <v>16</v>
      </c>
      <c r="D132" s="3"/>
      <c r="E132" s="5"/>
      <c r="F132" s="10">
        <f>F133+F140+F144+F150+F146+F148+F152+F154</f>
        <v>202295.42899999997</v>
      </c>
      <c r="G132" s="43"/>
      <c r="H132" s="43"/>
    </row>
    <row r="133" spans="1:8" ht="48" customHeight="1">
      <c r="A133" s="9" t="s">
        <v>85</v>
      </c>
      <c r="B133" s="5" t="s">
        <v>23</v>
      </c>
      <c r="C133" s="5" t="s">
        <v>16</v>
      </c>
      <c r="D133" s="7" t="s">
        <v>116</v>
      </c>
      <c r="E133" s="5"/>
      <c r="F133" s="10">
        <f>F134+F138</f>
        <v>21888.9</v>
      </c>
      <c r="G133" s="43"/>
      <c r="H133" s="43"/>
    </row>
    <row r="134" spans="1:8" ht="34.5" customHeight="1">
      <c r="A134" s="9" t="s">
        <v>105</v>
      </c>
      <c r="B134" s="5" t="s">
        <v>23</v>
      </c>
      <c r="C134" s="5" t="s">
        <v>16</v>
      </c>
      <c r="D134" s="7" t="s">
        <v>126</v>
      </c>
      <c r="E134" s="5"/>
      <c r="F134" s="10">
        <f>F135+F136+F137</f>
        <v>20158.900000000001</v>
      </c>
      <c r="G134" s="43"/>
      <c r="H134" s="43"/>
    </row>
    <row r="135" spans="1:8" ht="78" customHeight="1">
      <c r="A135" s="31" t="s">
        <v>78</v>
      </c>
      <c r="B135" s="5" t="s">
        <v>23</v>
      </c>
      <c r="C135" s="5" t="s">
        <v>16</v>
      </c>
      <c r="D135" s="7" t="s">
        <v>126</v>
      </c>
      <c r="E135" s="5">
        <v>100</v>
      </c>
      <c r="F135" s="10">
        <f>Лист2!G91</f>
        <v>1463</v>
      </c>
      <c r="G135" s="43"/>
      <c r="H135" s="43"/>
    </row>
    <row r="136" spans="1:8" ht="33.75" customHeight="1">
      <c r="A136" s="32" t="s">
        <v>117</v>
      </c>
      <c r="B136" s="5" t="s">
        <v>23</v>
      </c>
      <c r="C136" s="5" t="s">
        <v>16</v>
      </c>
      <c r="D136" s="7" t="s">
        <v>126</v>
      </c>
      <c r="E136" s="5">
        <v>200</v>
      </c>
      <c r="F136" s="10">
        <f>Лист2!G92</f>
        <v>16785.900000000001</v>
      </c>
      <c r="G136" s="43"/>
      <c r="H136" s="43"/>
    </row>
    <row r="137" spans="1:8" ht="20.25" customHeight="1">
      <c r="A137" s="33" t="s">
        <v>69</v>
      </c>
      <c r="B137" s="5" t="s">
        <v>23</v>
      </c>
      <c r="C137" s="5" t="s">
        <v>16</v>
      </c>
      <c r="D137" s="7" t="s">
        <v>126</v>
      </c>
      <c r="E137" s="5">
        <v>850</v>
      </c>
      <c r="F137" s="10">
        <f>Лист2!G93</f>
        <v>1910</v>
      </c>
      <c r="G137" s="43"/>
      <c r="H137" s="43"/>
    </row>
    <row r="138" spans="1:8" ht="51.75" customHeight="1">
      <c r="A138" s="33" t="str">
        <f>Лист2!A94</f>
        <v>Субсидия на софинансирование части расходов местных бюджетов по оплате труда работников муниципальных учреждений</v>
      </c>
      <c r="B138" s="5" t="str">
        <f>Лист2!C94</f>
        <v>07</v>
      </c>
      <c r="C138" s="5" t="str">
        <f>Лист2!D94</f>
        <v>02</v>
      </c>
      <c r="D138" s="5" t="str">
        <f>Лист2!E94</f>
        <v>02 1 00 S0430</v>
      </c>
      <c r="E138" s="5"/>
      <c r="F138" s="44">
        <f>Лист2!G94</f>
        <v>1730</v>
      </c>
      <c r="G138" s="43"/>
      <c r="H138" s="43"/>
    </row>
    <row r="139" spans="1:8" ht="93" customHeight="1">
      <c r="A139" s="33" t="str">
        <f>Лист2!A95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9" s="5" t="str">
        <f>Лист2!C95</f>
        <v>07</v>
      </c>
      <c r="C139" s="5" t="str">
        <f>Лист2!D95</f>
        <v>02</v>
      </c>
      <c r="D139" s="5" t="str">
        <f>Лист2!E95</f>
        <v>02 1 00 S0430</v>
      </c>
      <c r="E139" s="5">
        <f>Лист2!F95</f>
        <v>100</v>
      </c>
      <c r="F139" s="44">
        <f>Лист2!G95</f>
        <v>1730</v>
      </c>
      <c r="G139" s="43"/>
      <c r="H139" s="43"/>
    </row>
    <row r="140" spans="1:8" ht="113.25" customHeight="1">
      <c r="A140" s="9" t="s">
        <v>80</v>
      </c>
      <c r="B140" s="5" t="s">
        <v>23</v>
      </c>
      <c r="C140" s="5" t="s">
        <v>16</v>
      </c>
      <c r="D140" s="7" t="s">
        <v>127</v>
      </c>
      <c r="E140" s="3"/>
      <c r="F140" s="10">
        <f>F141+F142+F143</f>
        <v>143289</v>
      </c>
      <c r="G140" s="43"/>
      <c r="H140" s="43"/>
    </row>
    <row r="141" spans="1:8" ht="80.25" customHeight="1">
      <c r="A141" s="31" t="s">
        <v>78</v>
      </c>
      <c r="B141" s="5" t="s">
        <v>23</v>
      </c>
      <c r="C141" s="5" t="s">
        <v>16</v>
      </c>
      <c r="D141" s="7" t="s">
        <v>127</v>
      </c>
      <c r="E141" s="3">
        <v>100</v>
      </c>
      <c r="F141" s="10">
        <f>Лист2!G97</f>
        <v>139935</v>
      </c>
      <c r="G141" s="43"/>
      <c r="H141" s="43"/>
    </row>
    <row r="142" spans="1:8" ht="33" customHeight="1">
      <c r="A142" s="32" t="s">
        <v>117</v>
      </c>
      <c r="B142" s="5" t="s">
        <v>23</v>
      </c>
      <c r="C142" s="5" t="s">
        <v>16</v>
      </c>
      <c r="D142" s="7" t="s">
        <v>127</v>
      </c>
      <c r="E142" s="5">
        <v>200</v>
      </c>
      <c r="F142" s="10">
        <f>Лист2!G98</f>
        <v>3252</v>
      </c>
      <c r="G142" s="43"/>
      <c r="H142" s="43"/>
    </row>
    <row r="143" spans="1:8" ht="33" customHeight="1">
      <c r="A143" s="32" t="str">
        <f>Лист2!A99</f>
        <v>Социальное обеспечение и иные выплаты населению</v>
      </c>
      <c r="B143" s="5" t="str">
        <f>Лист2!C99</f>
        <v>07</v>
      </c>
      <c r="C143" s="5" t="str">
        <f>Лист2!D99</f>
        <v>02</v>
      </c>
      <c r="D143" s="5" t="str">
        <f>Лист2!E99</f>
        <v>90 1 00 70910</v>
      </c>
      <c r="E143" s="5">
        <f>Лист2!F99</f>
        <v>850</v>
      </c>
      <c r="F143" s="44">
        <f>Лист2!G99</f>
        <v>102</v>
      </c>
      <c r="G143" s="43"/>
      <c r="H143" s="43"/>
    </row>
    <row r="144" spans="1:8" ht="69" customHeight="1">
      <c r="A144" s="9" t="s">
        <v>54</v>
      </c>
      <c r="B144" s="5" t="s">
        <v>23</v>
      </c>
      <c r="C144" s="5" t="s">
        <v>16</v>
      </c>
      <c r="D144" s="7" t="s">
        <v>154</v>
      </c>
      <c r="E144" s="5"/>
      <c r="F144" s="10">
        <f>Лист2!G100</f>
        <v>1088</v>
      </c>
      <c r="G144" s="43"/>
      <c r="H144" s="43"/>
    </row>
    <row r="145" spans="1:8" ht="31.5" customHeight="1">
      <c r="A145" s="32" t="s">
        <v>117</v>
      </c>
      <c r="B145" s="5" t="s">
        <v>23</v>
      </c>
      <c r="C145" s="5" t="s">
        <v>16</v>
      </c>
      <c r="D145" s="7" t="s">
        <v>154</v>
      </c>
      <c r="E145" s="5">
        <v>200</v>
      </c>
      <c r="F145" s="10">
        <f>Лист2!G101</f>
        <v>1088</v>
      </c>
      <c r="G145" s="43"/>
      <c r="H145" s="43"/>
    </row>
    <row r="146" spans="1:8" ht="126" customHeight="1">
      <c r="A146" s="32" t="str">
        <f>Лист2!A102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6" s="5" t="str">
        <f>Лист2!C102</f>
        <v>07</v>
      </c>
      <c r="C146" s="5" t="str">
        <f>Лист2!D102</f>
        <v>02</v>
      </c>
      <c r="D146" s="5" t="str">
        <f>Лист2!E102</f>
        <v>90 1 00 S0990</v>
      </c>
      <c r="E146" s="5"/>
      <c r="F146" s="44">
        <f>Лист2!G102</f>
        <v>25882.799999999999</v>
      </c>
      <c r="G146" s="43"/>
      <c r="H146" s="43"/>
    </row>
    <row r="147" spans="1:8" ht="31.5" customHeight="1">
      <c r="A147" s="32" t="str">
        <f>Лист2!A103</f>
        <v>Закупка товаров, работ и услуг для обеспечения государственных (муниципальных) нужд</v>
      </c>
      <c r="B147" s="5" t="str">
        <f>Лист2!C103</f>
        <v>07</v>
      </c>
      <c r="C147" s="5" t="str">
        <f>Лист2!D103</f>
        <v>02</v>
      </c>
      <c r="D147" s="5" t="str">
        <f>Лист2!E103</f>
        <v>90 1 00 S0990</v>
      </c>
      <c r="E147" s="5">
        <f>Лист2!F103</f>
        <v>200</v>
      </c>
      <c r="F147" s="44">
        <f>Лист2!G103</f>
        <v>25882.799999999999</v>
      </c>
      <c r="G147" s="43"/>
      <c r="H147" s="43"/>
    </row>
    <row r="148" spans="1:8" ht="126" customHeight="1">
      <c r="A148" s="32" t="str">
        <f>Лист2!A104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8" s="5" t="str">
        <f>Лист2!C104</f>
        <v>07</v>
      </c>
      <c r="C148" s="5" t="str">
        <f>Лист2!D104</f>
        <v>02</v>
      </c>
      <c r="D148" s="5" t="str">
        <f>Лист2!E104</f>
        <v>90 1 00 S0990</v>
      </c>
      <c r="E148" s="5"/>
      <c r="F148" s="44">
        <f>Лист2!G104</f>
        <v>1538.1590000000001</v>
      </c>
      <c r="G148" s="43"/>
      <c r="H148" s="43"/>
    </row>
    <row r="149" spans="1:8" ht="31.5" customHeight="1">
      <c r="A149" s="32" t="str">
        <f>Лист2!A105</f>
        <v>Закупка товаров, работ и услуг для обеспечения государственных (муниципальных) нужд</v>
      </c>
      <c r="B149" s="5" t="str">
        <f>Лист2!C105</f>
        <v>07</v>
      </c>
      <c r="C149" s="5" t="str">
        <f>Лист2!D105</f>
        <v>02</v>
      </c>
      <c r="D149" s="5" t="str">
        <f>Лист2!E105</f>
        <v>90 1 00 S0990</v>
      </c>
      <c r="E149" s="5">
        <f>Лист2!F105</f>
        <v>200</v>
      </c>
      <c r="F149" s="44">
        <f>Лист2!G105</f>
        <v>1538.1590000000001</v>
      </c>
      <c r="G149" s="43"/>
      <c r="H149" s="43"/>
    </row>
    <row r="150" spans="1:8" ht="45.75" customHeight="1">
      <c r="A150" s="32" t="str">
        <f>Лист2!A106</f>
        <v>Обеспечение расчетов за топлив-но-энергетические ресурсы, потребляемые муниципальными учреждениями</v>
      </c>
      <c r="B150" s="5" t="str">
        <f>Лист2!C106</f>
        <v>07</v>
      </c>
      <c r="C150" s="5" t="str">
        <f>Лист2!D106</f>
        <v>02</v>
      </c>
      <c r="D150" s="5" t="str">
        <f>Лист2!E106</f>
        <v>92 9 00 S1190</v>
      </c>
      <c r="E150" s="5"/>
      <c r="F150" s="44">
        <f>Лист2!G106</f>
        <v>7950.22</v>
      </c>
      <c r="G150" s="43"/>
      <c r="H150" s="43"/>
    </row>
    <row r="151" spans="1:8" ht="31.5" customHeight="1">
      <c r="A151" s="32" t="str">
        <f>Лист2!A107</f>
        <v>Закупка товаров, работ и услуг для обеспечения государственных (муниципальных) нужд</v>
      </c>
      <c r="B151" s="5" t="str">
        <f>Лист2!C107</f>
        <v>07</v>
      </c>
      <c r="C151" s="5" t="str">
        <f>Лист2!D107</f>
        <v>02</v>
      </c>
      <c r="D151" s="5" t="str">
        <f>Лист2!E107</f>
        <v>92 9 00 S1190</v>
      </c>
      <c r="E151" s="5">
        <f>Лист2!F107</f>
        <v>200</v>
      </c>
      <c r="F151" s="44">
        <f>Лист2!G107</f>
        <v>7950.22</v>
      </c>
      <c r="G151" s="43"/>
      <c r="H151" s="43"/>
    </row>
    <row r="152" spans="1:8" ht="51.75" customHeight="1">
      <c r="A152" s="32" t="str">
        <f>Лист2!A108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52" s="5" t="str">
        <f>Лист2!C108</f>
        <v>07</v>
      </c>
      <c r="C152" s="5" t="str">
        <f>Лист2!D108</f>
        <v>02</v>
      </c>
      <c r="D152" s="5" t="str">
        <f>Лист2!E108</f>
        <v>92 9 00 S1190</v>
      </c>
      <c r="E152" s="5"/>
      <c r="F152" s="45">
        <f>Лист2!G108</f>
        <v>653.04999999999995</v>
      </c>
      <c r="G152" s="43"/>
      <c r="H152" s="43"/>
    </row>
    <row r="153" spans="1:8" ht="31.5" customHeight="1">
      <c r="A153" s="32" t="str">
        <f>Лист2!A109</f>
        <v>Закупка товаров, работ и услуг для обеспечения государственных (муниципальных) нужд</v>
      </c>
      <c r="B153" s="5" t="str">
        <f>Лист2!C109</f>
        <v>07</v>
      </c>
      <c r="C153" s="5" t="str">
        <f>Лист2!D109</f>
        <v>02</v>
      </c>
      <c r="D153" s="5" t="str">
        <f>Лист2!E109</f>
        <v>92 9 00 S1190</v>
      </c>
      <c r="E153" s="5">
        <f>Лист2!F109</f>
        <v>200</v>
      </c>
      <c r="F153" s="45">
        <f>Лист2!G109</f>
        <v>653.04999999999995</v>
      </c>
      <c r="G153" s="43"/>
      <c r="H153" s="43"/>
    </row>
    <row r="154" spans="1:8" ht="20.25" customHeight="1">
      <c r="A154" s="32" t="str">
        <f>Лист2!A110</f>
        <v>Резервные фонды местных администраций</v>
      </c>
      <c r="B154" s="5" t="str">
        <f>Лист2!C110</f>
        <v>07</v>
      </c>
      <c r="C154" s="5" t="str">
        <f>Лист2!D110</f>
        <v>02</v>
      </c>
      <c r="D154" s="5" t="str">
        <f>Лист2!E110</f>
        <v>99 1 00 14100</v>
      </c>
      <c r="E154" s="5"/>
      <c r="F154" s="5">
        <f>Лист2!G110</f>
        <v>5.3</v>
      </c>
      <c r="G154" s="43"/>
      <c r="H154" s="43"/>
    </row>
    <row r="155" spans="1:8" ht="31.5" customHeight="1">
      <c r="A155" s="32" t="str">
        <f>Лист2!A111</f>
        <v>Закупка товаров, работ и услуг для обеспечения государственных (муниципальных) нужд</v>
      </c>
      <c r="B155" s="5" t="str">
        <f>Лист2!C111</f>
        <v>07</v>
      </c>
      <c r="C155" s="5" t="str">
        <f>Лист2!D111</f>
        <v>02</v>
      </c>
      <c r="D155" s="5" t="str">
        <f>Лист2!E111</f>
        <v>99 1 00 14100</v>
      </c>
      <c r="E155" s="5">
        <f>Лист2!F111</f>
        <v>200</v>
      </c>
      <c r="F155" s="5">
        <f>Лист2!G111</f>
        <v>5.3</v>
      </c>
      <c r="G155" s="43"/>
      <c r="H155" s="43"/>
    </row>
    <row r="156" spans="1:8" ht="24" customHeight="1">
      <c r="A156" s="32" t="str">
        <f>Лист2!A112</f>
        <v>Дополнительное образование детей</v>
      </c>
      <c r="B156" s="5" t="str">
        <f>Лист2!C112</f>
        <v>07</v>
      </c>
      <c r="C156" s="5" t="str">
        <f>Лист2!D112</f>
        <v>03</v>
      </c>
      <c r="D156" s="7"/>
      <c r="E156" s="5"/>
      <c r="F156" s="10">
        <f>F157+F161</f>
        <v>13976.3</v>
      </c>
      <c r="G156" s="43"/>
      <c r="H156" s="43"/>
    </row>
    <row r="157" spans="1:8" ht="31.5" customHeight="1">
      <c r="A157" s="32" t="str">
        <f>Лист2!A113</f>
        <v>Обеспечение деятельности организаций (учреждений) дополнительного образования детей</v>
      </c>
      <c r="B157" s="5" t="str">
        <f>Лист2!C113</f>
        <v>07</v>
      </c>
      <c r="C157" s="5" t="str">
        <f>Лист2!D113</f>
        <v>03</v>
      </c>
      <c r="D157" s="7" t="s">
        <v>113</v>
      </c>
      <c r="E157" s="5"/>
      <c r="F157" s="10">
        <f>F158+F159+F160</f>
        <v>11900.3</v>
      </c>
      <c r="G157" s="43"/>
      <c r="H157" s="43"/>
    </row>
    <row r="158" spans="1:8" ht="87" customHeight="1">
      <c r="A158" s="32" t="str">
        <f>Лист2!A114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8" s="5" t="str">
        <f>Лист2!C114</f>
        <v>07</v>
      </c>
      <c r="C158" s="5" t="str">
        <f>Лист2!D114</f>
        <v>03</v>
      </c>
      <c r="D158" s="7" t="s">
        <v>113</v>
      </c>
      <c r="E158" s="5">
        <f>Лист2!F37</f>
        <v>100</v>
      </c>
      <c r="F158" s="10">
        <f>Лист2!G16+Лист2!G37+Лист2!G114</f>
        <v>9095.5</v>
      </c>
      <c r="G158" s="43"/>
      <c r="H158" s="43"/>
    </row>
    <row r="159" spans="1:8" ht="31.5" customHeight="1">
      <c r="A159" s="32" t="str">
        <f>Лист2!A115</f>
        <v>Закупка товаров, работ и услуг для обеспечения государственных (муниципальных) нужд</v>
      </c>
      <c r="B159" s="5" t="str">
        <f>Лист2!C115</f>
        <v>07</v>
      </c>
      <c r="C159" s="5" t="str">
        <f>Лист2!D115</f>
        <v>03</v>
      </c>
      <c r="D159" s="7" t="s">
        <v>113</v>
      </c>
      <c r="E159" s="5">
        <f>Лист2!F38</f>
        <v>200</v>
      </c>
      <c r="F159" s="10">
        <f>Лист2!G17+Лист2!G38+Лист2!G115</f>
        <v>2649.8</v>
      </c>
      <c r="G159" s="43"/>
      <c r="H159" s="43"/>
    </row>
    <row r="160" spans="1:8" ht="31.5" customHeight="1">
      <c r="A160" s="32" t="str">
        <f>Лист2!A116</f>
        <v>Уплата налогов, сборов и иных платежей</v>
      </c>
      <c r="B160" s="5" t="str">
        <f>Лист2!C116</f>
        <v>07</v>
      </c>
      <c r="C160" s="5" t="str">
        <f>Лист2!D116</f>
        <v>03</v>
      </c>
      <c r="D160" s="7" t="s">
        <v>113</v>
      </c>
      <c r="E160" s="5">
        <f>Лист2!F39</f>
        <v>850</v>
      </c>
      <c r="F160" s="10">
        <f>Лист2!G18+Лист2!G39+Лист2!G116</f>
        <v>155</v>
      </c>
      <c r="G160" s="43"/>
      <c r="H160" s="43"/>
    </row>
    <row r="161" spans="1:8" ht="53.25" customHeight="1">
      <c r="A161" s="32" t="str">
        <f>Лист2!A19</f>
        <v>Субсидия на софинансирование части расходов местных бюджетов по оплате труда работников муниципальных учреждений</v>
      </c>
      <c r="B161" s="5" t="str">
        <f>Лист2!C19</f>
        <v>07</v>
      </c>
      <c r="C161" s="5" t="str">
        <f>Лист2!D19</f>
        <v>03</v>
      </c>
      <c r="D161" s="5" t="str">
        <f>Лист2!E19</f>
        <v>02 1 00 S0430</v>
      </c>
      <c r="E161" s="5"/>
      <c r="F161" s="10">
        <f>F162</f>
        <v>2076</v>
      </c>
      <c r="G161" s="43"/>
      <c r="H161" s="43"/>
    </row>
    <row r="162" spans="1:8" ht="90.75" customHeight="1">
      <c r="A162" s="32" t="str">
        <f>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2" s="5" t="str">
        <f>Лист2!C20</f>
        <v>07</v>
      </c>
      <c r="C162" s="5" t="str">
        <f>Лист2!D20</f>
        <v>03</v>
      </c>
      <c r="D162" s="5" t="str">
        <f>Лист2!E20</f>
        <v>02 1 00 S0430</v>
      </c>
      <c r="E162" s="5">
        <f>Лист2!F20</f>
        <v>100</v>
      </c>
      <c r="F162" s="10">
        <f>Лист2!G20+Лист2!G118+Лист2!G41</f>
        <v>2076</v>
      </c>
      <c r="G162" s="43"/>
      <c r="H162" s="43"/>
    </row>
    <row r="163" spans="1:8" ht="19.5" customHeight="1">
      <c r="A163" s="9" t="s">
        <v>55</v>
      </c>
      <c r="B163" s="5" t="s">
        <v>23</v>
      </c>
      <c r="C163" s="5" t="s">
        <v>23</v>
      </c>
      <c r="D163" s="7"/>
      <c r="E163" s="3"/>
      <c r="F163" s="10">
        <f>F164+F169+F171+F173</f>
        <v>2602.998</v>
      </c>
      <c r="G163" s="43"/>
      <c r="H163" s="43"/>
    </row>
    <row r="164" spans="1:8" ht="47.25">
      <c r="A164" s="9" t="s">
        <v>85</v>
      </c>
      <c r="B164" s="7" t="s">
        <v>23</v>
      </c>
      <c r="C164" s="7" t="s">
        <v>23</v>
      </c>
      <c r="D164" s="7" t="s">
        <v>116</v>
      </c>
      <c r="E164" s="3"/>
      <c r="F164" s="10">
        <f>F165</f>
        <v>1561.925</v>
      </c>
      <c r="G164" s="43"/>
      <c r="H164" s="43"/>
    </row>
    <row r="165" spans="1:8" ht="36.75" customHeight="1">
      <c r="A165" s="9" t="s">
        <v>106</v>
      </c>
      <c r="B165" s="5" t="s">
        <v>23</v>
      </c>
      <c r="C165" s="5" t="s">
        <v>23</v>
      </c>
      <c r="D165" s="7" t="s">
        <v>128</v>
      </c>
      <c r="E165" s="3"/>
      <c r="F165" s="10">
        <f>F166+F167</f>
        <v>1561.925</v>
      </c>
      <c r="G165" s="43"/>
      <c r="H165" s="43"/>
    </row>
    <row r="166" spans="1:8" ht="82.5" customHeight="1">
      <c r="A166" s="31" t="s">
        <v>78</v>
      </c>
      <c r="B166" s="5" t="s">
        <v>23</v>
      </c>
      <c r="C166" s="5" t="s">
        <v>23</v>
      </c>
      <c r="D166" s="7" t="s">
        <v>128</v>
      </c>
      <c r="E166" s="3">
        <v>100</v>
      </c>
      <c r="F166" s="10">
        <f>Лист2!G122</f>
        <v>1046.8579999999999</v>
      </c>
      <c r="G166" s="43"/>
      <c r="H166" s="43"/>
    </row>
    <row r="167" spans="1:8" ht="32.25" customHeight="1">
      <c r="A167" s="32" t="s">
        <v>117</v>
      </c>
      <c r="B167" s="5" t="s">
        <v>23</v>
      </c>
      <c r="C167" s="5" t="s">
        <v>23</v>
      </c>
      <c r="D167" s="7" t="s">
        <v>128</v>
      </c>
      <c r="E167" s="3">
        <v>200</v>
      </c>
      <c r="F167" s="10">
        <f>Лист2!G123</f>
        <v>515.06700000000001</v>
      </c>
      <c r="G167" s="43"/>
      <c r="H167" s="43"/>
    </row>
    <row r="168" spans="1:8" ht="23.25" customHeight="1">
      <c r="A168" s="33" t="s">
        <v>69</v>
      </c>
      <c r="B168" s="5" t="s">
        <v>23</v>
      </c>
      <c r="C168" s="5" t="s">
        <v>23</v>
      </c>
      <c r="D168" s="7" t="s">
        <v>128</v>
      </c>
      <c r="E168" s="3">
        <v>850</v>
      </c>
      <c r="F168" s="10">
        <f>Лист2!G124</f>
        <v>0</v>
      </c>
      <c r="G168" s="43"/>
      <c r="H168" s="43"/>
    </row>
    <row r="169" spans="1:8" ht="54.75" customHeight="1">
      <c r="A169" s="33" t="str">
        <f>Лист2!A125</f>
        <v>Субсидия на софинансирование части расходов местных бюджетов по оплате труда работников муниципальных учреждений</v>
      </c>
      <c r="B169" s="5" t="str">
        <f>Лист2!C125</f>
        <v>07</v>
      </c>
      <c r="C169" s="5" t="str">
        <f>Лист2!D125</f>
        <v>07</v>
      </c>
      <c r="D169" s="5" t="str">
        <f>Лист2!E125</f>
        <v>02 1 00 S0430</v>
      </c>
      <c r="E169" s="5"/>
      <c r="F169" s="44">
        <f>Лист2!G125</f>
        <v>142</v>
      </c>
      <c r="G169" s="43"/>
      <c r="H169" s="43"/>
    </row>
    <row r="170" spans="1:8" ht="87" customHeight="1">
      <c r="A170" s="33" t="str">
        <f>Лист2!A126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0" s="5" t="str">
        <f>Лист2!C126</f>
        <v>07</v>
      </c>
      <c r="C170" s="5" t="str">
        <f>Лист2!D126</f>
        <v>07</v>
      </c>
      <c r="D170" s="5" t="str">
        <f>Лист2!E126</f>
        <v>02 1 00 S0430</v>
      </c>
      <c r="E170" s="5">
        <f>Лист2!F126</f>
        <v>100</v>
      </c>
      <c r="F170" s="44">
        <f>Лист2!G126</f>
        <v>142</v>
      </c>
      <c r="G170" s="43"/>
      <c r="H170" s="43"/>
    </row>
    <row r="171" spans="1:8" ht="39" customHeight="1">
      <c r="A171" s="33" t="str">
        <f>Лист2!A127</f>
        <v>Субсидии на проведение детской оздоровительной кампании</v>
      </c>
      <c r="B171" s="5" t="str">
        <f>Лист2!C127</f>
        <v>07</v>
      </c>
      <c r="C171" s="5" t="str">
        <f>Лист2!D127</f>
        <v>07</v>
      </c>
      <c r="D171" s="5" t="str">
        <f>Лист2!E127</f>
        <v>90 1 00 13210</v>
      </c>
      <c r="E171" s="5"/>
      <c r="F171" s="44">
        <f>Лист2!G127</f>
        <v>681</v>
      </c>
      <c r="G171" s="43"/>
      <c r="H171" s="43"/>
    </row>
    <row r="172" spans="1:8" ht="38.25" customHeight="1">
      <c r="A172" s="33" t="str">
        <f>Лист2!A128</f>
        <v>Закупка товаров, работ и услуг для обеспечения государственных (муниципальных) нужд</v>
      </c>
      <c r="B172" s="5" t="str">
        <f>Лист2!C128</f>
        <v>07</v>
      </c>
      <c r="C172" s="5" t="str">
        <f>Лист2!D128</f>
        <v>07</v>
      </c>
      <c r="D172" s="5" t="str">
        <f>Лист2!E128</f>
        <v>90 1 00 13210</v>
      </c>
      <c r="E172" s="5">
        <f>Лист2!F128</f>
        <v>200</v>
      </c>
      <c r="F172" s="44">
        <f>Лист2!G128</f>
        <v>681</v>
      </c>
      <c r="G172" s="43"/>
      <c r="H172" s="43"/>
    </row>
    <row r="173" spans="1:8" ht="38.25" customHeight="1">
      <c r="A173" s="33" t="str">
        <f>Лист2!A129</f>
        <v>Софинансирование субсидии на проведение детской оздоровительной кампании</v>
      </c>
      <c r="B173" s="5" t="str">
        <f>Лист2!C129</f>
        <v>07</v>
      </c>
      <c r="C173" s="5" t="str">
        <f>Лист2!D129</f>
        <v>07</v>
      </c>
      <c r="D173" s="5" t="str">
        <f>Лист2!E129</f>
        <v>90 1 00 S3210</v>
      </c>
      <c r="E173" s="5"/>
      <c r="F173" s="44">
        <f>Лист2!G129</f>
        <v>218.07300000000001</v>
      </c>
      <c r="G173" s="43"/>
      <c r="H173" s="43"/>
    </row>
    <row r="174" spans="1:8" ht="90.75" customHeight="1">
      <c r="A174" s="33" t="str">
        <f>Лист2!A130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4" s="5" t="str">
        <f>Лист2!C130</f>
        <v>07</v>
      </c>
      <c r="C174" s="5" t="str">
        <f>Лист2!D130</f>
        <v>07</v>
      </c>
      <c r="D174" s="5" t="str">
        <f>Лист2!E130</f>
        <v>90 1 00 S3210</v>
      </c>
      <c r="E174" s="5">
        <f>Лист2!F130</f>
        <v>100</v>
      </c>
      <c r="F174" s="44">
        <f>Лист2!G130</f>
        <v>218.07300000000001</v>
      </c>
      <c r="G174" s="43"/>
      <c r="H174" s="43"/>
    </row>
    <row r="175" spans="1:8" ht="26.25" customHeight="1">
      <c r="A175" s="36" t="s">
        <v>9</v>
      </c>
      <c r="B175" s="5" t="s">
        <v>23</v>
      </c>
      <c r="C175" s="5" t="s">
        <v>20</v>
      </c>
      <c r="D175" s="5"/>
      <c r="E175" s="3"/>
      <c r="F175" s="10">
        <f>F176+F183+F186+F195+F197+F199+F193+F191</f>
        <v>10879.244999999999</v>
      </c>
      <c r="G175" s="43"/>
      <c r="H175" s="43"/>
    </row>
    <row r="176" spans="1:8" ht="31.5">
      <c r="A176" s="9" t="s">
        <v>67</v>
      </c>
      <c r="B176" s="5" t="s">
        <v>23</v>
      </c>
      <c r="C176" s="5" t="s">
        <v>20</v>
      </c>
      <c r="D176" s="7" t="s">
        <v>118</v>
      </c>
      <c r="E176" s="5"/>
      <c r="F176" s="10">
        <f>F177+F181</f>
        <v>2351.1499999999996</v>
      </c>
      <c r="G176" s="43"/>
      <c r="H176" s="43"/>
    </row>
    <row r="177" spans="1:8" ht="31.5">
      <c r="A177" s="9" t="s">
        <v>68</v>
      </c>
      <c r="B177" s="5" t="s">
        <v>23</v>
      </c>
      <c r="C177" s="5" t="s">
        <v>20</v>
      </c>
      <c r="D177" s="7" t="s">
        <v>119</v>
      </c>
      <c r="E177" s="5"/>
      <c r="F177" s="10">
        <f>F178+F179+F180</f>
        <v>1991.1499999999999</v>
      </c>
      <c r="G177" s="43"/>
      <c r="H177" s="43"/>
    </row>
    <row r="178" spans="1:8" ht="77.25" customHeight="1">
      <c r="A178" s="31" t="s">
        <v>78</v>
      </c>
      <c r="B178" s="5" t="s">
        <v>23</v>
      </c>
      <c r="C178" s="5" t="s">
        <v>20</v>
      </c>
      <c r="D178" s="7" t="s">
        <v>119</v>
      </c>
      <c r="E178" s="5">
        <v>100</v>
      </c>
      <c r="F178" s="10">
        <f>Лист2!G134</f>
        <v>1720</v>
      </c>
      <c r="G178" s="43"/>
      <c r="H178" s="43"/>
    </row>
    <row r="179" spans="1:8" ht="36" customHeight="1">
      <c r="A179" s="32" t="s">
        <v>117</v>
      </c>
      <c r="B179" s="5" t="s">
        <v>23</v>
      </c>
      <c r="C179" s="5" t="s">
        <v>20</v>
      </c>
      <c r="D179" s="7" t="s">
        <v>119</v>
      </c>
      <c r="E179" s="5">
        <v>200</v>
      </c>
      <c r="F179" s="10">
        <f>Лист2!G135</f>
        <v>270.35000000000002</v>
      </c>
      <c r="G179" s="43"/>
      <c r="H179" s="43"/>
    </row>
    <row r="180" spans="1:8" ht="20.25" customHeight="1">
      <c r="A180" s="33" t="s">
        <v>69</v>
      </c>
      <c r="B180" s="5" t="s">
        <v>23</v>
      </c>
      <c r="C180" s="5" t="s">
        <v>20</v>
      </c>
      <c r="D180" s="7" t="s">
        <v>119</v>
      </c>
      <c r="E180" s="5">
        <v>850</v>
      </c>
      <c r="F180" s="10">
        <f>Лист2!G136</f>
        <v>0.8</v>
      </c>
      <c r="G180" s="43"/>
      <c r="H180" s="43"/>
    </row>
    <row r="181" spans="1:8" ht="51" customHeight="1">
      <c r="A181" s="33" t="str">
        <f>Лист2!A137</f>
        <v>Субсидия на софинансирование части расходов местных бюджетов по оплате труда работников муниципальных учреждений</v>
      </c>
      <c r="B181" s="5" t="str">
        <f>Лист2!C137</f>
        <v>07</v>
      </c>
      <c r="C181" s="5" t="str">
        <f>Лист2!D137</f>
        <v>09</v>
      </c>
      <c r="D181" s="5" t="str">
        <f>Лист2!E137</f>
        <v>01 2 00 S0430</v>
      </c>
      <c r="E181" s="5"/>
      <c r="F181" s="44">
        <f>Лист2!G137</f>
        <v>360</v>
      </c>
      <c r="G181" s="43"/>
      <c r="H181" s="43"/>
    </row>
    <row r="182" spans="1:8" ht="95.25" customHeight="1">
      <c r="A182" s="33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2" s="5" t="str">
        <f>Лист2!C138</f>
        <v>07</v>
      </c>
      <c r="C182" s="5" t="str">
        <f>Лист2!D138</f>
        <v>09</v>
      </c>
      <c r="D182" s="5" t="str">
        <f>Лист2!E138</f>
        <v>01 2 00 S0430</v>
      </c>
      <c r="E182" s="5">
        <f>Лист2!F138</f>
        <v>100</v>
      </c>
      <c r="F182" s="44">
        <f>Лист2!G138</f>
        <v>360</v>
      </c>
      <c r="G182" s="43"/>
      <c r="H182" s="43"/>
    </row>
    <row r="183" spans="1:8" ht="51" customHeight="1">
      <c r="A183" s="9" t="s">
        <v>98</v>
      </c>
      <c r="B183" s="5" t="s">
        <v>23</v>
      </c>
      <c r="C183" s="5" t="s">
        <v>20</v>
      </c>
      <c r="D183" s="7" t="s">
        <v>141</v>
      </c>
      <c r="E183" s="5"/>
      <c r="F183" s="10">
        <f>F184+F185</f>
        <v>578</v>
      </c>
      <c r="G183" s="43"/>
      <c r="H183" s="43"/>
    </row>
    <row r="184" spans="1:8" ht="85.5" customHeight="1">
      <c r="A184" s="31" t="s">
        <v>78</v>
      </c>
      <c r="B184" s="5" t="s">
        <v>23</v>
      </c>
      <c r="C184" s="5" t="s">
        <v>20</v>
      </c>
      <c r="D184" s="7" t="s">
        <v>141</v>
      </c>
      <c r="E184" s="5">
        <v>100</v>
      </c>
      <c r="F184" s="10">
        <f>Лист2!G140</f>
        <v>511</v>
      </c>
      <c r="G184" s="43"/>
      <c r="H184" s="43"/>
    </row>
    <row r="185" spans="1:8" ht="31.5" customHeight="1">
      <c r="A185" s="32" t="s">
        <v>117</v>
      </c>
      <c r="B185" s="5" t="s">
        <v>23</v>
      </c>
      <c r="C185" s="5" t="s">
        <v>20</v>
      </c>
      <c r="D185" s="7" t="s">
        <v>141</v>
      </c>
      <c r="E185" s="5">
        <v>200</v>
      </c>
      <c r="F185" s="10">
        <f>Лист2!G141</f>
        <v>67</v>
      </c>
      <c r="G185" s="43"/>
      <c r="H185" s="43"/>
    </row>
    <row r="186" spans="1:8" ht="34.5" customHeight="1">
      <c r="A186" s="33" t="s">
        <v>89</v>
      </c>
      <c r="B186" s="5" t="s">
        <v>23</v>
      </c>
      <c r="C186" s="5" t="s">
        <v>20</v>
      </c>
      <c r="D186" s="7" t="s">
        <v>122</v>
      </c>
      <c r="E186" s="5"/>
      <c r="F186" s="10">
        <f>F187</f>
        <v>2024.35</v>
      </c>
      <c r="G186" s="43"/>
      <c r="H186" s="43"/>
    </row>
    <row r="187" spans="1:8" ht="93" customHeight="1">
      <c r="A187" s="34" t="s">
        <v>66</v>
      </c>
      <c r="B187" s="5" t="s">
        <v>23</v>
      </c>
      <c r="C187" s="5" t="s">
        <v>20</v>
      </c>
      <c r="D187" s="7" t="s">
        <v>123</v>
      </c>
      <c r="E187" s="5"/>
      <c r="F187" s="10">
        <f>F188+F189+F190</f>
        <v>2024.35</v>
      </c>
      <c r="G187" s="43"/>
      <c r="H187" s="43"/>
    </row>
    <row r="188" spans="1:8" ht="77.25" customHeight="1">
      <c r="A188" s="31" t="s">
        <v>78</v>
      </c>
      <c r="B188" s="5" t="s">
        <v>23</v>
      </c>
      <c r="C188" s="5" t="s">
        <v>20</v>
      </c>
      <c r="D188" s="7" t="s">
        <v>123</v>
      </c>
      <c r="E188" s="5">
        <v>100</v>
      </c>
      <c r="F188" s="10">
        <f>Лист2!G144</f>
        <v>1968.5</v>
      </c>
      <c r="G188" s="43"/>
      <c r="H188" s="43"/>
    </row>
    <row r="189" spans="1:8" ht="32.25" customHeight="1">
      <c r="A189" s="32" t="s">
        <v>117</v>
      </c>
      <c r="B189" s="5" t="s">
        <v>23</v>
      </c>
      <c r="C189" s="5" t="s">
        <v>20</v>
      </c>
      <c r="D189" s="7" t="s">
        <v>123</v>
      </c>
      <c r="E189" s="5">
        <v>200</v>
      </c>
      <c r="F189" s="10">
        <f>Лист2!G145</f>
        <v>55.85</v>
      </c>
      <c r="G189" s="43"/>
      <c r="H189" s="43"/>
    </row>
    <row r="190" spans="1:8" ht="19.5" customHeight="1">
      <c r="A190" s="33" t="s">
        <v>69</v>
      </c>
      <c r="B190" s="5" t="s">
        <v>23</v>
      </c>
      <c r="C190" s="5" t="s">
        <v>20</v>
      </c>
      <c r="D190" s="7" t="s">
        <v>123</v>
      </c>
      <c r="E190" s="5">
        <v>850</v>
      </c>
      <c r="F190" s="10">
        <f>Лист2!G146</f>
        <v>0</v>
      </c>
      <c r="G190" s="43"/>
      <c r="H190" s="43"/>
    </row>
    <row r="191" spans="1:8" ht="54.75" customHeight="1">
      <c r="A191" s="33" t="str">
        <f>Лист2!A147</f>
        <v>Субсидия на софинансирование части расходов местных бюджетов по оплате труда работников муниципальных учреждений</v>
      </c>
      <c r="B191" s="5" t="str">
        <f>Лист2!C147</f>
        <v>07</v>
      </c>
      <c r="C191" s="5" t="str">
        <f>Лист2!D147</f>
        <v>09</v>
      </c>
      <c r="D191" s="5" t="str">
        <f>Лист2!E147</f>
        <v>02 5 00 S0430</v>
      </c>
      <c r="E191" s="5"/>
      <c r="F191" s="45">
        <f>Лист2!G147</f>
        <v>200</v>
      </c>
      <c r="G191" s="43"/>
      <c r="H191" s="43"/>
    </row>
    <row r="192" spans="1:8" ht="90" customHeight="1">
      <c r="A192" s="33" t="str">
        <f>Лист2!A148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5" t="str">
        <f>Лист2!C148</f>
        <v>07</v>
      </c>
      <c r="C192" s="5" t="str">
        <f>Лист2!D148</f>
        <v>09</v>
      </c>
      <c r="D192" s="5" t="str">
        <f>Лист2!E148</f>
        <v>02 5 00 S0430</v>
      </c>
      <c r="E192" s="5">
        <f>Лист2!F148</f>
        <v>100</v>
      </c>
      <c r="F192" s="45">
        <f>Лист2!G148</f>
        <v>200</v>
      </c>
      <c r="G192" s="43"/>
      <c r="H192" s="43"/>
    </row>
    <row r="193" spans="1:8" ht="131.25" customHeight="1">
      <c r="A193" s="33" t="str">
        <f>Лист2!A155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v>
      </c>
      <c r="B193" s="5" t="str">
        <f>Лист2!C155</f>
        <v>07</v>
      </c>
      <c r="C193" s="5" t="str">
        <f>Лист2!D155</f>
        <v>09</v>
      </c>
      <c r="D193" s="5" t="str">
        <f>Лист2!E155</f>
        <v>90 1 01 S0990</v>
      </c>
      <c r="E193" s="5"/>
      <c r="F193" s="5">
        <v>86.9</v>
      </c>
      <c r="G193" s="43"/>
      <c r="H193" s="43"/>
    </row>
    <row r="194" spans="1:8" ht="33" customHeight="1">
      <c r="A194" s="33" t="str">
        <f>Лист2!A156</f>
        <v>Социальное обеспечение и иные выплаты населению</v>
      </c>
      <c r="B194" s="5" t="str">
        <f>Лист2!C156</f>
        <v>07</v>
      </c>
      <c r="C194" s="5" t="str">
        <f>Лист2!D156</f>
        <v>09</v>
      </c>
      <c r="D194" s="5" t="str">
        <f>Лист2!E156</f>
        <v>90 1 01 S0990</v>
      </c>
      <c r="E194" s="5">
        <f>Лист2!F156</f>
        <v>300</v>
      </c>
      <c r="F194" s="5">
        <v>86.9</v>
      </c>
      <c r="G194" s="43"/>
      <c r="H194" s="43"/>
    </row>
    <row r="195" spans="1:8" ht="60.75" customHeight="1">
      <c r="A195" s="33" t="str">
        <f>Лист2!A149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95" s="5" t="str">
        <f>Лист2!C149</f>
        <v>07</v>
      </c>
      <c r="C195" s="5" t="str">
        <f>Лист2!D149</f>
        <v>09</v>
      </c>
      <c r="D195" s="5" t="str">
        <f>Лист2!E149</f>
        <v>92 9 00 S1190</v>
      </c>
      <c r="E195" s="5"/>
      <c r="F195" s="44">
        <f>Лист2!G149</f>
        <v>2989.7449999999999</v>
      </c>
      <c r="G195" s="43"/>
      <c r="H195" s="43"/>
    </row>
    <row r="196" spans="1:8" ht="38.25" customHeight="1">
      <c r="A196" s="33" t="str">
        <f>Лист2!A150</f>
        <v>Закупка товаров, работ и услуг для обеспечения государственных (муниципальных) нужд</v>
      </c>
      <c r="B196" s="5" t="str">
        <f>Лист2!C150</f>
        <v>07</v>
      </c>
      <c r="C196" s="5" t="str">
        <f>Лист2!D150</f>
        <v>09</v>
      </c>
      <c r="D196" s="5" t="str">
        <f>Лист2!E150</f>
        <v>92 9 00 S1190</v>
      </c>
      <c r="E196" s="5">
        <f>Лист2!F150</f>
        <v>200</v>
      </c>
      <c r="F196" s="44">
        <f>Лист2!G150</f>
        <v>2989.7449999999999</v>
      </c>
      <c r="G196" s="43"/>
      <c r="H196" s="43"/>
    </row>
    <row r="197" spans="1:8" ht="24" customHeight="1">
      <c r="A197" s="33" t="str">
        <f>Лист2!A151</f>
        <v>Резервные фонды местных администраций</v>
      </c>
      <c r="B197" s="5" t="str">
        <f>Лист2!C151</f>
        <v>07</v>
      </c>
      <c r="C197" s="5" t="str">
        <f>Лист2!D151</f>
        <v>09</v>
      </c>
      <c r="D197" s="5" t="str">
        <f>Лист2!E151</f>
        <v>99 1 00 14100</v>
      </c>
      <c r="E197" s="5"/>
      <c r="F197" s="44">
        <f>Лист2!G151</f>
        <v>10.5</v>
      </c>
      <c r="G197" s="43"/>
      <c r="H197" s="43"/>
    </row>
    <row r="198" spans="1:8" ht="36.75" customHeight="1">
      <c r="A198" s="33" t="str">
        <f>Лист2!A152</f>
        <v>Закупка товаров, работ и услуг для обеспечения государственных (муниципальных) нужд</v>
      </c>
      <c r="B198" s="5" t="str">
        <f>Лист2!C152</f>
        <v>07</v>
      </c>
      <c r="C198" s="5" t="str">
        <f>Лист2!D152</f>
        <v>09</v>
      </c>
      <c r="D198" s="5" t="str">
        <f>Лист2!E152</f>
        <v>99 1 00 14100</v>
      </c>
      <c r="E198" s="5">
        <f>Лист2!F152</f>
        <v>200</v>
      </c>
      <c r="F198" s="44">
        <f>Лист2!G152</f>
        <v>10.5</v>
      </c>
      <c r="G198" s="43"/>
      <c r="H198" s="43"/>
    </row>
    <row r="199" spans="1:8" ht="27.75" customHeight="1">
      <c r="A199" s="33" t="str">
        <f>Лист2!A153</f>
        <v>Прочие выплаты по обязательствам государства</v>
      </c>
      <c r="B199" s="5" t="str">
        <f>Лист2!C153</f>
        <v>07</v>
      </c>
      <c r="C199" s="5" t="str">
        <f>Лист2!D153</f>
        <v>09</v>
      </c>
      <c r="D199" s="5" t="str">
        <f>Лист2!E153</f>
        <v>99 9 00 14710</v>
      </c>
      <c r="E199" s="5"/>
      <c r="F199" s="44">
        <f>Лист2!G153</f>
        <v>2638.6</v>
      </c>
      <c r="G199" s="43"/>
      <c r="H199" s="43"/>
    </row>
    <row r="200" spans="1:8" ht="36" customHeight="1">
      <c r="A200" s="33" t="str">
        <f>Лист2!A154</f>
        <v>Закупка товаров, работ и услуг для обеспечения государственных (муниципальных) нужд</v>
      </c>
      <c r="B200" s="5" t="str">
        <f>Лист2!C154</f>
        <v>07</v>
      </c>
      <c r="C200" s="5" t="str">
        <f>Лист2!D154</f>
        <v>09</v>
      </c>
      <c r="D200" s="5" t="str">
        <f>Лист2!E154</f>
        <v>99 9 00 14710</v>
      </c>
      <c r="E200" s="5">
        <f>Лист2!F154</f>
        <v>200</v>
      </c>
      <c r="F200" s="44">
        <f>Лист2!G154</f>
        <v>2638.6</v>
      </c>
      <c r="G200" s="43"/>
      <c r="H200" s="43"/>
    </row>
    <row r="201" spans="1:8" ht="23.25" customHeight="1">
      <c r="A201" s="4" t="s">
        <v>86</v>
      </c>
      <c r="B201" s="5" t="s">
        <v>22</v>
      </c>
      <c r="C201" s="5"/>
      <c r="D201" s="3"/>
      <c r="E201" s="5"/>
      <c r="F201" s="10">
        <f>F202+F216</f>
        <v>26366.68</v>
      </c>
      <c r="G201" s="10">
        <f>Лист1!E37</f>
        <v>15874.2</v>
      </c>
      <c r="H201" s="10">
        <f>Лист1!F37</f>
        <v>16077.2</v>
      </c>
    </row>
    <row r="202" spans="1:8" ht="17.25" customHeight="1">
      <c r="A202" s="4" t="s">
        <v>50</v>
      </c>
      <c r="B202" s="5" t="s">
        <v>22</v>
      </c>
      <c r="C202" s="5" t="s">
        <v>15</v>
      </c>
      <c r="D202" s="3"/>
      <c r="E202" s="5"/>
      <c r="F202" s="10">
        <f>F203+F214+F208+F212+F210</f>
        <v>20590.18</v>
      </c>
      <c r="G202" s="43"/>
      <c r="H202" s="43"/>
    </row>
    <row r="203" spans="1:8" ht="47.25">
      <c r="A203" s="9" t="s">
        <v>87</v>
      </c>
      <c r="B203" s="5" t="s">
        <v>22</v>
      </c>
      <c r="C203" s="5" t="s">
        <v>15</v>
      </c>
      <c r="D203" s="7" t="s">
        <v>120</v>
      </c>
      <c r="E203" s="3"/>
      <c r="F203" s="10">
        <f>+F204</f>
        <v>10712.300000000001</v>
      </c>
      <c r="G203" s="43"/>
      <c r="H203" s="43"/>
    </row>
    <row r="204" spans="1:8" ht="21" customHeight="1">
      <c r="A204" s="9" t="s">
        <v>97</v>
      </c>
      <c r="B204" s="5" t="s">
        <v>22</v>
      </c>
      <c r="C204" s="5" t="s">
        <v>15</v>
      </c>
      <c r="D204" s="7" t="s">
        <v>121</v>
      </c>
      <c r="E204" s="3"/>
      <c r="F204" s="10">
        <f>F205+F206+F207</f>
        <v>10712.300000000001</v>
      </c>
      <c r="G204" s="43"/>
      <c r="H204" s="43"/>
    </row>
    <row r="205" spans="1:8" ht="87.75" customHeight="1">
      <c r="A205" s="32" t="s">
        <v>78</v>
      </c>
      <c r="B205" s="5" t="s">
        <v>22</v>
      </c>
      <c r="C205" s="5" t="s">
        <v>15</v>
      </c>
      <c r="D205" s="7" t="s">
        <v>121</v>
      </c>
      <c r="E205" s="3">
        <v>100</v>
      </c>
      <c r="F205" s="30">
        <f>Лист2!G46</f>
        <v>8914.6</v>
      </c>
      <c r="G205" s="43"/>
      <c r="H205" s="43"/>
    </row>
    <row r="206" spans="1:8" ht="37.5" customHeight="1">
      <c r="A206" s="32" t="s">
        <v>117</v>
      </c>
      <c r="B206" s="5" t="s">
        <v>22</v>
      </c>
      <c r="C206" s="5" t="s">
        <v>15</v>
      </c>
      <c r="D206" s="7" t="s">
        <v>121</v>
      </c>
      <c r="E206" s="3">
        <v>200</v>
      </c>
      <c r="F206" s="30">
        <f>Лист2!G47</f>
        <v>1734.7</v>
      </c>
      <c r="G206" s="43"/>
      <c r="H206" s="43"/>
    </row>
    <row r="207" spans="1:8" ht="21" customHeight="1">
      <c r="A207" s="33" t="s">
        <v>69</v>
      </c>
      <c r="B207" s="5" t="s">
        <v>22</v>
      </c>
      <c r="C207" s="5" t="s">
        <v>15</v>
      </c>
      <c r="D207" s="7" t="s">
        <v>121</v>
      </c>
      <c r="E207" s="3">
        <v>850</v>
      </c>
      <c r="F207" s="30">
        <f>Лист2!G48</f>
        <v>63</v>
      </c>
      <c r="G207" s="43"/>
      <c r="H207" s="43"/>
    </row>
    <row r="208" spans="1:8" ht="50.25" customHeight="1">
      <c r="A208" s="33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208" s="5" t="str">
        <f>Лист2!C49</f>
        <v>08</v>
      </c>
      <c r="C208" s="5" t="str">
        <f>Лист2!D49</f>
        <v>01</v>
      </c>
      <c r="D208" s="5" t="str">
        <f>Лист2!E49</f>
        <v>02 2 00 S0430</v>
      </c>
      <c r="E208" s="5"/>
      <c r="F208" s="44">
        <f>Лист2!G49</f>
        <v>3851</v>
      </c>
      <c r="G208" s="43"/>
      <c r="H208" s="43"/>
    </row>
    <row r="209" spans="1:8" ht="101.25" customHeight="1">
      <c r="A209" s="33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9" s="5" t="str">
        <f>Лист2!C50</f>
        <v>08</v>
      </c>
      <c r="C209" s="5" t="str">
        <f>Лист2!D50</f>
        <v>01</v>
      </c>
      <c r="D209" s="5" t="str">
        <f>Лист2!E50</f>
        <v>02 2 00 S0430</v>
      </c>
      <c r="E209" s="5">
        <f>Лист2!F50</f>
        <v>100</v>
      </c>
      <c r="F209" s="44">
        <f>Лист2!G50</f>
        <v>3851</v>
      </c>
      <c r="G209" s="43"/>
      <c r="H209" s="43"/>
    </row>
    <row r="210" spans="1:8" ht="66" customHeight="1">
      <c r="A210" s="33" t="str">
        <f>Лист2!A51</f>
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</c>
      <c r="B210" s="5" t="str">
        <f>Лист2!C51</f>
        <v>08</v>
      </c>
      <c r="C210" s="5" t="str">
        <f>Лист2!D51</f>
        <v>01</v>
      </c>
      <c r="D210" s="5" t="str">
        <f>Лист2!E51</f>
        <v>44 4 00 S0200</v>
      </c>
      <c r="E210" s="5"/>
      <c r="F210" s="5">
        <f>Лист2!G51</f>
        <v>177.1</v>
      </c>
      <c r="G210" s="43"/>
      <c r="H210" s="43"/>
    </row>
    <row r="211" spans="1:8" ht="36.75" customHeight="1">
      <c r="A211" s="33" t="str">
        <f>Лист2!A52</f>
        <v>Закупка товаров, работ и услуг для обеспечения государственных (муниципальных) нужд</v>
      </c>
      <c r="B211" s="5" t="str">
        <f>Лист2!C52</f>
        <v>08</v>
      </c>
      <c r="C211" s="5" t="str">
        <f>Лист2!D52</f>
        <v>01</v>
      </c>
      <c r="D211" s="5" t="str">
        <f>Лист2!E52</f>
        <v>44 4 00 S0200</v>
      </c>
      <c r="E211" s="5">
        <f>Лист2!F52</f>
        <v>200</v>
      </c>
      <c r="F211" s="5">
        <f>Лист2!G52</f>
        <v>177.1</v>
      </c>
      <c r="G211" s="43"/>
      <c r="H211" s="43"/>
    </row>
    <row r="212" spans="1:8" ht="54.75" customHeight="1">
      <c r="A212" s="33" t="str">
        <f>Лист2!A211</f>
        <v>Субсидии на обеспечение расчетов муниципальными учреждениями за потребленные топливно-энергетические ресурсы</v>
      </c>
      <c r="B212" s="5" t="str">
        <f>Лист2!C211</f>
        <v>08</v>
      </c>
      <c r="C212" s="5" t="str">
        <f>Лист2!D211</f>
        <v>01</v>
      </c>
      <c r="D212" s="5" t="str">
        <f>Лист2!E211</f>
        <v>92 9 00 S1190</v>
      </c>
      <c r="E212" s="5"/>
      <c r="F212" s="44">
        <f>Лист2!G211</f>
        <v>1726.78</v>
      </c>
      <c r="G212" s="43"/>
      <c r="H212" s="43"/>
    </row>
    <row r="213" spans="1:8" ht="21" customHeight="1">
      <c r="A213" s="33" t="str">
        <f>Лист2!A212</f>
        <v>Иные межбюджетные трансферты</v>
      </c>
      <c r="B213" s="5" t="str">
        <f>Лист2!C212</f>
        <v>08</v>
      </c>
      <c r="C213" s="5" t="str">
        <f>Лист2!D212</f>
        <v>01</v>
      </c>
      <c r="D213" s="5" t="str">
        <f>Лист2!E212</f>
        <v>92 9 00 S1190</v>
      </c>
      <c r="E213" s="5">
        <f>Лист2!F212</f>
        <v>540</v>
      </c>
      <c r="F213" s="44">
        <f>Лист2!G212</f>
        <v>1726.78</v>
      </c>
      <c r="G213" s="43"/>
      <c r="H213" s="43"/>
    </row>
    <row r="214" spans="1:8" ht="111.75" customHeight="1">
      <c r="A214" s="9" t="s">
        <v>100</v>
      </c>
      <c r="B214" s="5" t="s">
        <v>22</v>
      </c>
      <c r="C214" s="5" t="s">
        <v>15</v>
      </c>
      <c r="D214" s="7" t="s">
        <v>131</v>
      </c>
      <c r="E214" s="3"/>
      <c r="F214" s="10">
        <f>F215</f>
        <v>4123</v>
      </c>
      <c r="G214" s="43"/>
      <c r="H214" s="43"/>
    </row>
    <row r="215" spans="1:8" ht="18.75" customHeight="1">
      <c r="A215" s="9" t="s">
        <v>77</v>
      </c>
      <c r="B215" s="5" t="s">
        <v>22</v>
      </c>
      <c r="C215" s="5" t="s">
        <v>15</v>
      </c>
      <c r="D215" s="7" t="s">
        <v>131</v>
      </c>
      <c r="E215" s="3">
        <v>540</v>
      </c>
      <c r="F215" s="10">
        <f>Лист2!G214</f>
        <v>4123</v>
      </c>
      <c r="G215" s="43"/>
      <c r="H215" s="43"/>
    </row>
    <row r="216" spans="1:8" ht="31.5">
      <c r="A216" s="4" t="s">
        <v>88</v>
      </c>
      <c r="B216" s="5" t="s">
        <v>22</v>
      </c>
      <c r="C216" s="5" t="s">
        <v>18</v>
      </c>
      <c r="D216" s="5"/>
      <c r="E216" s="5"/>
      <c r="F216" s="10">
        <f>F217+F224+F229+F233+F231</f>
        <v>5776.5</v>
      </c>
      <c r="G216" s="43"/>
      <c r="H216" s="43"/>
    </row>
    <row r="217" spans="1:8" ht="31.5">
      <c r="A217" s="9" t="s">
        <v>67</v>
      </c>
      <c r="B217" s="5" t="s">
        <v>22</v>
      </c>
      <c r="C217" s="5" t="s">
        <v>18</v>
      </c>
      <c r="D217" s="7" t="s">
        <v>118</v>
      </c>
      <c r="E217" s="3"/>
      <c r="F217" s="10">
        <f>F218+F222</f>
        <v>537</v>
      </c>
      <c r="G217" s="43"/>
      <c r="H217" s="43"/>
    </row>
    <row r="218" spans="1:8" ht="31.5" customHeight="1">
      <c r="A218" s="9" t="s">
        <v>68</v>
      </c>
      <c r="B218" s="5" t="s">
        <v>22</v>
      </c>
      <c r="C218" s="5" t="s">
        <v>18</v>
      </c>
      <c r="D218" s="7" t="s">
        <v>119</v>
      </c>
      <c r="E218" s="3"/>
      <c r="F218" s="10">
        <f>F219+F220+F221</f>
        <v>457</v>
      </c>
      <c r="G218" s="43"/>
      <c r="H218" s="43"/>
    </row>
    <row r="219" spans="1:8" ht="84" customHeight="1">
      <c r="A219" s="32" t="s">
        <v>78</v>
      </c>
      <c r="B219" s="5" t="s">
        <v>22</v>
      </c>
      <c r="C219" s="5" t="s">
        <v>18</v>
      </c>
      <c r="D219" s="7" t="s">
        <v>119</v>
      </c>
      <c r="E219" s="3">
        <v>100</v>
      </c>
      <c r="F219" s="10">
        <f>Лист2!G56</f>
        <v>457</v>
      </c>
      <c r="G219" s="43"/>
      <c r="H219" s="43"/>
    </row>
    <row r="220" spans="1:8" ht="33.75" customHeight="1">
      <c r="A220" s="32" t="s">
        <v>117</v>
      </c>
      <c r="B220" s="5" t="s">
        <v>22</v>
      </c>
      <c r="C220" s="5" t="s">
        <v>18</v>
      </c>
      <c r="D220" s="7" t="s">
        <v>119</v>
      </c>
      <c r="E220" s="5">
        <v>200</v>
      </c>
      <c r="F220" s="10">
        <v>0</v>
      </c>
      <c r="G220" s="43"/>
      <c r="H220" s="43"/>
    </row>
    <row r="221" spans="1:8" ht="19.5" customHeight="1">
      <c r="A221" s="33" t="s">
        <v>69</v>
      </c>
      <c r="B221" s="5" t="s">
        <v>22</v>
      </c>
      <c r="C221" s="5" t="s">
        <v>18</v>
      </c>
      <c r="D221" s="7" t="s">
        <v>119</v>
      </c>
      <c r="E221" s="5">
        <v>850</v>
      </c>
      <c r="F221" s="10">
        <v>0</v>
      </c>
      <c r="G221" s="43"/>
      <c r="H221" s="43"/>
    </row>
    <row r="222" spans="1:8" ht="62.25" customHeight="1">
      <c r="A222" s="33" t="str">
        <f>Лист2!A57</f>
        <v>Субсидия на софинансирование части расходов местных бюджетов по оплате труда работников муниципальных учреждений</v>
      </c>
      <c r="B222" s="5" t="str">
        <f>Лист2!C57</f>
        <v>08</v>
      </c>
      <c r="C222" s="5" t="str">
        <f>Лист2!D57</f>
        <v>04</v>
      </c>
      <c r="D222" s="5" t="str">
        <f>Лист2!E57</f>
        <v>01 2 00 S0430</v>
      </c>
      <c r="E222" s="5"/>
      <c r="F222" s="45">
        <f>Лист2!G57</f>
        <v>80</v>
      </c>
      <c r="G222" s="43"/>
      <c r="H222" s="43"/>
    </row>
    <row r="223" spans="1:8" ht="91.5" customHeight="1">
      <c r="A223" s="33" t="str">
        <f>Лист2!A58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3" s="5" t="str">
        <f>Лист2!C58</f>
        <v>08</v>
      </c>
      <c r="C223" s="5" t="str">
        <f>Лист2!D58</f>
        <v>04</v>
      </c>
      <c r="D223" s="5" t="str">
        <f>Лист2!E58</f>
        <v>01 2 00 S0430</v>
      </c>
      <c r="E223" s="5">
        <f>Лист2!F58</f>
        <v>100</v>
      </c>
      <c r="F223" s="45">
        <f>Лист2!G58</f>
        <v>80</v>
      </c>
      <c r="G223" s="43"/>
      <c r="H223" s="43"/>
    </row>
    <row r="224" spans="1:8" ht="36" customHeight="1">
      <c r="A224" s="33" t="s">
        <v>89</v>
      </c>
      <c r="B224" s="5" t="s">
        <v>22</v>
      </c>
      <c r="C224" s="5" t="s">
        <v>18</v>
      </c>
      <c r="D224" s="7" t="s">
        <v>122</v>
      </c>
      <c r="E224" s="5"/>
      <c r="F224" s="10">
        <f>F225</f>
        <v>4641.5</v>
      </c>
      <c r="G224" s="43"/>
      <c r="H224" s="43"/>
    </row>
    <row r="225" spans="1:8" ht="97.5" customHeight="1">
      <c r="A225" s="34" t="s">
        <v>66</v>
      </c>
      <c r="B225" s="5" t="s">
        <v>22</v>
      </c>
      <c r="C225" s="5" t="s">
        <v>18</v>
      </c>
      <c r="D225" s="7" t="s">
        <v>123</v>
      </c>
      <c r="E225" s="5"/>
      <c r="F225" s="10">
        <f>F226+F227+F228</f>
        <v>4641.5</v>
      </c>
      <c r="G225" s="43"/>
      <c r="H225" s="43"/>
    </row>
    <row r="226" spans="1:8" ht="78.75" customHeight="1">
      <c r="A226" s="31" t="s">
        <v>78</v>
      </c>
      <c r="B226" s="5" t="s">
        <v>22</v>
      </c>
      <c r="C226" s="5" t="s">
        <v>18</v>
      </c>
      <c r="D226" s="7" t="s">
        <v>123</v>
      </c>
      <c r="E226" s="5">
        <v>100</v>
      </c>
      <c r="F226" s="10">
        <f>Лист2!G61</f>
        <v>4316</v>
      </c>
      <c r="G226" s="43"/>
      <c r="H226" s="43"/>
    </row>
    <row r="227" spans="1:8" ht="33" customHeight="1">
      <c r="A227" s="32" t="s">
        <v>117</v>
      </c>
      <c r="B227" s="5" t="s">
        <v>22</v>
      </c>
      <c r="C227" s="5" t="s">
        <v>18</v>
      </c>
      <c r="D227" s="7" t="s">
        <v>123</v>
      </c>
      <c r="E227" s="5">
        <v>200</v>
      </c>
      <c r="F227" s="10">
        <f>Лист2!G62</f>
        <v>308.39999999999998</v>
      </c>
      <c r="G227" s="43"/>
      <c r="H227" s="43"/>
    </row>
    <row r="228" spans="1:8" ht="20.25" customHeight="1">
      <c r="A228" s="33" t="s">
        <v>69</v>
      </c>
      <c r="B228" s="5" t="s">
        <v>22</v>
      </c>
      <c r="C228" s="5" t="s">
        <v>18</v>
      </c>
      <c r="D228" s="7" t="s">
        <v>123</v>
      </c>
      <c r="E228" s="5">
        <v>850</v>
      </c>
      <c r="F228" s="10">
        <f>Лист2!G63</f>
        <v>17.100000000000001</v>
      </c>
      <c r="G228" s="43"/>
      <c r="H228" s="43"/>
    </row>
    <row r="229" spans="1:8" ht="35.25" customHeight="1">
      <c r="A229" s="33" t="str">
        <f>Лист2!A64</f>
        <v>РП "Развитие культуры Волчихинского района " на 2015-2020 годы</v>
      </c>
      <c r="B229" s="5" t="str">
        <f>Лист2!C64</f>
        <v>08</v>
      </c>
      <c r="C229" s="5" t="str">
        <f>Лист2!D64</f>
        <v>04</v>
      </c>
      <c r="D229" s="5" t="str">
        <f>Лист2!E64</f>
        <v>44 0 00 60990</v>
      </c>
      <c r="E229" s="5"/>
      <c r="F229" s="45">
        <f>Лист2!G64</f>
        <v>100</v>
      </c>
      <c r="G229" s="43"/>
      <c r="H229" s="43"/>
    </row>
    <row r="230" spans="1:8" ht="36.75" customHeight="1">
      <c r="A230" s="33" t="str">
        <f>Лист2!A65</f>
        <v>Закупка товаров, работ и услуг для обеспечения государственных (муниципальных) нужд</v>
      </c>
      <c r="B230" s="5" t="str">
        <f>Лист2!C65</f>
        <v>08</v>
      </c>
      <c r="C230" s="5" t="str">
        <f>Лист2!D65</f>
        <v>04</v>
      </c>
      <c r="D230" s="5" t="str">
        <f>Лист2!E65</f>
        <v>44 0 00 60990</v>
      </c>
      <c r="E230" s="5">
        <f>Лист2!F65</f>
        <v>200</v>
      </c>
      <c r="F230" s="45">
        <f>Лист2!G65</f>
        <v>100</v>
      </c>
      <c r="G230" s="43"/>
      <c r="H230" s="43"/>
    </row>
    <row r="231" spans="1:8" ht="48" customHeight="1">
      <c r="A231" s="33" t="str">
        <f>Лист2!A66</f>
        <v>Субсидия на софинансирование части расходов местных бюджетов по оплате труда работников муниципальных учреждений</v>
      </c>
      <c r="B231" s="5" t="str">
        <f>Лист2!C66</f>
        <v>08</v>
      </c>
      <c r="C231" s="5" t="str">
        <f>Лист2!D66</f>
        <v>04</v>
      </c>
      <c r="D231" s="5" t="str">
        <f>Лист2!E66</f>
        <v>02 5 00 S0430</v>
      </c>
      <c r="E231" s="5"/>
      <c r="F231" s="45">
        <f>Лист2!G66</f>
        <v>468</v>
      </c>
      <c r="G231" s="43"/>
      <c r="H231" s="43"/>
    </row>
    <row r="232" spans="1:8" ht="87" customHeight="1">
      <c r="A232" s="33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2" s="5" t="str">
        <f>Лист2!C67</f>
        <v>08</v>
      </c>
      <c r="C232" s="5" t="str">
        <f>Лист2!D67</f>
        <v>04</v>
      </c>
      <c r="D232" s="5" t="str">
        <f>Лист2!E67</f>
        <v>02 5 00 S0430</v>
      </c>
      <c r="E232" s="5">
        <f>Лист2!F67</f>
        <v>100</v>
      </c>
      <c r="F232" s="45">
        <f>Лист2!G67</f>
        <v>468</v>
      </c>
      <c r="G232" s="43"/>
      <c r="H232" s="43"/>
    </row>
    <row r="233" spans="1:8" ht="109.5" customHeight="1">
      <c r="A233" s="33" t="str">
        <f>Лист2!A216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33" s="5" t="str">
        <f>Лист2!C216</f>
        <v>08</v>
      </c>
      <c r="C233" s="5" t="str">
        <f>Лист2!D216</f>
        <v>04</v>
      </c>
      <c r="D233" s="5" t="str">
        <f>Лист2!E216</f>
        <v>98 5 00 60510</v>
      </c>
      <c r="E233" s="5"/>
      <c r="F233" s="45">
        <f>Лист2!G216</f>
        <v>30</v>
      </c>
      <c r="G233" s="43"/>
      <c r="H233" s="43"/>
    </row>
    <row r="234" spans="1:8" ht="21" customHeight="1">
      <c r="A234" s="33" t="str">
        <f>Лист2!A217</f>
        <v>Иные межбюджетные трансферты</v>
      </c>
      <c r="B234" s="5" t="str">
        <f>Лист2!C217</f>
        <v>08</v>
      </c>
      <c r="C234" s="5" t="str">
        <f>Лист2!D217</f>
        <v>04</v>
      </c>
      <c r="D234" s="5" t="str">
        <f>Лист2!E217</f>
        <v>98 5 00 60510</v>
      </c>
      <c r="E234" s="5">
        <f>Лист2!F217</f>
        <v>540</v>
      </c>
      <c r="F234" s="45">
        <f>Лист2!G217</f>
        <v>30</v>
      </c>
      <c r="G234" s="43"/>
      <c r="H234" s="43"/>
    </row>
    <row r="235" spans="1:8">
      <c r="A235" s="4" t="s">
        <v>37</v>
      </c>
      <c r="B235" s="5">
        <v>10</v>
      </c>
      <c r="C235" s="5"/>
      <c r="D235" s="3"/>
      <c r="E235" s="5"/>
      <c r="F235" s="10">
        <f>F236+F248+F239</f>
        <v>37643.088000000003</v>
      </c>
      <c r="G235" s="10">
        <f>Лист1!E40</f>
        <v>15279.7</v>
      </c>
      <c r="H235" s="10">
        <f>Лист1!F40</f>
        <v>15279.7</v>
      </c>
    </row>
    <row r="236" spans="1:8">
      <c r="A236" s="4" t="s">
        <v>12</v>
      </c>
      <c r="B236" s="5">
        <v>10</v>
      </c>
      <c r="C236" s="5" t="s">
        <v>15</v>
      </c>
      <c r="D236" s="3"/>
      <c r="E236" s="5"/>
      <c r="F236" s="10">
        <f>F237</f>
        <v>750</v>
      </c>
      <c r="G236" s="43"/>
      <c r="H236" s="43"/>
    </row>
    <row r="237" spans="1:8">
      <c r="A237" s="9" t="s">
        <v>83</v>
      </c>
      <c r="B237" s="5">
        <v>10</v>
      </c>
      <c r="C237" s="5" t="s">
        <v>15</v>
      </c>
      <c r="D237" s="7" t="s">
        <v>142</v>
      </c>
      <c r="E237" s="3"/>
      <c r="F237" s="10">
        <f>F238</f>
        <v>750</v>
      </c>
      <c r="G237" s="43"/>
      <c r="H237" s="43"/>
    </row>
    <row r="238" spans="1:8" ht="31.5">
      <c r="A238" s="4" t="s">
        <v>63</v>
      </c>
      <c r="B238" s="5">
        <v>10</v>
      </c>
      <c r="C238" s="5" t="s">
        <v>15</v>
      </c>
      <c r="D238" s="7" t="s">
        <v>142</v>
      </c>
      <c r="E238" s="3">
        <v>300</v>
      </c>
      <c r="F238" s="10">
        <f>Лист2!G316</f>
        <v>750</v>
      </c>
      <c r="G238" s="43"/>
      <c r="H238" s="43"/>
    </row>
    <row r="239" spans="1:8" ht="21.75" customHeight="1">
      <c r="A239" s="4" t="str">
        <f>Лист2!A158</f>
        <v>Социальное обеспечение населения</v>
      </c>
      <c r="B239" s="5">
        <f>Лист2!C158</f>
        <v>10</v>
      </c>
      <c r="C239" s="5" t="str">
        <f>Лист2!D158</f>
        <v>03</v>
      </c>
      <c r="D239" s="5"/>
      <c r="E239" s="5"/>
      <c r="F239" s="44">
        <f>Лист2!G158+F244+F246</f>
        <v>21808.088000000003</v>
      </c>
      <c r="G239" s="43"/>
      <c r="H239" s="43"/>
    </row>
    <row r="240" spans="1:8" ht="39" customHeight="1">
      <c r="A240" s="4" t="str">
        <f>Лист2!A159</f>
        <v>МП "Обеспечение жильем молодых семей в Волчихинском районе" на 2015-2020 годы</v>
      </c>
      <c r="B240" s="5">
        <f>Лист2!C159</f>
        <v>10</v>
      </c>
      <c r="C240" s="5" t="str">
        <f>Лист2!D159</f>
        <v>03</v>
      </c>
      <c r="D240" s="5" t="str">
        <f>Лист2!E159</f>
        <v>14 2 00 L4970</v>
      </c>
      <c r="E240" s="5"/>
      <c r="F240" s="5">
        <f>Лист2!G159</f>
        <v>164.7</v>
      </c>
      <c r="G240" s="43"/>
      <c r="H240" s="43"/>
    </row>
    <row r="241" spans="1:8" ht="29.25" customHeight="1">
      <c r="A241" s="4" t="str">
        <f>Лист2!A160</f>
        <v>Социальное обеспечение и иные выплаты населению</v>
      </c>
      <c r="B241" s="5">
        <f>Лист2!C160</f>
        <v>10</v>
      </c>
      <c r="C241" s="5" t="str">
        <f>Лист2!D160</f>
        <v>03</v>
      </c>
      <c r="D241" s="5" t="str">
        <f>Лист2!E160</f>
        <v>14 2 00 L4970</v>
      </c>
      <c r="E241" s="5">
        <f>Лист2!F160</f>
        <v>300</v>
      </c>
      <c r="F241" s="5">
        <f>Лист2!G160</f>
        <v>164.7</v>
      </c>
      <c r="G241" s="43"/>
      <c r="H241" s="43"/>
    </row>
    <row r="242" spans="1:8" ht="29.25" customHeight="1">
      <c r="A242" s="4" t="str">
        <f>Лист2!A161</f>
        <v>Субсидии на реализацию мероприятий по обеспечению жильем молодых семей</v>
      </c>
      <c r="B242" s="5">
        <f>Лист2!C161</f>
        <v>10</v>
      </c>
      <c r="C242" s="5" t="str">
        <f>Лист2!D161</f>
        <v>03</v>
      </c>
      <c r="D242" s="5" t="str">
        <f>Лист2!E161</f>
        <v>14 2 00 L4970</v>
      </c>
      <c r="E242" s="5"/>
      <c r="F242" s="45">
        <f>Лист2!G161</f>
        <v>252</v>
      </c>
      <c r="G242" s="43"/>
      <c r="H242" s="43"/>
    </row>
    <row r="243" spans="1:8" ht="29.25" customHeight="1">
      <c r="A243" s="4" t="str">
        <f>Лист2!A162</f>
        <v>Социальное обеспечение и иные выплаты населению</v>
      </c>
      <c r="B243" s="5">
        <f>Лист2!C162</f>
        <v>10</v>
      </c>
      <c r="C243" s="5" t="str">
        <f>Лист2!D162</f>
        <v>03</v>
      </c>
      <c r="D243" s="5" t="str">
        <f>Лист2!E162</f>
        <v>14 2 00 L4970</v>
      </c>
      <c r="E243" s="5">
        <f>Лист2!F162</f>
        <v>300</v>
      </c>
      <c r="F243" s="45">
        <f>Лист2!G162</f>
        <v>252</v>
      </c>
      <c r="G243" s="43"/>
      <c r="H243" s="43"/>
    </row>
    <row r="244" spans="1:8" ht="75.75" customHeight="1">
      <c r="A244" s="4" t="str">
        <f>Лист2!A318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44" s="5" t="str">
        <f>Лист2!C318</f>
        <v>10</v>
      </c>
      <c r="C244" s="5" t="str">
        <f>Лист2!D318</f>
        <v>03</v>
      </c>
      <c r="D244" s="5" t="str">
        <f>Лист2!E318</f>
        <v>52 0 00 L5675</v>
      </c>
      <c r="E244" s="5"/>
      <c r="F244" s="44">
        <f>Лист2!G318</f>
        <v>21197.9</v>
      </c>
      <c r="G244" s="43"/>
      <c r="H244" s="43"/>
    </row>
    <row r="245" spans="1:8" ht="30.75" customHeight="1">
      <c r="A245" s="4" t="str">
        <f>Лист2!A319</f>
        <v>Социальное обеспечение и иные выплаты населению</v>
      </c>
      <c r="B245" s="5" t="str">
        <f>Лист2!C319</f>
        <v>10</v>
      </c>
      <c r="C245" s="5" t="str">
        <f>Лист2!D319</f>
        <v>03</v>
      </c>
      <c r="D245" s="5" t="str">
        <f>Лист2!E319</f>
        <v>52 0 00 L5675</v>
      </c>
      <c r="E245" s="5">
        <f>Лист2!F319</f>
        <v>300</v>
      </c>
      <c r="F245" s="44">
        <f>Лист2!G319</f>
        <v>21197.9</v>
      </c>
      <c r="G245" s="43"/>
      <c r="H245" s="43"/>
    </row>
    <row r="246" spans="1:8" ht="112.5" customHeight="1">
      <c r="A246" s="4" t="str">
        <f>Лист2!A320</f>
        <v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v>
      </c>
      <c r="B246" s="5" t="str">
        <f>Лист2!C320</f>
        <v>10</v>
      </c>
      <c r="C246" s="5" t="str">
        <f>Лист2!D320</f>
        <v>03</v>
      </c>
      <c r="D246" s="5" t="str">
        <f>Лист2!E320</f>
        <v>52 0 00 S0992</v>
      </c>
      <c r="E246" s="5"/>
      <c r="F246" s="45">
        <f>Лист2!G320</f>
        <v>193.488</v>
      </c>
      <c r="G246" s="43"/>
      <c r="H246" s="43"/>
    </row>
    <row r="247" spans="1:8" ht="30.75" customHeight="1">
      <c r="A247" s="4" t="str">
        <f>Лист2!A321</f>
        <v>Социальное обеспечение и иные выплаты населению</v>
      </c>
      <c r="B247" s="5" t="str">
        <f>Лист2!C321</f>
        <v>10</v>
      </c>
      <c r="C247" s="5" t="str">
        <f>Лист2!D321</f>
        <v>03</v>
      </c>
      <c r="D247" s="5" t="str">
        <f>Лист2!E321</f>
        <v>52 0 00 S0992</v>
      </c>
      <c r="E247" s="5">
        <f>Лист2!F321</f>
        <v>300</v>
      </c>
      <c r="F247" s="45">
        <f>Лист2!G321</f>
        <v>193.488</v>
      </c>
      <c r="G247" s="43"/>
      <c r="H247" s="43"/>
    </row>
    <row r="248" spans="1:8">
      <c r="A248" s="4" t="s">
        <v>13</v>
      </c>
      <c r="B248" s="5">
        <v>10</v>
      </c>
      <c r="C248" s="5" t="s">
        <v>18</v>
      </c>
      <c r="D248" s="5"/>
      <c r="E248" s="5"/>
      <c r="F248" s="10">
        <f>F251+F253+F249</f>
        <v>15085</v>
      </c>
      <c r="G248" s="43"/>
      <c r="H248" s="43"/>
    </row>
    <row r="249" spans="1:8" ht="137.25" customHeight="1">
      <c r="A249" s="4" t="str">
        <f>Лист2!A164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249" s="5">
        <f>Лист2!C164</f>
        <v>10</v>
      </c>
      <c r="C249" s="5" t="str">
        <f>Лист2!D164</f>
        <v>04</v>
      </c>
      <c r="D249" s="5" t="str">
        <f>Лист2!E164</f>
        <v>90 4 00 60010</v>
      </c>
      <c r="E249" s="5"/>
      <c r="F249" s="45">
        <f>Лист2!G164</f>
        <v>120</v>
      </c>
      <c r="G249" s="43"/>
      <c r="H249" s="43"/>
    </row>
    <row r="250" spans="1:8" ht="31.5" customHeight="1">
      <c r="A250" s="4" t="str">
        <f>Лист2!A165</f>
        <v>Социальное обеспечение и иные выплаты населению</v>
      </c>
      <c r="B250" s="5">
        <f>Лист2!C165</f>
        <v>10</v>
      </c>
      <c r="C250" s="5" t="str">
        <f>Лист2!D165</f>
        <v>04</v>
      </c>
      <c r="D250" s="5" t="str">
        <f>Лист2!E165</f>
        <v>90 4 00 60010</v>
      </c>
      <c r="E250" s="5">
        <f>Лист2!F165</f>
        <v>300</v>
      </c>
      <c r="F250" s="45">
        <f>Лист2!G165</f>
        <v>120</v>
      </c>
      <c r="G250" s="43"/>
      <c r="H250" s="43"/>
    </row>
    <row r="251" spans="1:8" ht="78.75" customHeight="1">
      <c r="A251" s="9" t="s">
        <v>81</v>
      </c>
      <c r="B251" s="5">
        <v>10</v>
      </c>
      <c r="C251" s="5" t="s">
        <v>18</v>
      </c>
      <c r="D251" s="7" t="s">
        <v>129</v>
      </c>
      <c r="E251" s="5"/>
      <c r="F251" s="10">
        <f>F252</f>
        <v>2079</v>
      </c>
      <c r="G251" s="43"/>
      <c r="H251" s="43"/>
    </row>
    <row r="252" spans="1:8" ht="31.5">
      <c r="A252" s="4" t="s">
        <v>63</v>
      </c>
      <c r="B252" s="5">
        <v>10</v>
      </c>
      <c r="C252" s="5" t="s">
        <v>18</v>
      </c>
      <c r="D252" s="7" t="s">
        <v>129</v>
      </c>
      <c r="E252" s="3">
        <v>300</v>
      </c>
      <c r="F252" s="10">
        <f>Лист2!G167</f>
        <v>2079</v>
      </c>
      <c r="G252" s="43"/>
      <c r="H252" s="43"/>
    </row>
    <row r="253" spans="1:8" ht="48.75" customHeight="1">
      <c r="A253" s="17" t="s">
        <v>84</v>
      </c>
      <c r="B253" s="18" t="s">
        <v>59</v>
      </c>
      <c r="C253" s="18" t="s">
        <v>18</v>
      </c>
      <c r="D253" s="28" t="s">
        <v>143</v>
      </c>
      <c r="E253" s="18"/>
      <c r="F253" s="10">
        <f>F254</f>
        <v>12886</v>
      </c>
      <c r="G253" s="43"/>
      <c r="H253" s="43"/>
    </row>
    <row r="254" spans="1:8" ht="31.5">
      <c r="A254" s="4" t="s">
        <v>63</v>
      </c>
      <c r="B254" s="18" t="s">
        <v>59</v>
      </c>
      <c r="C254" s="18" t="s">
        <v>18</v>
      </c>
      <c r="D254" s="28" t="s">
        <v>143</v>
      </c>
      <c r="E254" s="18">
        <v>300</v>
      </c>
      <c r="F254" s="10">
        <f>Лист2!G169</f>
        <v>12886</v>
      </c>
      <c r="G254" s="43"/>
      <c r="H254" s="43"/>
    </row>
    <row r="255" spans="1:8">
      <c r="A255" s="4" t="s">
        <v>11</v>
      </c>
      <c r="B255" s="5">
        <v>11</v>
      </c>
      <c r="C255" s="5"/>
      <c r="D255" s="5"/>
      <c r="E255" s="5"/>
      <c r="F255" s="10">
        <f>F256</f>
        <v>2166.6</v>
      </c>
      <c r="G255" s="10">
        <f>Лист1!E44</f>
        <v>1738</v>
      </c>
      <c r="H255" s="10">
        <f>Лист1!F44</f>
        <v>1738</v>
      </c>
    </row>
    <row r="256" spans="1:8" ht="33.75" customHeight="1">
      <c r="A256" s="4" t="s">
        <v>28</v>
      </c>
      <c r="B256" s="3">
        <v>11</v>
      </c>
      <c r="C256" s="5" t="s">
        <v>21</v>
      </c>
      <c r="D256" s="7"/>
      <c r="E256" s="5"/>
      <c r="F256" s="10">
        <f>F257+F263</f>
        <v>2166.6</v>
      </c>
      <c r="G256" s="43"/>
      <c r="H256" s="43"/>
    </row>
    <row r="257" spans="1:8" ht="31.5">
      <c r="A257" s="9" t="s">
        <v>67</v>
      </c>
      <c r="B257" s="5">
        <v>11</v>
      </c>
      <c r="C257" s="5" t="s">
        <v>21</v>
      </c>
      <c r="D257" s="7" t="s">
        <v>118</v>
      </c>
      <c r="E257" s="3"/>
      <c r="F257" s="10">
        <f>F258+F261</f>
        <v>717</v>
      </c>
      <c r="G257" s="43"/>
      <c r="H257" s="43"/>
    </row>
    <row r="258" spans="1:8" ht="31.5">
      <c r="A258" s="9" t="s">
        <v>68</v>
      </c>
      <c r="B258" s="5">
        <v>11</v>
      </c>
      <c r="C258" s="5" t="s">
        <v>21</v>
      </c>
      <c r="D258" s="7" t="s">
        <v>119</v>
      </c>
      <c r="E258" s="5"/>
      <c r="F258" s="10">
        <f>F259+F260</f>
        <v>557</v>
      </c>
      <c r="G258" s="43"/>
      <c r="H258" s="43"/>
    </row>
    <row r="259" spans="1:8" ht="81.75" customHeight="1">
      <c r="A259" s="32" t="s">
        <v>78</v>
      </c>
      <c r="B259" s="5">
        <v>11</v>
      </c>
      <c r="C259" s="5" t="s">
        <v>21</v>
      </c>
      <c r="D259" s="7" t="s">
        <v>119</v>
      </c>
      <c r="E259" s="5">
        <v>100</v>
      </c>
      <c r="F259" s="10">
        <f>Лист2!G24</f>
        <v>557</v>
      </c>
      <c r="G259" s="43"/>
      <c r="H259" s="43"/>
    </row>
    <row r="260" spans="1:8" ht="33.75" customHeight="1">
      <c r="A260" s="32" t="s">
        <v>117</v>
      </c>
      <c r="B260" s="5">
        <v>11</v>
      </c>
      <c r="C260" s="5" t="s">
        <v>21</v>
      </c>
      <c r="D260" s="7" t="s">
        <v>119</v>
      </c>
      <c r="E260" s="5">
        <v>200</v>
      </c>
      <c r="F260" s="10">
        <v>0</v>
      </c>
      <c r="G260" s="43"/>
      <c r="H260" s="43"/>
    </row>
    <row r="261" spans="1:8" ht="51" customHeight="1">
      <c r="A261" s="32" t="str">
        <f>Лист2!A26</f>
        <v>Субсидия на софинансирование части расходов местных бюджетов по оплате труда работников муниципальных учреждений</v>
      </c>
      <c r="B261" s="5">
        <f>Лист2!C26</f>
        <v>11</v>
      </c>
      <c r="C261" s="5" t="str">
        <f>Лист2!D26</f>
        <v>05</v>
      </c>
      <c r="D261" s="5" t="str">
        <f>Лист2!E26</f>
        <v>01 2 00 S0430</v>
      </c>
      <c r="E261" s="5"/>
      <c r="F261" s="45">
        <f>Лист2!G26</f>
        <v>160</v>
      </c>
      <c r="G261" s="43"/>
      <c r="H261" s="43"/>
    </row>
    <row r="262" spans="1:8" ht="87.75" customHeight="1">
      <c r="A262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2" s="5">
        <f>Лист2!C27</f>
        <v>11</v>
      </c>
      <c r="C262" s="5" t="str">
        <f>Лист2!D27</f>
        <v>05</v>
      </c>
      <c r="D262" s="5" t="str">
        <f>Лист2!E27</f>
        <v>01 2 00 S0430</v>
      </c>
      <c r="E262" s="5">
        <f>Лист2!F27</f>
        <v>100</v>
      </c>
      <c r="F262" s="45">
        <f>Лист2!G27</f>
        <v>160</v>
      </c>
      <c r="G262" s="43"/>
      <c r="H262" s="43"/>
    </row>
    <row r="263" spans="1:8" ht="33.75" customHeight="1">
      <c r="A263" s="32" t="str">
        <f>Лист2!A28</f>
        <v>Учреждения по обеспечению хозяйственного обслуживания</v>
      </c>
      <c r="B263" s="5">
        <f>Лист2!C28</f>
        <v>11</v>
      </c>
      <c r="C263" s="5" t="str">
        <f>Лист2!D28</f>
        <v>05</v>
      </c>
      <c r="D263" s="5" t="str">
        <f>Лист2!E28</f>
        <v>02 5 00 10810</v>
      </c>
      <c r="E263" s="5"/>
      <c r="F263" s="44">
        <f>Лист2!G28</f>
        <v>1449.6</v>
      </c>
      <c r="G263" s="43"/>
      <c r="H263" s="43"/>
    </row>
    <row r="264" spans="1:8" ht="103.5" customHeight="1">
      <c r="A264" s="32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4" s="5">
        <f>Лист2!C29</f>
        <v>11</v>
      </c>
      <c r="C264" s="5" t="str">
        <f>Лист2!D29</f>
        <v>05</v>
      </c>
      <c r="D264" s="5" t="str">
        <f>Лист2!E29</f>
        <v>02 5 00 10810</v>
      </c>
      <c r="E264" s="5">
        <f>Лист2!F29</f>
        <v>100</v>
      </c>
      <c r="F264" s="44">
        <f>Лист2!G29</f>
        <v>918.6</v>
      </c>
      <c r="G264" s="43"/>
      <c r="H264" s="43"/>
    </row>
    <row r="265" spans="1:8" ht="33.75" customHeight="1">
      <c r="A265" s="32" t="str">
        <f>Лист2!A30</f>
        <v>Закупка товаров, работ и услуг для обеспечения государственных (муниципальных) нужд</v>
      </c>
      <c r="B265" s="5">
        <f>Лист2!C30</f>
        <v>11</v>
      </c>
      <c r="C265" s="5" t="str">
        <f>Лист2!D30</f>
        <v>05</v>
      </c>
      <c r="D265" s="5" t="str">
        <f>Лист2!E30</f>
        <v>02 5 00 10810</v>
      </c>
      <c r="E265" s="5">
        <f>Лист2!F30</f>
        <v>200</v>
      </c>
      <c r="F265" s="44">
        <f>Лист2!G30</f>
        <v>409</v>
      </c>
      <c r="G265" s="43"/>
      <c r="H265" s="43"/>
    </row>
    <row r="266" spans="1:8" ht="33.75" customHeight="1">
      <c r="A266" s="32" t="str">
        <f>Лист2!A31</f>
        <v>Уплата налогов, сборов и иных платежей</v>
      </c>
      <c r="B266" s="5">
        <f>Лист2!C31</f>
        <v>11</v>
      </c>
      <c r="C266" s="5" t="str">
        <f>Лист2!D31</f>
        <v>05</v>
      </c>
      <c r="D266" s="5" t="str">
        <f>Лист2!E31</f>
        <v>02 5 00 10810</v>
      </c>
      <c r="E266" s="5">
        <f>Лист2!F31</f>
        <v>850</v>
      </c>
      <c r="F266" s="44">
        <f>Лист2!G31</f>
        <v>122</v>
      </c>
      <c r="G266" s="43"/>
      <c r="H266" s="43"/>
    </row>
    <row r="267" spans="1:8">
      <c r="A267" s="4" t="s">
        <v>49</v>
      </c>
      <c r="B267" s="5">
        <v>12</v>
      </c>
      <c r="C267" s="5"/>
      <c r="D267" s="5"/>
      <c r="E267" s="5"/>
      <c r="F267" s="10">
        <f>F268</f>
        <v>600</v>
      </c>
      <c r="G267" s="10">
        <f>Лист1!E46</f>
        <v>400</v>
      </c>
      <c r="H267" s="10">
        <f>Лист1!F46</f>
        <v>400</v>
      </c>
    </row>
    <row r="268" spans="1:8">
      <c r="A268" s="17" t="s">
        <v>44</v>
      </c>
      <c r="B268" s="5">
        <v>12</v>
      </c>
      <c r="C268" s="5" t="s">
        <v>16</v>
      </c>
      <c r="D268" s="5"/>
      <c r="E268" s="5"/>
      <c r="F268" s="10">
        <f>F269</f>
        <v>600</v>
      </c>
      <c r="G268" s="43"/>
      <c r="H268" s="43"/>
    </row>
    <row r="269" spans="1:8" ht="65.25" customHeight="1">
      <c r="A269" s="17" t="str">
        <f>Лист2!A323</f>
        <v>Информационное освещение деятельности органов власти муниципальных образований Алтайского края и поддержка средств массовой информации</v>
      </c>
      <c r="B269" s="5">
        <v>12</v>
      </c>
      <c r="C269" s="5" t="s">
        <v>16</v>
      </c>
      <c r="D269" s="28" t="s">
        <v>163</v>
      </c>
      <c r="E269" s="5"/>
      <c r="F269" s="10">
        <f>F270</f>
        <v>600</v>
      </c>
      <c r="G269" s="43"/>
      <c r="H269" s="43"/>
    </row>
    <row r="270" spans="1:8" ht="33.75" customHeight="1">
      <c r="A270" s="32" t="s">
        <v>117</v>
      </c>
      <c r="B270" s="5">
        <v>12</v>
      </c>
      <c r="C270" s="5" t="s">
        <v>16</v>
      </c>
      <c r="D270" s="28" t="s">
        <v>163</v>
      </c>
      <c r="E270" s="5">
        <v>200</v>
      </c>
      <c r="F270" s="10">
        <f>Лист2!G324</f>
        <v>600</v>
      </c>
      <c r="G270" s="43"/>
      <c r="H270" s="43"/>
    </row>
    <row r="271" spans="1:8" ht="31.5">
      <c r="A271" s="4" t="s">
        <v>65</v>
      </c>
      <c r="B271" s="5">
        <v>13</v>
      </c>
      <c r="C271" s="5"/>
      <c r="D271" s="5"/>
      <c r="E271" s="5"/>
      <c r="F271" s="10">
        <f>F272</f>
        <v>37</v>
      </c>
      <c r="G271" s="10">
        <f>Лист1!E48</f>
        <v>300</v>
      </c>
      <c r="H271" s="10">
        <f>Лист1!F48</f>
        <v>300</v>
      </c>
    </row>
    <row r="272" spans="1:8" ht="31.5">
      <c r="A272" s="37" t="s">
        <v>90</v>
      </c>
      <c r="B272" s="5">
        <v>13</v>
      </c>
      <c r="C272" s="5" t="s">
        <v>15</v>
      </c>
      <c r="D272" s="5"/>
      <c r="E272" s="5"/>
      <c r="F272" s="10">
        <f>F274</f>
        <v>37</v>
      </c>
      <c r="G272" s="43"/>
      <c r="H272" s="43"/>
    </row>
    <row r="273" spans="1:8" ht="21" customHeight="1">
      <c r="A273" s="21" t="s">
        <v>74</v>
      </c>
      <c r="B273" s="5">
        <v>13</v>
      </c>
      <c r="C273" s="5" t="s">
        <v>15</v>
      </c>
      <c r="D273" s="3" t="s">
        <v>132</v>
      </c>
      <c r="E273" s="23"/>
      <c r="F273" s="10">
        <f>F274</f>
        <v>37</v>
      </c>
      <c r="G273" s="43"/>
      <c r="H273" s="43"/>
    </row>
    <row r="274" spans="1:8">
      <c r="A274" s="21" t="s">
        <v>82</v>
      </c>
      <c r="B274" s="5">
        <v>13</v>
      </c>
      <c r="C274" s="5" t="s">
        <v>15</v>
      </c>
      <c r="D274" s="3" t="s">
        <v>132</v>
      </c>
      <c r="E274" s="5">
        <v>730</v>
      </c>
      <c r="F274" s="10">
        <f>Лист2!G221</f>
        <v>37</v>
      </c>
      <c r="G274" s="43"/>
      <c r="H274" s="43"/>
    </row>
    <row r="275" spans="1:8" ht="31.5">
      <c r="A275" s="40" t="s">
        <v>95</v>
      </c>
      <c r="B275" s="5">
        <v>14</v>
      </c>
      <c r="C275" s="5"/>
      <c r="D275" s="5"/>
      <c r="E275" s="5"/>
      <c r="F275" s="10">
        <f>F276+F281+F283</f>
        <v>3052.5389999999998</v>
      </c>
      <c r="G275" s="10">
        <f>Лист1!E50</f>
        <v>1681.6</v>
      </c>
      <c r="H275" s="10">
        <f>Лист1!F50</f>
        <v>1673.8</v>
      </c>
    </row>
    <row r="276" spans="1:8" ht="35.25" customHeight="1">
      <c r="A276" s="4" t="s">
        <v>91</v>
      </c>
      <c r="B276" s="5">
        <v>14</v>
      </c>
      <c r="C276" s="5" t="s">
        <v>15</v>
      </c>
      <c r="D276" s="5"/>
      <c r="E276" s="5"/>
      <c r="F276" s="10">
        <f>F279+F277</f>
        <v>1399.5</v>
      </c>
      <c r="G276" s="43"/>
      <c r="H276" s="43"/>
    </row>
    <row r="277" spans="1:8" ht="50.25" customHeight="1">
      <c r="A277" s="9" t="s">
        <v>61</v>
      </c>
      <c r="B277" s="7" t="s">
        <v>62</v>
      </c>
      <c r="C277" s="7" t="s">
        <v>15</v>
      </c>
      <c r="D277" s="7" t="s">
        <v>134</v>
      </c>
      <c r="E277" s="7"/>
      <c r="F277" s="10">
        <f>F278</f>
        <v>592.5</v>
      </c>
      <c r="G277" s="43"/>
      <c r="H277" s="43"/>
    </row>
    <row r="278" spans="1:8" ht="19.5" customHeight="1">
      <c r="A278" s="9" t="s">
        <v>14</v>
      </c>
      <c r="B278" s="7" t="s">
        <v>62</v>
      </c>
      <c r="C278" s="7" t="s">
        <v>15</v>
      </c>
      <c r="D278" s="7" t="s">
        <v>134</v>
      </c>
      <c r="E278" s="7" t="s">
        <v>71</v>
      </c>
      <c r="F278" s="10">
        <f>Лист2!G225</f>
        <v>592.5</v>
      </c>
      <c r="G278" s="43"/>
      <c r="H278" s="43"/>
    </row>
    <row r="279" spans="1:8" ht="47.25" customHeight="1">
      <c r="A279" s="9" t="s">
        <v>29</v>
      </c>
      <c r="B279" s="5">
        <v>14</v>
      </c>
      <c r="C279" s="5" t="s">
        <v>15</v>
      </c>
      <c r="D279" s="7" t="s">
        <v>134</v>
      </c>
      <c r="E279" s="5"/>
      <c r="F279" s="10">
        <f>Лист2!G226</f>
        <v>807</v>
      </c>
      <c r="G279" s="43"/>
      <c r="H279" s="43"/>
    </row>
    <row r="280" spans="1:8">
      <c r="A280" s="9" t="s">
        <v>14</v>
      </c>
      <c r="B280" s="5">
        <v>14</v>
      </c>
      <c r="C280" s="5" t="s">
        <v>15</v>
      </c>
      <c r="D280" s="7" t="s">
        <v>134</v>
      </c>
      <c r="E280" s="5">
        <v>510</v>
      </c>
      <c r="F280" s="10">
        <f>Лист2!G227</f>
        <v>807</v>
      </c>
      <c r="G280" s="43"/>
      <c r="H280" s="43"/>
    </row>
    <row r="281" spans="1:8" ht="31.5">
      <c r="A281" s="9" t="s">
        <v>101</v>
      </c>
      <c r="B281" s="5">
        <v>14</v>
      </c>
      <c r="C281" s="5" t="s">
        <v>16</v>
      </c>
      <c r="D281" s="7" t="s">
        <v>136</v>
      </c>
      <c r="E281" s="5"/>
      <c r="F281" s="10">
        <f>Лист2!G228</f>
        <v>522</v>
      </c>
      <c r="G281" s="43"/>
      <c r="H281" s="43"/>
    </row>
    <row r="282" spans="1:8">
      <c r="A282" s="9" t="s">
        <v>14</v>
      </c>
      <c r="B282" s="5">
        <v>14</v>
      </c>
      <c r="C282" s="5" t="s">
        <v>16</v>
      </c>
      <c r="D282" s="7" t="s">
        <v>136</v>
      </c>
      <c r="E282" s="5">
        <v>510</v>
      </c>
      <c r="F282" s="10">
        <f>Лист2!G229</f>
        <v>522</v>
      </c>
      <c r="G282" s="43"/>
      <c r="H282" s="43"/>
    </row>
    <row r="283" spans="1:8" ht="30" customHeight="1">
      <c r="A283" s="9" t="str">
        <f>Лист2!A230</f>
        <v>Прочие межбюджетные трансферты общего характера</v>
      </c>
      <c r="B283" s="5">
        <f>Лист2!C230</f>
        <v>14</v>
      </c>
      <c r="C283" s="5" t="str">
        <f>Лист2!D230</f>
        <v>03</v>
      </c>
      <c r="D283" s="5"/>
      <c r="E283" s="5"/>
      <c r="F283" s="44">
        <f>Лист2!G230</f>
        <v>1131.039</v>
      </c>
      <c r="G283" s="43"/>
      <c r="H283" s="43"/>
    </row>
    <row r="284" spans="1:8" ht="47.25">
      <c r="A284" s="9" t="str">
        <f>Лист2!A231</f>
        <v>Реализация проектов развития общественной инфраструктуры, основанных на инициативах граждан</v>
      </c>
      <c r="B284" s="5">
        <f>Лист2!C231</f>
        <v>14</v>
      </c>
      <c r="C284" s="5" t="str">
        <f>Лист2!D231</f>
        <v>03</v>
      </c>
      <c r="D284" s="5" t="str">
        <f>Лист2!E231</f>
        <v>92 9 00 S0260</v>
      </c>
      <c r="E284" s="5"/>
      <c r="F284" s="44">
        <f>Лист2!G231</f>
        <v>631.03899999999999</v>
      </c>
      <c r="G284" s="43"/>
      <c r="H284" s="43"/>
    </row>
    <row r="285" spans="1:8">
      <c r="A285" s="9" t="str">
        <f>Лист2!A232</f>
        <v>Иные межбюджетные трансферты</v>
      </c>
      <c r="B285" s="5">
        <f>Лист2!C232</f>
        <v>14</v>
      </c>
      <c r="C285" s="5" t="str">
        <f>Лист2!D232</f>
        <v>03</v>
      </c>
      <c r="D285" s="5" t="str">
        <f>Лист2!E232</f>
        <v>92 9 00 S0260</v>
      </c>
      <c r="E285" s="5">
        <f>Лист2!F232</f>
        <v>540</v>
      </c>
      <c r="F285" s="44">
        <f>Лист2!G232</f>
        <v>631.03899999999999</v>
      </c>
      <c r="G285" s="43"/>
      <c r="H285" s="43"/>
    </row>
    <row r="286" spans="1:8" ht="63">
      <c r="A286" s="9" t="str">
        <f>Лист2!A233</f>
        <v>Прочие межбюджетные трансферты на софинансирование части расходов местных бюджетов по оплате труда работников муниципальных учреждений</v>
      </c>
      <c r="B286" s="5">
        <f>Лист2!C233</f>
        <v>14</v>
      </c>
      <c r="C286" s="5" t="str">
        <f>Лист2!D233</f>
        <v>03</v>
      </c>
      <c r="D286" s="5" t="str">
        <f>Лист2!E233</f>
        <v>98 5 00 S0430</v>
      </c>
      <c r="E286" s="5"/>
      <c r="F286" s="44">
        <f>Лист2!G233</f>
        <v>500</v>
      </c>
      <c r="G286" s="43"/>
      <c r="H286" s="43"/>
    </row>
    <row r="287" spans="1:8">
      <c r="A287" s="9" t="str">
        <f>Лист2!A234</f>
        <v>Иные межбюджетные трансферты</v>
      </c>
      <c r="B287" s="5">
        <f>Лист2!C234</f>
        <v>14</v>
      </c>
      <c r="C287" s="5" t="str">
        <f>Лист2!D234</f>
        <v>03</v>
      </c>
      <c r="D287" s="5" t="str">
        <f>Лист2!E234</f>
        <v>98 5 00 S0430</v>
      </c>
      <c r="E287" s="5">
        <f>Лист2!F234</f>
        <v>540</v>
      </c>
      <c r="F287" s="44">
        <f>Лист2!G234</f>
        <v>500</v>
      </c>
      <c r="G287" s="43"/>
      <c r="H287" s="43"/>
    </row>
    <row r="288" spans="1:8">
      <c r="A288" s="4" t="s">
        <v>56</v>
      </c>
      <c r="B288" s="5"/>
      <c r="C288" s="5"/>
      <c r="D288" s="5"/>
      <c r="E288" s="5"/>
      <c r="F288" s="10">
        <f>F11+F54+F73+F117+F201+F235+F255+F267+F275+F58+F271+F92</f>
        <v>412661.97899999993</v>
      </c>
      <c r="G288" s="10">
        <f>G11+G54+G73+G117+G201+G235+G255+G267+G275+G58+G271+G92</f>
        <v>277134.2</v>
      </c>
      <c r="H288" s="10">
        <f>H11+H54+H73+H117+H201+H235+H255+H267+H275+H58+H271+H92</f>
        <v>278094.7</v>
      </c>
    </row>
    <row r="289" spans="1:1">
      <c r="A289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2019-11-12T02:27:43Z</cp:lastPrinted>
  <dcterms:created xsi:type="dcterms:W3CDTF">2008-11-25T08:06:35Z</dcterms:created>
  <dcterms:modified xsi:type="dcterms:W3CDTF">2019-11-18T04:08:07Z</dcterms:modified>
</cp:coreProperties>
</file>