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745" windowWidth="15135" windowHeight="5430" activeTab="2"/>
  </bookViews>
  <sheets>
    <sheet name="Приложение 4" sheetId="1" r:id="rId1"/>
    <sheet name="Приложение 5" sheetId="2" r:id="rId2"/>
    <sheet name="Приложение 6" sheetId="3" r:id="rId3"/>
  </sheets>
  <calcPr calcId="145621"/>
</workbook>
</file>

<file path=xl/calcChain.xml><?xml version="1.0" encoding="utf-8"?>
<calcChain xmlns="http://schemas.openxmlformats.org/spreadsheetml/2006/main">
  <c r="B200" i="3" l="1"/>
  <c r="C200" i="3"/>
  <c r="D200" i="3"/>
  <c r="E200" i="3"/>
  <c r="F200" i="3"/>
  <c r="G200" i="3"/>
  <c r="H200" i="3"/>
  <c r="A200" i="3"/>
  <c r="B114" i="3"/>
  <c r="C114" i="3"/>
  <c r="D114" i="3"/>
  <c r="H114" i="3"/>
  <c r="B115" i="3"/>
  <c r="C115" i="3"/>
  <c r="D115" i="3"/>
  <c r="E115" i="3"/>
  <c r="F115" i="3"/>
  <c r="G115" i="3"/>
  <c r="H115" i="3"/>
  <c r="A114" i="3"/>
  <c r="A115" i="3"/>
  <c r="I350" i="2"/>
  <c r="H350" i="2"/>
  <c r="G114" i="3" s="1"/>
  <c r="G350" i="2"/>
  <c r="F114" i="3" s="1"/>
  <c r="B319" i="3" l="1"/>
  <c r="C319" i="3"/>
  <c r="D319" i="3"/>
  <c r="G319" i="3"/>
  <c r="H319" i="3"/>
  <c r="B320" i="3"/>
  <c r="C320" i="3"/>
  <c r="D320" i="3"/>
  <c r="F320" i="3"/>
  <c r="G320" i="3"/>
  <c r="H320" i="3"/>
  <c r="A319" i="3"/>
  <c r="A320" i="3"/>
  <c r="B254" i="3"/>
  <c r="C254" i="3"/>
  <c r="D254" i="3"/>
  <c r="G254" i="3"/>
  <c r="H254" i="3"/>
  <c r="B255" i="3"/>
  <c r="C255" i="3"/>
  <c r="D255" i="3"/>
  <c r="E255" i="3"/>
  <c r="F255" i="3"/>
  <c r="G255" i="3"/>
  <c r="H255" i="3"/>
  <c r="A254" i="3"/>
  <c r="A255" i="3"/>
  <c r="B210" i="3"/>
  <c r="C210" i="3"/>
  <c r="D210" i="3"/>
  <c r="G210" i="3"/>
  <c r="H210" i="3"/>
  <c r="B211" i="3"/>
  <c r="C211" i="3"/>
  <c r="D211" i="3"/>
  <c r="E211" i="3"/>
  <c r="F211" i="3"/>
  <c r="G211" i="3"/>
  <c r="H211" i="3"/>
  <c r="A210" i="3"/>
  <c r="A211" i="3"/>
  <c r="B205" i="3"/>
  <c r="C205" i="3"/>
  <c r="D205" i="3"/>
  <c r="G205" i="3"/>
  <c r="H205" i="3"/>
  <c r="B206" i="3"/>
  <c r="C206" i="3"/>
  <c r="D206" i="3"/>
  <c r="E206" i="3"/>
  <c r="F206" i="3"/>
  <c r="G206" i="3"/>
  <c r="H206" i="3"/>
  <c r="A205" i="3"/>
  <c r="A206" i="3"/>
  <c r="B188" i="3"/>
  <c r="C188" i="3"/>
  <c r="D188" i="3"/>
  <c r="G188" i="3"/>
  <c r="H188" i="3"/>
  <c r="B189" i="3"/>
  <c r="C189" i="3"/>
  <c r="D189" i="3"/>
  <c r="E189" i="3"/>
  <c r="F189" i="3"/>
  <c r="G189" i="3"/>
  <c r="H189" i="3"/>
  <c r="A188" i="3"/>
  <c r="A189" i="3"/>
  <c r="G173" i="2"/>
  <c r="F319" i="3" s="1"/>
  <c r="G161" i="2" l="1"/>
  <c r="F254" i="3" s="1"/>
  <c r="G104" i="2"/>
  <c r="F188" i="3" s="1"/>
  <c r="G126" i="2"/>
  <c r="F210" i="3" s="1"/>
  <c r="G121" i="2"/>
  <c r="F205" i="3" s="1"/>
  <c r="G113" i="2" l="1"/>
  <c r="B141" i="3" l="1"/>
  <c r="C141" i="3"/>
  <c r="D141" i="3"/>
  <c r="E141" i="3"/>
  <c r="F141" i="3"/>
  <c r="G141" i="3"/>
  <c r="H141" i="3"/>
  <c r="B142" i="3"/>
  <c r="C142" i="3"/>
  <c r="D142" i="3"/>
  <c r="H142" i="3"/>
  <c r="B143" i="3"/>
  <c r="C143" i="3"/>
  <c r="D143" i="3"/>
  <c r="E143" i="3"/>
  <c r="F143" i="3"/>
  <c r="G143" i="3"/>
  <c r="H143" i="3"/>
  <c r="B140" i="3"/>
  <c r="C140" i="3"/>
  <c r="D140" i="3"/>
  <c r="A141" i="3"/>
  <c r="A142" i="3"/>
  <c r="A143" i="3"/>
  <c r="A140" i="3"/>
  <c r="H369" i="2"/>
  <c r="G142" i="3" s="1"/>
  <c r="G369" i="2"/>
  <c r="F142" i="3" s="1"/>
  <c r="I367" i="2" l="1"/>
  <c r="H140" i="3" s="1"/>
  <c r="H367" i="2"/>
  <c r="G140" i="3" s="1"/>
  <c r="G367" i="2"/>
  <c r="F140" i="3" s="1"/>
  <c r="F23" i="3" l="1"/>
  <c r="G260" i="2"/>
  <c r="E11" i="1" l="1"/>
  <c r="F11" i="1"/>
  <c r="H411" i="2" l="1"/>
  <c r="I411" i="2"/>
  <c r="B146" i="3" l="1"/>
  <c r="C146" i="3"/>
  <c r="D146" i="3"/>
  <c r="B147" i="3"/>
  <c r="C147" i="3"/>
  <c r="D147" i="3"/>
  <c r="E147" i="3"/>
  <c r="F147" i="3"/>
  <c r="G147" i="3"/>
  <c r="H147" i="3"/>
  <c r="A146" i="3"/>
  <c r="A147" i="3"/>
  <c r="G34" i="3"/>
  <c r="H34" i="3"/>
  <c r="G33" i="3"/>
  <c r="H33" i="3"/>
  <c r="F34" i="3"/>
  <c r="F33" i="3"/>
  <c r="B58" i="3"/>
  <c r="C58" i="3"/>
  <c r="D58" i="3"/>
  <c r="G58" i="3"/>
  <c r="H58" i="3"/>
  <c r="B59" i="3"/>
  <c r="C59" i="3"/>
  <c r="D59" i="3"/>
  <c r="E59" i="3"/>
  <c r="F59" i="3"/>
  <c r="G59" i="3"/>
  <c r="H59" i="3"/>
  <c r="C57" i="3"/>
  <c r="D57" i="3"/>
  <c r="G57" i="3"/>
  <c r="H57" i="3"/>
  <c r="B57" i="3"/>
  <c r="A58" i="3"/>
  <c r="A59" i="3"/>
  <c r="A57" i="3"/>
  <c r="C304" i="3"/>
  <c r="A304" i="3"/>
  <c r="B306" i="3"/>
  <c r="C306" i="3"/>
  <c r="D306" i="3"/>
  <c r="G306" i="3"/>
  <c r="H306" i="3"/>
  <c r="B307" i="3"/>
  <c r="C307" i="3"/>
  <c r="D307" i="3"/>
  <c r="G307" i="3"/>
  <c r="H307" i="3"/>
  <c r="B308" i="3"/>
  <c r="C308" i="3"/>
  <c r="D308" i="3"/>
  <c r="E308" i="3"/>
  <c r="F308" i="3"/>
  <c r="G308" i="3"/>
  <c r="H308" i="3"/>
  <c r="C305" i="3"/>
  <c r="D305" i="3"/>
  <c r="G305" i="3"/>
  <c r="H305" i="3"/>
  <c r="B305" i="3"/>
  <c r="A306" i="3"/>
  <c r="A307" i="3"/>
  <c r="A308" i="3"/>
  <c r="A305" i="3"/>
  <c r="G307" i="2"/>
  <c r="F58" i="3" s="1"/>
  <c r="G306" i="2" l="1"/>
  <c r="F57" i="3" s="1"/>
  <c r="H32" i="3"/>
  <c r="F32" i="3"/>
  <c r="G32" i="3"/>
  <c r="G411" i="2" l="1"/>
  <c r="H414" i="2"/>
  <c r="H410" i="2" s="1"/>
  <c r="I414" i="2"/>
  <c r="I410" i="2" s="1"/>
  <c r="G414" i="2"/>
  <c r="G410" i="2" l="1"/>
  <c r="G398" i="2"/>
  <c r="I373" i="2"/>
  <c r="H146" i="3" s="1"/>
  <c r="H373" i="2"/>
  <c r="G146" i="3" s="1"/>
  <c r="G373" i="2"/>
  <c r="F146" i="3" s="1"/>
  <c r="G397" i="2" l="1"/>
  <c r="F307" i="3"/>
  <c r="H184" i="2"/>
  <c r="I184" i="2"/>
  <c r="G184" i="2"/>
  <c r="G396" i="2" l="1"/>
  <c r="F305" i="3" s="1"/>
  <c r="F306" i="3"/>
  <c r="H113" i="2"/>
  <c r="I113" i="2"/>
  <c r="H91" i="2" l="1"/>
  <c r="I91" i="2"/>
  <c r="G91" i="2"/>
  <c r="G83" i="2"/>
  <c r="E49" i="1" l="1"/>
  <c r="F49" i="1"/>
  <c r="B309" i="3"/>
  <c r="C309" i="3"/>
  <c r="D309" i="3"/>
  <c r="B310" i="3"/>
  <c r="C310" i="3"/>
  <c r="D310" i="3"/>
  <c r="B311" i="3"/>
  <c r="C311" i="3"/>
  <c r="D311" i="3"/>
  <c r="F311" i="3"/>
  <c r="G311" i="3"/>
  <c r="H311" i="3"/>
  <c r="A309" i="3"/>
  <c r="A310" i="3"/>
  <c r="A311" i="3"/>
  <c r="B135" i="3"/>
  <c r="C135" i="3"/>
  <c r="D135" i="3"/>
  <c r="F135" i="3"/>
  <c r="B136" i="3"/>
  <c r="C136" i="3"/>
  <c r="D136" i="3"/>
  <c r="E136" i="3"/>
  <c r="F136" i="3"/>
  <c r="G136" i="3"/>
  <c r="H136" i="3"/>
  <c r="A135" i="3"/>
  <c r="A136" i="3"/>
  <c r="I362" i="2" l="1"/>
  <c r="H135" i="3" s="1"/>
  <c r="H362" i="2"/>
  <c r="G135" i="3" s="1"/>
  <c r="I405" i="2" l="1"/>
  <c r="I404" i="2" s="1"/>
  <c r="I403" i="2" s="1"/>
  <c r="I401" i="2"/>
  <c r="I393" i="2"/>
  <c r="I392" i="2" s="1"/>
  <c r="I391" i="2" s="1"/>
  <c r="I390" i="2" s="1"/>
  <c r="I386" i="2"/>
  <c r="I385" i="2" s="1"/>
  <c r="I384" i="2" s="1"/>
  <c r="I383" i="2" s="1"/>
  <c r="I382" i="2" s="1"/>
  <c r="I380" i="2"/>
  <c r="I378" i="2"/>
  <c r="I371" i="2"/>
  <c r="I365" i="2"/>
  <c r="I359" i="2"/>
  <c r="I354" i="2"/>
  <c r="I352" i="2"/>
  <c r="I348" i="2"/>
  <c r="I343" i="2"/>
  <c r="I342" i="2" s="1"/>
  <c r="I341" i="2" s="1"/>
  <c r="I340" i="2" s="1"/>
  <c r="H104" i="3" s="1"/>
  <c r="I338" i="2"/>
  <c r="I337" i="2" s="1"/>
  <c r="I336" i="2" s="1"/>
  <c r="I335" i="2" s="1"/>
  <c r="I332" i="2"/>
  <c r="I331" i="2" s="1"/>
  <c r="I329" i="2"/>
  <c r="I328" i="2" s="1"/>
  <c r="I326" i="2"/>
  <c r="I325" i="2" s="1"/>
  <c r="I322" i="2"/>
  <c r="I321" i="2" s="1"/>
  <c r="I320" i="2" s="1"/>
  <c r="I318" i="2"/>
  <c r="I316" i="2"/>
  <c r="I310" i="2"/>
  <c r="I309" i="2" s="1"/>
  <c r="I304" i="2"/>
  <c r="I301" i="2"/>
  <c r="I296" i="2"/>
  <c r="I295" i="2" s="1"/>
  <c r="I294" i="2" s="1"/>
  <c r="I291" i="2"/>
  <c r="I290" i="2" s="1"/>
  <c r="I289" i="2" s="1"/>
  <c r="I288" i="2" s="1"/>
  <c r="I284" i="2"/>
  <c r="I283" i="2" s="1"/>
  <c r="I282" i="2" s="1"/>
  <c r="I281" i="2" s="1"/>
  <c r="I279" i="2"/>
  <c r="I278" i="2" s="1"/>
  <c r="I277" i="2" s="1"/>
  <c r="I276" i="2" s="1"/>
  <c r="I272" i="2"/>
  <c r="I271" i="2" s="1"/>
  <c r="I270" i="2" s="1"/>
  <c r="I269" i="2" s="1"/>
  <c r="I268" i="2" s="1"/>
  <c r="H124" i="3" s="1"/>
  <c r="I266" i="2"/>
  <c r="I265" i="2" s="1"/>
  <c r="I264" i="2" s="1"/>
  <c r="I263" i="2" s="1"/>
  <c r="I260" i="2"/>
  <c r="I259" i="2" s="1"/>
  <c r="I258" i="2" s="1"/>
  <c r="I257" i="2" s="1"/>
  <c r="I253" i="2"/>
  <c r="I252" i="2" s="1"/>
  <c r="I250" i="2"/>
  <c r="I248" i="2"/>
  <c r="I242" i="2"/>
  <c r="I241" i="2" s="1"/>
  <c r="I240" i="2" s="1"/>
  <c r="I239" i="2" s="1"/>
  <c r="I238" i="2" s="1"/>
  <c r="I236" i="2"/>
  <c r="I235" i="2" s="1"/>
  <c r="I234" i="2" s="1"/>
  <c r="I233" i="2" s="1"/>
  <c r="I231" i="2"/>
  <c r="I230" i="2" s="1"/>
  <c r="I229" i="2" s="1"/>
  <c r="I228" i="2" s="1"/>
  <c r="I225" i="2"/>
  <c r="I224" i="2" s="1"/>
  <c r="I223" i="2" s="1"/>
  <c r="I222" i="2" s="1"/>
  <c r="I220" i="2"/>
  <c r="I219" i="2" s="1"/>
  <c r="I218" i="2" s="1"/>
  <c r="I217" i="2" s="1"/>
  <c r="I214" i="2"/>
  <c r="I213" i="2" s="1"/>
  <c r="I212" i="2" s="1"/>
  <c r="I211" i="2" s="1"/>
  <c r="I210" i="2" s="1"/>
  <c r="I208" i="2"/>
  <c r="I207" i="2" s="1"/>
  <c r="I206" i="2" s="1"/>
  <c r="I205" i="2" s="1"/>
  <c r="I204" i="2" s="1"/>
  <c r="I202" i="2"/>
  <c r="I201" i="2" s="1"/>
  <c r="I200" i="2" s="1"/>
  <c r="I199" i="2" s="1"/>
  <c r="I198" i="2" s="1"/>
  <c r="I195" i="2"/>
  <c r="I194" i="2" s="1"/>
  <c r="I193" i="2" s="1"/>
  <c r="I190" i="2"/>
  <c r="I187" i="2" s="1"/>
  <c r="I183" i="2"/>
  <c r="I182" i="2" s="1"/>
  <c r="I181" i="2" s="1"/>
  <c r="I177" i="2"/>
  <c r="I175" i="2"/>
  <c r="I167" i="2"/>
  <c r="I166" i="2" s="1"/>
  <c r="I165" i="2" s="1"/>
  <c r="I163" i="2"/>
  <c r="I159" i="2"/>
  <c r="I153" i="2"/>
  <c r="I152" i="2" s="1"/>
  <c r="I149" i="2"/>
  <c r="I148" i="2" s="1"/>
  <c r="I144" i="2"/>
  <c r="I143" i="2" s="1"/>
  <c r="I139" i="2"/>
  <c r="I138" i="2" s="1"/>
  <c r="I134" i="2"/>
  <c r="I133" i="2" s="1"/>
  <c r="I131" i="2"/>
  <c r="I128" i="2"/>
  <c r="I123" i="2"/>
  <c r="I118" i="2"/>
  <c r="I110" i="2"/>
  <c r="I108" i="2"/>
  <c r="I102" i="2"/>
  <c r="I97" i="2"/>
  <c r="I90" i="2"/>
  <c r="I87" i="2"/>
  <c r="I83" i="2"/>
  <c r="I74" i="2"/>
  <c r="I70" i="2"/>
  <c r="I65" i="2"/>
  <c r="I64" i="2" s="1"/>
  <c r="I63" i="2" s="1"/>
  <c r="I60" i="2"/>
  <c r="I59" i="2" s="1"/>
  <c r="I57" i="2"/>
  <c r="I53" i="2"/>
  <c r="I47" i="2"/>
  <c r="I43" i="2"/>
  <c r="I34" i="2"/>
  <c r="I33" i="2" s="1"/>
  <c r="I32" i="2" s="1"/>
  <c r="I29" i="2"/>
  <c r="I28" i="2" s="1"/>
  <c r="I27" i="2" s="1"/>
  <c r="I24" i="2"/>
  <c r="I20" i="2"/>
  <c r="I15" i="2"/>
  <c r="I14" i="2" s="1"/>
  <c r="I13" i="2" s="1"/>
  <c r="H326" i="3" s="1"/>
  <c r="H405" i="2"/>
  <c r="H404" i="2" s="1"/>
  <c r="H403" i="2" s="1"/>
  <c r="H401" i="2"/>
  <c r="H393" i="2"/>
  <c r="H392" i="2" s="1"/>
  <c r="H391" i="2" s="1"/>
  <c r="H390" i="2" s="1"/>
  <c r="H386" i="2"/>
  <c r="H385" i="2" s="1"/>
  <c r="H384" i="2" s="1"/>
  <c r="H383" i="2" s="1"/>
  <c r="H382" i="2" s="1"/>
  <c r="H380" i="2"/>
  <c r="H378" i="2"/>
  <c r="H371" i="2"/>
  <c r="H365" i="2"/>
  <c r="H359" i="2"/>
  <c r="H354" i="2"/>
  <c r="H352" i="2"/>
  <c r="H348" i="2"/>
  <c r="H343" i="2"/>
  <c r="H342" i="2" s="1"/>
  <c r="H341" i="2" s="1"/>
  <c r="H340" i="2" s="1"/>
  <c r="G104" i="3" s="1"/>
  <c r="H338" i="2"/>
  <c r="H337" i="2" s="1"/>
  <c r="H336" i="2" s="1"/>
  <c r="H335" i="2" s="1"/>
  <c r="H332" i="2"/>
  <c r="H331" i="2" s="1"/>
  <c r="H329" i="2"/>
  <c r="H328" i="2" s="1"/>
  <c r="H326" i="2"/>
  <c r="H325" i="2" s="1"/>
  <c r="H322" i="2"/>
  <c r="H321" i="2" s="1"/>
  <c r="H320" i="2" s="1"/>
  <c r="H318" i="2"/>
  <c r="H316" i="2"/>
  <c r="H310" i="2"/>
  <c r="H309" i="2" s="1"/>
  <c r="H304" i="2"/>
  <c r="H301" i="2"/>
  <c r="H296" i="2"/>
  <c r="H295" i="2" s="1"/>
  <c r="H294" i="2" s="1"/>
  <c r="H291" i="2"/>
  <c r="H290" i="2" s="1"/>
  <c r="H289" i="2" s="1"/>
  <c r="H288" i="2" s="1"/>
  <c r="H284" i="2"/>
  <c r="H283" i="2" s="1"/>
  <c r="H282" i="2" s="1"/>
  <c r="H281" i="2" s="1"/>
  <c r="H279" i="2"/>
  <c r="H278" i="2" s="1"/>
  <c r="H277" i="2" s="1"/>
  <c r="H276" i="2" s="1"/>
  <c r="H272" i="2"/>
  <c r="H271" i="2" s="1"/>
  <c r="H270" i="2" s="1"/>
  <c r="H269" i="2" s="1"/>
  <c r="H268" i="2" s="1"/>
  <c r="G124" i="3" s="1"/>
  <c r="H266" i="2"/>
  <c r="H265" i="2" s="1"/>
  <c r="H264" i="2" s="1"/>
  <c r="H263" i="2" s="1"/>
  <c r="H260" i="2"/>
  <c r="H259" i="2" s="1"/>
  <c r="H258" i="2" s="1"/>
  <c r="H257" i="2" s="1"/>
  <c r="H253" i="2"/>
  <c r="H252" i="2" s="1"/>
  <c r="H250" i="2"/>
  <c r="H248" i="2"/>
  <c r="H242" i="2"/>
  <c r="H241" i="2" s="1"/>
  <c r="H240" i="2" s="1"/>
  <c r="H239" i="2" s="1"/>
  <c r="H238" i="2" s="1"/>
  <c r="H236" i="2"/>
  <c r="H235" i="2" s="1"/>
  <c r="H234" i="2" s="1"/>
  <c r="H233" i="2" s="1"/>
  <c r="H231" i="2"/>
  <c r="H230" i="2" s="1"/>
  <c r="H229" i="2" s="1"/>
  <c r="H228" i="2" s="1"/>
  <c r="H225" i="2"/>
  <c r="H224" i="2" s="1"/>
  <c r="H223" i="2" s="1"/>
  <c r="H222" i="2" s="1"/>
  <c r="H220" i="2"/>
  <c r="H219" i="2" s="1"/>
  <c r="H218" i="2" s="1"/>
  <c r="H217" i="2" s="1"/>
  <c r="H214" i="2"/>
  <c r="H213" i="2" s="1"/>
  <c r="H212" i="2" s="1"/>
  <c r="H211" i="2" s="1"/>
  <c r="H210" i="2" s="1"/>
  <c r="H208" i="2"/>
  <c r="H207" i="2" s="1"/>
  <c r="H206" i="2" s="1"/>
  <c r="H205" i="2" s="1"/>
  <c r="H204" i="2" s="1"/>
  <c r="H202" i="2"/>
  <c r="H201" i="2" s="1"/>
  <c r="H200" i="2" s="1"/>
  <c r="H199" i="2" s="1"/>
  <c r="H198" i="2" s="1"/>
  <c r="H195" i="2"/>
  <c r="H194" i="2" s="1"/>
  <c r="H193" i="2" s="1"/>
  <c r="H190" i="2"/>
  <c r="H187" i="2" s="1"/>
  <c r="H183" i="2"/>
  <c r="H182" i="2" s="1"/>
  <c r="H181" i="2" s="1"/>
  <c r="H177" i="2"/>
  <c r="H175" i="2"/>
  <c r="H167" i="2"/>
  <c r="H166" i="2" s="1"/>
  <c r="H165" i="2" s="1"/>
  <c r="H163" i="2"/>
  <c r="H159" i="2"/>
  <c r="H153" i="2"/>
  <c r="H152" i="2" s="1"/>
  <c r="H149" i="2"/>
  <c r="H148" i="2" s="1"/>
  <c r="H144" i="2"/>
  <c r="H143" i="2" s="1"/>
  <c r="H139" i="2"/>
  <c r="H138" i="2" s="1"/>
  <c r="H134" i="2"/>
  <c r="H133" i="2" s="1"/>
  <c r="H131" i="2"/>
  <c r="H128" i="2"/>
  <c r="H123" i="2"/>
  <c r="H118" i="2"/>
  <c r="H110" i="2"/>
  <c r="H108" i="2"/>
  <c r="H102" i="2"/>
  <c r="H97" i="2"/>
  <c r="H90" i="2"/>
  <c r="H87" i="2"/>
  <c r="H83" i="2"/>
  <c r="H74" i="2"/>
  <c r="H70" i="2"/>
  <c r="H65" i="2"/>
  <c r="H64" i="2" s="1"/>
  <c r="H63" i="2" s="1"/>
  <c r="H60" i="2"/>
  <c r="H59" i="2" s="1"/>
  <c r="H57" i="2"/>
  <c r="H53" i="2"/>
  <c r="H47" i="2"/>
  <c r="H43" i="2"/>
  <c r="H34" i="2"/>
  <c r="H33" i="2" s="1"/>
  <c r="H32" i="2" s="1"/>
  <c r="H29" i="2"/>
  <c r="H28" i="2" s="1"/>
  <c r="H27" i="2" s="1"/>
  <c r="H24" i="2"/>
  <c r="H20" i="2"/>
  <c r="H15" i="2"/>
  <c r="H14" i="2" s="1"/>
  <c r="H13" i="2" s="1"/>
  <c r="G326" i="3" s="1"/>
  <c r="G401" i="2"/>
  <c r="F310" i="3" s="1"/>
  <c r="I364" i="2" l="1"/>
  <c r="H364" i="2"/>
  <c r="I409" i="2"/>
  <c r="I408" i="2" s="1"/>
  <c r="I407" i="2" s="1"/>
  <c r="H409" i="2"/>
  <c r="H408" i="2" s="1"/>
  <c r="H407" i="2" s="1"/>
  <c r="H69" i="2"/>
  <c r="H68" i="2" s="1"/>
  <c r="H62" i="2" s="1"/>
  <c r="I170" i="2"/>
  <c r="I169" i="2" s="1"/>
  <c r="I192" i="2"/>
  <c r="I180" i="2" s="1"/>
  <c r="I300" i="2"/>
  <c r="I299" i="2" s="1"/>
  <c r="I293" i="2" s="1"/>
  <c r="I275" i="2" s="1"/>
  <c r="H247" i="2"/>
  <c r="H246" i="2" s="1"/>
  <c r="H245" i="2" s="1"/>
  <c r="H244" i="2" s="1"/>
  <c r="I315" i="2"/>
  <c r="I314" i="2" s="1"/>
  <c r="I313" i="2" s="1"/>
  <c r="I347" i="2"/>
  <c r="I346" i="2" s="1"/>
  <c r="I345" i="2" s="1"/>
  <c r="I334" i="2" s="1"/>
  <c r="G400" i="2"/>
  <c r="F309" i="3" s="1"/>
  <c r="H42" i="2"/>
  <c r="H41" i="2" s="1"/>
  <c r="H40" i="2" s="1"/>
  <c r="H39" i="2" s="1"/>
  <c r="I19" i="2"/>
  <c r="I18" i="2" s="1"/>
  <c r="I42" i="2"/>
  <c r="I41" i="2" s="1"/>
  <c r="I40" i="2" s="1"/>
  <c r="H220" i="3" s="1"/>
  <c r="I82" i="2"/>
  <c r="I81" i="2" s="1"/>
  <c r="H192" i="2"/>
  <c r="H180" i="2" s="1"/>
  <c r="H137" i="2"/>
  <c r="H172" i="2"/>
  <c r="H171" i="2" s="1"/>
  <c r="I96" i="2"/>
  <c r="I95" i="2" s="1"/>
  <c r="H158" i="2"/>
  <c r="H157" i="2" s="1"/>
  <c r="I377" i="2"/>
  <c r="I376" i="2" s="1"/>
  <c r="I375" i="2" s="1"/>
  <c r="H170" i="2"/>
  <c r="H169" i="2" s="1"/>
  <c r="H189" i="2"/>
  <c r="H300" i="2"/>
  <c r="H299" i="2" s="1"/>
  <c r="H293" i="2" s="1"/>
  <c r="H275" i="2" s="1"/>
  <c r="H96" i="2"/>
  <c r="H95" i="2" s="1"/>
  <c r="I158" i="2"/>
  <c r="I157" i="2" s="1"/>
  <c r="H82" i="2"/>
  <c r="H81" i="2" s="1"/>
  <c r="H256" i="2"/>
  <c r="H255" i="2" s="1"/>
  <c r="H315" i="2"/>
  <c r="H314" i="2" s="1"/>
  <c r="H313" i="2" s="1"/>
  <c r="I52" i="2"/>
  <c r="I51" i="2" s="1"/>
  <c r="I50" i="2" s="1"/>
  <c r="I69" i="2"/>
  <c r="I68" i="2" s="1"/>
  <c r="I62" i="2" s="1"/>
  <c r="I89" i="2"/>
  <c r="H174" i="3"/>
  <c r="I172" i="2"/>
  <c r="I171" i="2" s="1"/>
  <c r="I400" i="2"/>
  <c r="H309" i="3" s="1"/>
  <c r="H310" i="3"/>
  <c r="H400" i="2"/>
  <c r="G309" i="3" s="1"/>
  <c r="G310" i="3"/>
  <c r="H89" i="2"/>
  <c r="G174" i="3"/>
  <c r="H107" i="2"/>
  <c r="H106" i="2" s="1"/>
  <c r="H377" i="2"/>
  <c r="H376" i="2" s="1"/>
  <c r="H375" i="2" s="1"/>
  <c r="I256" i="2"/>
  <c r="I255" i="2" s="1"/>
  <c r="I247" i="2"/>
  <c r="I246" i="2" s="1"/>
  <c r="I245" i="2" s="1"/>
  <c r="I244" i="2" s="1"/>
  <c r="I147" i="2"/>
  <c r="I107" i="2"/>
  <c r="I106" i="2" s="1"/>
  <c r="I188" i="2"/>
  <c r="I189" i="2"/>
  <c r="H188" i="2"/>
  <c r="I324" i="2"/>
  <c r="H347" i="2"/>
  <c r="H346" i="2" s="1"/>
  <c r="H345" i="2" s="1"/>
  <c r="H334" i="2" s="1"/>
  <c r="H147" i="2"/>
  <c r="H52" i="2"/>
  <c r="H51" i="2" s="1"/>
  <c r="H50" i="2" s="1"/>
  <c r="H26" i="2"/>
  <c r="H19" i="2"/>
  <c r="H18" i="2" s="1"/>
  <c r="I26" i="2"/>
  <c r="I137" i="2"/>
  <c r="I216" i="2"/>
  <c r="I227" i="2"/>
  <c r="H216" i="2"/>
  <c r="H227" i="2"/>
  <c r="H324" i="2"/>
  <c r="I17" i="2" l="1"/>
  <c r="H330" i="3" s="1"/>
  <c r="H94" i="2"/>
  <c r="I358" i="2"/>
  <c r="I357" i="2" s="1"/>
  <c r="I356" i="2" s="1"/>
  <c r="H358" i="2"/>
  <c r="H357" i="2" s="1"/>
  <c r="H356" i="2" s="1"/>
  <c r="I395" i="2"/>
  <c r="I389" i="2" s="1"/>
  <c r="H395" i="2"/>
  <c r="H389" i="2" s="1"/>
  <c r="I80" i="2"/>
  <c r="I39" i="2"/>
  <c r="H80" i="2"/>
  <c r="H136" i="2"/>
  <c r="I94" i="2"/>
  <c r="G220" i="3"/>
  <c r="I49" i="2"/>
  <c r="H179" i="2"/>
  <c r="I312" i="2"/>
  <c r="H88" i="3"/>
  <c r="H312" i="2"/>
  <c r="G88" i="3"/>
  <c r="I136" i="2"/>
  <c r="I179" i="2"/>
  <c r="H49" i="2"/>
  <c r="H38" i="2" s="1"/>
  <c r="H17" i="2"/>
  <c r="I12" i="2" l="1"/>
  <c r="I11" i="2" s="1"/>
  <c r="I274" i="2"/>
  <c r="I38" i="2"/>
  <c r="H79" i="2"/>
  <c r="H78" i="2" s="1"/>
  <c r="I79" i="2"/>
  <c r="I78" i="2" s="1"/>
  <c r="H274" i="2"/>
  <c r="H12" i="2"/>
  <c r="H11" i="2" s="1"/>
  <c r="G330" i="3"/>
  <c r="D49" i="1"/>
  <c r="B138" i="3"/>
  <c r="C138" i="3"/>
  <c r="D138" i="3"/>
  <c r="G138" i="3"/>
  <c r="H138" i="3"/>
  <c r="B139" i="3"/>
  <c r="C139" i="3"/>
  <c r="D139" i="3"/>
  <c r="F139" i="3"/>
  <c r="G139" i="3"/>
  <c r="H139" i="3"/>
  <c r="A138" i="3"/>
  <c r="A139" i="3"/>
  <c r="B118" i="3"/>
  <c r="C118" i="3"/>
  <c r="D118" i="3"/>
  <c r="B119" i="3"/>
  <c r="C119" i="3"/>
  <c r="D119" i="3"/>
  <c r="E119" i="3"/>
  <c r="F119" i="3"/>
  <c r="G119" i="3"/>
  <c r="H119" i="3"/>
  <c r="A118" i="3"/>
  <c r="A119" i="3"/>
  <c r="B62" i="3"/>
  <c r="C62" i="3"/>
  <c r="D62" i="3"/>
  <c r="G62" i="3"/>
  <c r="H62" i="3"/>
  <c r="C61" i="3"/>
  <c r="D61" i="3"/>
  <c r="B61" i="3"/>
  <c r="A62" i="3"/>
  <c r="A61" i="3"/>
  <c r="B366" i="3"/>
  <c r="C366" i="3"/>
  <c r="D366" i="3"/>
  <c r="G366" i="3"/>
  <c r="H366" i="3"/>
  <c r="B367" i="3"/>
  <c r="C367" i="3"/>
  <c r="D367" i="3"/>
  <c r="E367" i="3"/>
  <c r="F367" i="3"/>
  <c r="G367" i="3"/>
  <c r="H367" i="3"/>
  <c r="C365" i="3"/>
  <c r="G365" i="3"/>
  <c r="H365" i="3"/>
  <c r="B365" i="3"/>
  <c r="A366" i="3"/>
  <c r="A367" i="3"/>
  <c r="A365" i="3"/>
  <c r="B193" i="3"/>
  <c r="C193" i="3"/>
  <c r="D193" i="3"/>
  <c r="E193" i="3"/>
  <c r="F193" i="3"/>
  <c r="G193" i="3"/>
  <c r="H193" i="3"/>
  <c r="C192" i="3"/>
  <c r="D192" i="3"/>
  <c r="B192" i="3"/>
  <c r="A193" i="3"/>
  <c r="A192" i="3"/>
  <c r="G192" i="3"/>
  <c r="H192" i="3"/>
  <c r="G61" i="3"/>
  <c r="H61" i="3"/>
  <c r="G310" i="2"/>
  <c r="G309" i="2" s="1"/>
  <c r="F61" i="3" s="1"/>
  <c r="G365" i="2"/>
  <c r="F138" i="3" s="1"/>
  <c r="H118" i="3"/>
  <c r="G118" i="3"/>
  <c r="G354" i="2"/>
  <c r="F118" i="3" s="1"/>
  <c r="F62" i="3" l="1"/>
  <c r="G253" i="2" l="1"/>
  <c r="G252" i="2" l="1"/>
  <c r="F365" i="3" s="1"/>
  <c r="F366" i="3"/>
  <c r="G108" i="2"/>
  <c r="F192" i="3" s="1"/>
  <c r="B209" i="3" l="1"/>
  <c r="C209" i="3"/>
  <c r="D209" i="3"/>
  <c r="E209" i="3"/>
  <c r="F209" i="3"/>
  <c r="G209" i="3"/>
  <c r="H209" i="3"/>
  <c r="A209" i="3"/>
  <c r="E43" i="1" l="1"/>
  <c r="F43" i="1"/>
  <c r="B157" i="3"/>
  <c r="C157" i="3"/>
  <c r="D157" i="3"/>
  <c r="B158" i="3"/>
  <c r="C158" i="3"/>
  <c r="D158" i="3"/>
  <c r="E158" i="3"/>
  <c r="F158" i="3"/>
  <c r="G158" i="3"/>
  <c r="H158" i="3"/>
  <c r="A157" i="3"/>
  <c r="A158" i="3"/>
  <c r="B331" i="3"/>
  <c r="C331" i="3"/>
  <c r="D331" i="3"/>
  <c r="B332" i="3"/>
  <c r="C332" i="3"/>
  <c r="D332" i="3"/>
  <c r="B333" i="3"/>
  <c r="C333" i="3"/>
  <c r="D333" i="3"/>
  <c r="B334" i="3"/>
  <c r="C334" i="3"/>
  <c r="D334" i="3"/>
  <c r="E334" i="3"/>
  <c r="F334" i="3"/>
  <c r="G334" i="3"/>
  <c r="H334" i="3"/>
  <c r="B335" i="3"/>
  <c r="C335" i="3"/>
  <c r="D335" i="3"/>
  <c r="E335" i="3"/>
  <c r="F335" i="3"/>
  <c r="G335" i="3"/>
  <c r="H335" i="3"/>
  <c r="B336" i="3"/>
  <c r="C336" i="3"/>
  <c r="D336" i="3"/>
  <c r="E336" i="3"/>
  <c r="F336" i="3"/>
  <c r="G336" i="3"/>
  <c r="H336" i="3"/>
  <c r="B337" i="3"/>
  <c r="C337" i="3"/>
  <c r="D337" i="3"/>
  <c r="B338" i="3"/>
  <c r="C338" i="3"/>
  <c r="D338" i="3"/>
  <c r="E338" i="3"/>
  <c r="F338" i="3"/>
  <c r="G338" i="3"/>
  <c r="H338" i="3"/>
  <c r="C330" i="3"/>
  <c r="B330" i="3"/>
  <c r="A331" i="3"/>
  <c r="A332" i="3"/>
  <c r="A333" i="3"/>
  <c r="A334" i="3"/>
  <c r="A335" i="3"/>
  <c r="A336" i="3"/>
  <c r="A337" i="3"/>
  <c r="A338" i="3"/>
  <c r="A330" i="3"/>
  <c r="F228" i="3"/>
  <c r="B221" i="3"/>
  <c r="C221" i="3"/>
  <c r="D221" i="3"/>
  <c r="B222" i="3"/>
  <c r="C222" i="3"/>
  <c r="D222" i="3"/>
  <c r="B223" i="3"/>
  <c r="C223" i="3"/>
  <c r="D223" i="3"/>
  <c r="B224" i="3"/>
  <c r="C224" i="3"/>
  <c r="D224" i="3"/>
  <c r="E224" i="3"/>
  <c r="F224" i="3"/>
  <c r="G224" i="3"/>
  <c r="H224" i="3"/>
  <c r="B225" i="3"/>
  <c r="C225" i="3"/>
  <c r="D225" i="3"/>
  <c r="E225" i="3"/>
  <c r="F225" i="3"/>
  <c r="G225" i="3"/>
  <c r="H225" i="3"/>
  <c r="B226" i="3"/>
  <c r="C226" i="3"/>
  <c r="D226" i="3"/>
  <c r="E226" i="3"/>
  <c r="F226" i="3"/>
  <c r="G226" i="3"/>
  <c r="H226" i="3"/>
  <c r="C220" i="3"/>
  <c r="B220" i="3"/>
  <c r="A221" i="3"/>
  <c r="A222" i="3"/>
  <c r="A223" i="3"/>
  <c r="A224" i="3"/>
  <c r="A225" i="3"/>
  <c r="A226" i="3"/>
  <c r="B207" i="3"/>
  <c r="C207" i="3"/>
  <c r="D207" i="3"/>
  <c r="B208" i="3"/>
  <c r="C208" i="3"/>
  <c r="D208" i="3"/>
  <c r="E208" i="3"/>
  <c r="F208" i="3"/>
  <c r="G208" i="3"/>
  <c r="H208" i="3"/>
  <c r="A207" i="3"/>
  <c r="A208" i="3"/>
  <c r="H157" i="3" l="1"/>
  <c r="H207" i="3"/>
  <c r="H337" i="3"/>
  <c r="G207" i="3"/>
  <c r="G333" i="3"/>
  <c r="G380" i="2"/>
  <c r="F157" i="3" s="1"/>
  <c r="H252" i="3" l="1"/>
  <c r="G252" i="3"/>
  <c r="G173" i="3"/>
  <c r="H173" i="3"/>
  <c r="G223" i="3"/>
  <c r="H223" i="3"/>
  <c r="G332" i="3"/>
  <c r="G337" i="3"/>
  <c r="H332" i="3"/>
  <c r="H333" i="3"/>
  <c r="G157" i="3"/>
  <c r="H331" i="3" l="1"/>
  <c r="G331" i="3"/>
  <c r="H222" i="3"/>
  <c r="G222" i="3"/>
  <c r="G221" i="3" l="1"/>
  <c r="H221" i="3"/>
  <c r="G123" i="2"/>
  <c r="F207" i="3" s="1"/>
  <c r="G24" i="2" l="1"/>
  <c r="F337" i="3" s="1"/>
  <c r="G20" i="2"/>
  <c r="F333" i="3" s="1"/>
  <c r="G19" i="2" l="1"/>
  <c r="G18" i="2" s="1"/>
  <c r="F331" i="3" s="1"/>
  <c r="G17" i="2" l="1"/>
  <c r="F330" i="3" s="1"/>
  <c r="F332" i="3"/>
  <c r="D43" i="1"/>
  <c r="A327" i="3" l="1"/>
  <c r="A328" i="3"/>
  <c r="A329" i="3"/>
  <c r="A326" i="3"/>
  <c r="B327" i="3"/>
  <c r="C327" i="3"/>
  <c r="D327" i="3"/>
  <c r="B328" i="3"/>
  <c r="C328" i="3"/>
  <c r="D328" i="3"/>
  <c r="B329" i="3"/>
  <c r="C329" i="3"/>
  <c r="D329" i="3"/>
  <c r="E329" i="3"/>
  <c r="F329" i="3"/>
  <c r="G329" i="3"/>
  <c r="H329" i="3"/>
  <c r="C326" i="3"/>
  <c r="B326" i="3"/>
  <c r="B272" i="3"/>
  <c r="C272" i="3"/>
  <c r="D272" i="3"/>
  <c r="B273" i="3"/>
  <c r="C273" i="3"/>
  <c r="D273" i="3"/>
  <c r="B274" i="3"/>
  <c r="C274" i="3"/>
  <c r="D274" i="3"/>
  <c r="E274" i="3"/>
  <c r="F274" i="3"/>
  <c r="G274" i="3"/>
  <c r="H274" i="3"/>
  <c r="B271" i="3"/>
  <c r="A272" i="3"/>
  <c r="A273" i="3"/>
  <c r="A274" i="3"/>
  <c r="F227" i="3"/>
  <c r="B217" i="3"/>
  <c r="C217" i="3"/>
  <c r="D217" i="3"/>
  <c r="B218" i="3"/>
  <c r="C218" i="3"/>
  <c r="D218" i="3"/>
  <c r="G218" i="3"/>
  <c r="H218" i="3"/>
  <c r="B219" i="3"/>
  <c r="C219" i="3"/>
  <c r="D219" i="3"/>
  <c r="E219" i="3"/>
  <c r="F219" i="3"/>
  <c r="G219" i="3"/>
  <c r="H219" i="3"/>
  <c r="A219" i="3"/>
  <c r="A217" i="3"/>
  <c r="A218" i="3"/>
  <c r="G134" i="2" l="1"/>
  <c r="H217" i="3"/>
  <c r="G217" i="3"/>
  <c r="H273" i="3"/>
  <c r="G273" i="3"/>
  <c r="G60" i="2"/>
  <c r="H272" i="3"/>
  <c r="G272" i="3"/>
  <c r="G15" i="2"/>
  <c r="F328" i="3" s="1"/>
  <c r="G14" i="2" l="1"/>
  <c r="G13" i="2" s="1"/>
  <c r="F326" i="3" s="1"/>
  <c r="G59" i="2"/>
  <c r="F272" i="3" s="1"/>
  <c r="F273" i="3"/>
  <c r="G133" i="2"/>
  <c r="F217" i="3" s="1"/>
  <c r="F218" i="3"/>
  <c r="G328" i="3"/>
  <c r="H328" i="3"/>
  <c r="F327" i="3" l="1"/>
  <c r="G327" i="3"/>
  <c r="H327" i="3"/>
  <c r="F47" i="1"/>
  <c r="E47" i="1"/>
  <c r="D47" i="1"/>
  <c r="F39" i="1"/>
  <c r="E39" i="1"/>
  <c r="D39" i="1"/>
  <c r="F36" i="1"/>
  <c r="E36" i="1"/>
  <c r="D36" i="1"/>
  <c r="F31" i="1"/>
  <c r="E31" i="1"/>
  <c r="D31" i="1"/>
  <c r="F28" i="1"/>
  <c r="E28" i="1"/>
  <c r="D28" i="1"/>
  <c r="F23" i="1"/>
  <c r="E23" i="1"/>
  <c r="D23" i="1"/>
  <c r="F20" i="1"/>
  <c r="E20" i="1"/>
  <c r="D20" i="1"/>
  <c r="F18" i="1"/>
  <c r="E18" i="1"/>
  <c r="D18" i="1"/>
  <c r="D11" i="1"/>
  <c r="A55" i="3"/>
  <c r="B55" i="3"/>
  <c r="C55" i="3"/>
  <c r="D55" i="3"/>
  <c r="G55" i="3"/>
  <c r="H55" i="3"/>
  <c r="A56" i="3"/>
  <c r="B56" i="3"/>
  <c r="C56" i="3"/>
  <c r="D56" i="3"/>
  <c r="E56" i="3"/>
  <c r="F56" i="3"/>
  <c r="G56" i="3"/>
  <c r="H56" i="3"/>
  <c r="A78" i="3"/>
  <c r="B78" i="3"/>
  <c r="C78" i="3"/>
  <c r="D78" i="3"/>
  <c r="G78" i="3"/>
  <c r="H78" i="3"/>
  <c r="A79" i="3"/>
  <c r="B79" i="3"/>
  <c r="C79" i="3"/>
  <c r="D79" i="3"/>
  <c r="E79" i="3"/>
  <c r="F79" i="3"/>
  <c r="G79" i="3"/>
  <c r="H79" i="3"/>
  <c r="A171" i="3"/>
  <c r="B171" i="3"/>
  <c r="C171" i="3"/>
  <c r="D171" i="3"/>
  <c r="A172" i="3"/>
  <c r="B172" i="3"/>
  <c r="C172" i="3"/>
  <c r="D172" i="3"/>
  <c r="E172" i="3"/>
  <c r="F172" i="3"/>
  <c r="G172" i="3"/>
  <c r="H172" i="3"/>
  <c r="A227" i="3"/>
  <c r="B227" i="3"/>
  <c r="C227" i="3"/>
  <c r="D227" i="3"/>
  <c r="A228" i="3"/>
  <c r="B228" i="3"/>
  <c r="C228" i="3"/>
  <c r="D228" i="3"/>
  <c r="E228" i="3"/>
  <c r="G228" i="3"/>
  <c r="H228" i="3"/>
  <c r="A256" i="3"/>
  <c r="B256" i="3"/>
  <c r="C256" i="3"/>
  <c r="D256" i="3"/>
  <c r="A257" i="3"/>
  <c r="B257" i="3"/>
  <c r="C257" i="3"/>
  <c r="D257" i="3"/>
  <c r="E257" i="3"/>
  <c r="F257" i="3"/>
  <c r="G257" i="3"/>
  <c r="H257" i="3"/>
  <c r="A258" i="3"/>
  <c r="B258" i="3"/>
  <c r="C258" i="3"/>
  <c r="D258" i="3"/>
  <c r="G258" i="3"/>
  <c r="H258" i="3"/>
  <c r="A259" i="3"/>
  <c r="B259" i="3"/>
  <c r="C259" i="3"/>
  <c r="D259" i="3"/>
  <c r="G259" i="3"/>
  <c r="H259" i="3"/>
  <c r="A260" i="3"/>
  <c r="B260" i="3"/>
  <c r="C260" i="3"/>
  <c r="D260" i="3"/>
  <c r="G260" i="3"/>
  <c r="H260" i="3"/>
  <c r="A261" i="3"/>
  <c r="B261" i="3"/>
  <c r="C261" i="3"/>
  <c r="D261" i="3"/>
  <c r="E261" i="3"/>
  <c r="F261" i="3"/>
  <c r="G261" i="3"/>
  <c r="H261" i="3"/>
  <c r="A270" i="3"/>
  <c r="B270" i="3"/>
  <c r="C270" i="3"/>
  <c r="D270" i="3"/>
  <c r="A271" i="3"/>
  <c r="C271" i="3"/>
  <c r="D271" i="3"/>
  <c r="E271" i="3"/>
  <c r="F271" i="3"/>
  <c r="G271" i="3"/>
  <c r="H271" i="3"/>
  <c r="A312" i="3"/>
  <c r="B312" i="3"/>
  <c r="C312" i="3"/>
  <c r="D312" i="3"/>
  <c r="A313" i="3"/>
  <c r="B313" i="3"/>
  <c r="C313" i="3"/>
  <c r="D313" i="3"/>
  <c r="A314" i="3"/>
  <c r="B314" i="3"/>
  <c r="C314" i="3"/>
  <c r="D314" i="3"/>
  <c r="A315" i="3"/>
  <c r="B315" i="3"/>
  <c r="C315" i="3"/>
  <c r="D315" i="3"/>
  <c r="E315" i="3"/>
  <c r="F315" i="3"/>
  <c r="G315" i="3"/>
  <c r="H315" i="3"/>
  <c r="D52" i="1" l="1"/>
  <c r="F52" i="1"/>
  <c r="E52" i="1"/>
  <c r="B133" i="3"/>
  <c r="C133" i="3"/>
  <c r="D133" i="3"/>
  <c r="E133" i="3"/>
  <c r="F133" i="3"/>
  <c r="G133" i="3"/>
  <c r="H133" i="3"/>
  <c r="A133" i="3"/>
  <c r="G359" i="2"/>
  <c r="F132" i="3" s="1"/>
  <c r="G70" i="2" l="1"/>
  <c r="G167" i="2" l="1"/>
  <c r="F260" i="3" s="1"/>
  <c r="H171" i="3"/>
  <c r="G171" i="3"/>
  <c r="G87" i="2"/>
  <c r="F171" i="3" s="1"/>
  <c r="H270" i="3"/>
  <c r="G270" i="3"/>
  <c r="G57" i="2"/>
  <c r="F270" i="3" s="1"/>
  <c r="H227" i="3"/>
  <c r="G227" i="3"/>
  <c r="G47" i="2"/>
  <c r="G318" i="2"/>
  <c r="F78" i="3" s="1"/>
  <c r="G304" i="2"/>
  <c r="F55" i="3" s="1"/>
  <c r="B215" i="3"/>
  <c r="C215" i="3"/>
  <c r="D215" i="3"/>
  <c r="B216" i="3"/>
  <c r="C216" i="3"/>
  <c r="D216" i="3"/>
  <c r="E216" i="3"/>
  <c r="F216" i="3"/>
  <c r="G216" i="3"/>
  <c r="H216" i="3"/>
  <c r="A215" i="3"/>
  <c r="A216" i="3"/>
  <c r="B137" i="3"/>
  <c r="C137" i="3"/>
  <c r="D137" i="3"/>
  <c r="B144" i="3"/>
  <c r="C144" i="3"/>
  <c r="D144" i="3"/>
  <c r="G144" i="3"/>
  <c r="G137" i="3" s="1"/>
  <c r="H144" i="3"/>
  <c r="H137" i="3" s="1"/>
  <c r="B145" i="3"/>
  <c r="C145" i="3"/>
  <c r="D145" i="3"/>
  <c r="E145" i="3"/>
  <c r="F145" i="3"/>
  <c r="G145" i="3"/>
  <c r="H145" i="3"/>
  <c r="A137" i="3"/>
  <c r="A144" i="3"/>
  <c r="A145" i="3"/>
  <c r="G371" i="2"/>
  <c r="G364" i="2" s="1"/>
  <c r="G405" i="2"/>
  <c r="H256" i="3"/>
  <c r="G256" i="3"/>
  <c r="G163" i="2"/>
  <c r="F256" i="3" s="1"/>
  <c r="H215" i="3"/>
  <c r="G215" i="3"/>
  <c r="G131" i="2"/>
  <c r="F215" i="3" s="1"/>
  <c r="G251" i="3" l="1"/>
  <c r="G250" i="3" s="1"/>
  <c r="H251" i="3"/>
  <c r="H250" i="3" s="1"/>
  <c r="F144" i="3"/>
  <c r="G358" i="2"/>
  <c r="G404" i="2"/>
  <c r="F314" i="3"/>
  <c r="G314" i="3"/>
  <c r="H314" i="3"/>
  <c r="G166" i="2"/>
  <c r="F137" i="3" l="1"/>
  <c r="F131" i="3" s="1"/>
  <c r="H313" i="3"/>
  <c r="G403" i="2"/>
  <c r="G395" i="2" s="1"/>
  <c r="F313" i="3"/>
  <c r="G165" i="2"/>
  <c r="F259" i="3"/>
  <c r="G313" i="3"/>
  <c r="B360" i="3"/>
  <c r="C360" i="3"/>
  <c r="D360" i="3"/>
  <c r="C359" i="3"/>
  <c r="D359" i="3"/>
  <c r="B359" i="3"/>
  <c r="A360" i="3"/>
  <c r="A359" i="3"/>
  <c r="B354" i="3"/>
  <c r="C354" i="3"/>
  <c r="D354" i="3"/>
  <c r="B355" i="3"/>
  <c r="C355" i="3"/>
  <c r="D355" i="3"/>
  <c r="B356" i="3"/>
  <c r="C356" i="3"/>
  <c r="D356" i="3"/>
  <c r="E356" i="3"/>
  <c r="F356" i="3"/>
  <c r="G356" i="3"/>
  <c r="H356" i="3"/>
  <c r="C353" i="3"/>
  <c r="D353" i="3"/>
  <c r="B353" i="3"/>
  <c r="A354" i="3"/>
  <c r="A353" i="3"/>
  <c r="B345" i="3"/>
  <c r="C345" i="3"/>
  <c r="D345" i="3"/>
  <c r="B346" i="3"/>
  <c r="C346" i="3"/>
  <c r="D346" i="3"/>
  <c r="A345" i="3"/>
  <c r="A346" i="3"/>
  <c r="C340" i="3"/>
  <c r="D340" i="3"/>
  <c r="B340" i="3"/>
  <c r="A340" i="3"/>
  <c r="B318" i="3"/>
  <c r="C318" i="3"/>
  <c r="D318" i="3"/>
  <c r="C317" i="3"/>
  <c r="D317" i="3"/>
  <c r="B317" i="3"/>
  <c r="A318" i="3"/>
  <c r="A317" i="3"/>
  <c r="B301" i="3"/>
  <c r="C301" i="3"/>
  <c r="D301" i="3"/>
  <c r="C300" i="3"/>
  <c r="D300" i="3"/>
  <c r="B300" i="3"/>
  <c r="A301" i="3"/>
  <c r="A300" i="3"/>
  <c r="B294" i="3"/>
  <c r="C294" i="3"/>
  <c r="D294" i="3"/>
  <c r="B295" i="3"/>
  <c r="C295" i="3"/>
  <c r="D295" i="3"/>
  <c r="A294" i="3"/>
  <c r="A295" i="3"/>
  <c r="B290" i="3"/>
  <c r="C290" i="3"/>
  <c r="D290" i="3"/>
  <c r="B291" i="3"/>
  <c r="C291" i="3"/>
  <c r="D291" i="3"/>
  <c r="E291" i="3"/>
  <c r="F291" i="3"/>
  <c r="G291" i="3"/>
  <c r="H291" i="3"/>
  <c r="B292" i="3"/>
  <c r="C292" i="3"/>
  <c r="D292" i="3"/>
  <c r="E292" i="3"/>
  <c r="F292" i="3"/>
  <c r="G292" i="3"/>
  <c r="H292" i="3"/>
  <c r="B293" i="3"/>
  <c r="C293" i="3"/>
  <c r="D293" i="3"/>
  <c r="E293" i="3"/>
  <c r="F293" i="3"/>
  <c r="G293" i="3"/>
  <c r="H293" i="3"/>
  <c r="A291" i="3"/>
  <c r="A292" i="3"/>
  <c r="A293" i="3"/>
  <c r="A290" i="3"/>
  <c r="B285" i="3"/>
  <c r="C285" i="3"/>
  <c r="D285" i="3"/>
  <c r="B286" i="3"/>
  <c r="C286" i="3"/>
  <c r="D286" i="3"/>
  <c r="B287" i="3"/>
  <c r="C287" i="3"/>
  <c r="D287" i="3"/>
  <c r="B288" i="3"/>
  <c r="C288" i="3"/>
  <c r="D288" i="3"/>
  <c r="E288" i="3"/>
  <c r="F288" i="3"/>
  <c r="G288" i="3"/>
  <c r="H288" i="3"/>
  <c r="B289" i="3"/>
  <c r="C289" i="3"/>
  <c r="D289" i="3"/>
  <c r="E289" i="3"/>
  <c r="F289" i="3"/>
  <c r="G289" i="3"/>
  <c r="H289" i="3"/>
  <c r="A286" i="3"/>
  <c r="A287" i="3"/>
  <c r="A288" i="3"/>
  <c r="A289" i="3"/>
  <c r="A285" i="3"/>
  <c r="B281" i="3"/>
  <c r="C281" i="3"/>
  <c r="D281" i="3"/>
  <c r="B282" i="3"/>
  <c r="C282" i="3"/>
  <c r="D282" i="3"/>
  <c r="B283" i="3"/>
  <c r="C283" i="3"/>
  <c r="D283" i="3"/>
  <c r="E283" i="3"/>
  <c r="F283" i="3"/>
  <c r="G283" i="3"/>
  <c r="H283" i="3"/>
  <c r="B284" i="3"/>
  <c r="C284" i="3"/>
  <c r="D284" i="3"/>
  <c r="E284" i="3"/>
  <c r="F284" i="3"/>
  <c r="G284" i="3"/>
  <c r="H284" i="3"/>
  <c r="C280" i="3"/>
  <c r="D280" i="3"/>
  <c r="B280" i="3"/>
  <c r="A281" i="3"/>
  <c r="A282" i="3"/>
  <c r="A283" i="3"/>
  <c r="A284" i="3"/>
  <c r="A280" i="3"/>
  <c r="B276" i="3"/>
  <c r="C276" i="3"/>
  <c r="D276" i="3"/>
  <c r="B277" i="3"/>
  <c r="C277" i="3"/>
  <c r="D277" i="3"/>
  <c r="B278" i="3"/>
  <c r="C278" i="3"/>
  <c r="D278" i="3"/>
  <c r="E278" i="3"/>
  <c r="F278" i="3"/>
  <c r="G278" i="3"/>
  <c r="H278" i="3"/>
  <c r="C275" i="3"/>
  <c r="D275" i="3"/>
  <c r="B275" i="3"/>
  <c r="A275" i="3"/>
  <c r="A276" i="3"/>
  <c r="B265" i="3"/>
  <c r="C265" i="3"/>
  <c r="D265" i="3"/>
  <c r="B266" i="3"/>
  <c r="C266" i="3"/>
  <c r="D266" i="3"/>
  <c r="B267" i="3"/>
  <c r="C267" i="3"/>
  <c r="D267" i="3"/>
  <c r="E267" i="3"/>
  <c r="F267" i="3"/>
  <c r="G267" i="3"/>
  <c r="H267" i="3"/>
  <c r="B268" i="3"/>
  <c r="C268" i="3"/>
  <c r="D268" i="3"/>
  <c r="E268" i="3"/>
  <c r="F268" i="3"/>
  <c r="G268" i="3"/>
  <c r="H268" i="3"/>
  <c r="B269" i="3"/>
  <c r="C269" i="3"/>
  <c r="D269" i="3"/>
  <c r="E269" i="3"/>
  <c r="F269" i="3"/>
  <c r="G269" i="3"/>
  <c r="H269" i="3"/>
  <c r="C264" i="3"/>
  <c r="D264" i="3"/>
  <c r="B264" i="3"/>
  <c r="A265" i="3"/>
  <c r="A266" i="3"/>
  <c r="A267" i="3"/>
  <c r="A268" i="3"/>
  <c r="A269" i="3"/>
  <c r="A264" i="3"/>
  <c r="F239" i="3"/>
  <c r="G239" i="3"/>
  <c r="H239" i="3"/>
  <c r="G238" i="3"/>
  <c r="H238" i="3"/>
  <c r="F238" i="3"/>
  <c r="B196" i="3"/>
  <c r="B245" i="3"/>
  <c r="C245" i="3"/>
  <c r="D245" i="3"/>
  <c r="B246" i="3"/>
  <c r="C246" i="3"/>
  <c r="D246" i="3"/>
  <c r="B247" i="3"/>
  <c r="C247" i="3"/>
  <c r="D247" i="3"/>
  <c r="E247" i="3"/>
  <c r="F247" i="3"/>
  <c r="G247" i="3"/>
  <c r="H247" i="3"/>
  <c r="B248" i="3"/>
  <c r="C248" i="3"/>
  <c r="D248" i="3"/>
  <c r="E248" i="3"/>
  <c r="F248" i="3"/>
  <c r="G248" i="3"/>
  <c r="H248" i="3"/>
  <c r="B249" i="3"/>
  <c r="C249" i="3"/>
  <c r="D249" i="3"/>
  <c r="E249" i="3"/>
  <c r="F249" i="3"/>
  <c r="G249" i="3"/>
  <c r="H249" i="3"/>
  <c r="B250" i="3"/>
  <c r="C250" i="3"/>
  <c r="D250" i="3"/>
  <c r="B251" i="3"/>
  <c r="C251" i="3"/>
  <c r="D251" i="3"/>
  <c r="B252" i="3"/>
  <c r="C252" i="3"/>
  <c r="D252" i="3"/>
  <c r="B253" i="3"/>
  <c r="C253" i="3"/>
  <c r="D253" i="3"/>
  <c r="E253" i="3"/>
  <c r="F253" i="3"/>
  <c r="G253" i="3"/>
  <c r="H253" i="3"/>
  <c r="A251" i="3"/>
  <c r="A252" i="3"/>
  <c r="A253" i="3"/>
  <c r="A250" i="3"/>
  <c r="B166" i="3"/>
  <c r="C166" i="3"/>
  <c r="B167" i="3"/>
  <c r="C167" i="3"/>
  <c r="B168" i="3"/>
  <c r="C168" i="3"/>
  <c r="B169" i="3"/>
  <c r="C169" i="3"/>
  <c r="B170" i="3"/>
  <c r="C170" i="3"/>
  <c r="B173" i="3"/>
  <c r="C173" i="3"/>
  <c r="B174" i="3"/>
  <c r="C174" i="3"/>
  <c r="B175" i="3"/>
  <c r="C175" i="3"/>
  <c r="B176" i="3"/>
  <c r="C176" i="3"/>
  <c r="B177" i="3"/>
  <c r="C177" i="3"/>
  <c r="A244" i="3"/>
  <c r="B244" i="3"/>
  <c r="C244" i="3"/>
  <c r="D244" i="3"/>
  <c r="E244" i="3"/>
  <c r="F244" i="3"/>
  <c r="G244" i="3"/>
  <c r="H244" i="3"/>
  <c r="B241" i="3"/>
  <c r="C241" i="3"/>
  <c r="D241" i="3"/>
  <c r="B242" i="3"/>
  <c r="C242" i="3"/>
  <c r="D242" i="3"/>
  <c r="B243" i="3"/>
  <c r="C243" i="3"/>
  <c r="D243" i="3"/>
  <c r="E243" i="3"/>
  <c r="F243" i="3"/>
  <c r="G243" i="3"/>
  <c r="H243" i="3"/>
  <c r="C240" i="3"/>
  <c r="D240" i="3"/>
  <c r="A243" i="3"/>
  <c r="A241" i="3"/>
  <c r="A242" i="3"/>
  <c r="A240" i="3"/>
  <c r="B240" i="3"/>
  <c r="B236" i="3"/>
  <c r="C236" i="3"/>
  <c r="D236" i="3"/>
  <c r="B237" i="3"/>
  <c r="C237" i="3"/>
  <c r="D237" i="3"/>
  <c r="B238" i="3"/>
  <c r="C238" i="3"/>
  <c r="D238" i="3"/>
  <c r="E238" i="3"/>
  <c r="B239" i="3"/>
  <c r="C239" i="3"/>
  <c r="D239" i="3"/>
  <c r="E239" i="3"/>
  <c r="A237" i="3"/>
  <c r="A238" i="3"/>
  <c r="A239" i="3"/>
  <c r="A236" i="3"/>
  <c r="B231" i="3"/>
  <c r="C231" i="3"/>
  <c r="D231" i="3"/>
  <c r="B232" i="3"/>
  <c r="C232" i="3"/>
  <c r="D232" i="3"/>
  <c r="B233" i="3"/>
  <c r="C233" i="3"/>
  <c r="D233" i="3"/>
  <c r="E233" i="3"/>
  <c r="F233" i="3"/>
  <c r="G233" i="3"/>
  <c r="H233" i="3"/>
  <c r="B234" i="3"/>
  <c r="C234" i="3"/>
  <c r="D234" i="3"/>
  <c r="E234" i="3"/>
  <c r="F234" i="3"/>
  <c r="G234" i="3"/>
  <c r="H234" i="3"/>
  <c r="B235" i="3"/>
  <c r="C235" i="3"/>
  <c r="D235" i="3"/>
  <c r="E235" i="3"/>
  <c r="F235" i="3"/>
  <c r="G235" i="3"/>
  <c r="H235" i="3"/>
  <c r="C230" i="3"/>
  <c r="D230" i="3"/>
  <c r="B230" i="3"/>
  <c r="A231" i="3"/>
  <c r="A232" i="3"/>
  <c r="A233" i="3"/>
  <c r="A234" i="3"/>
  <c r="A235" i="3"/>
  <c r="A230" i="3"/>
  <c r="B187" i="3"/>
  <c r="C187" i="3"/>
  <c r="D187" i="3"/>
  <c r="E187" i="3"/>
  <c r="F187" i="3"/>
  <c r="G187" i="3"/>
  <c r="H187" i="3"/>
  <c r="C186" i="3"/>
  <c r="D186" i="3"/>
  <c r="B186" i="3"/>
  <c r="A187" i="3"/>
  <c r="A186" i="3"/>
  <c r="D202" i="3"/>
  <c r="D203" i="3"/>
  <c r="F195" i="3"/>
  <c r="A196" i="3"/>
  <c r="C196" i="3"/>
  <c r="D196" i="3"/>
  <c r="E196" i="3"/>
  <c r="F196" i="3"/>
  <c r="G196" i="3"/>
  <c r="H196" i="3"/>
  <c r="B190" i="3"/>
  <c r="C190" i="3"/>
  <c r="D190" i="3"/>
  <c r="B191" i="3"/>
  <c r="C191" i="3"/>
  <c r="D191" i="3"/>
  <c r="A190" i="3"/>
  <c r="A191" i="3"/>
  <c r="A178" i="3"/>
  <c r="A179" i="3"/>
  <c r="D179" i="3"/>
  <c r="B179" i="3"/>
  <c r="C179" i="3"/>
  <c r="B178" i="3"/>
  <c r="C178" i="3"/>
  <c r="D173" i="3"/>
  <c r="D174" i="3"/>
  <c r="D175" i="3"/>
  <c r="D176" i="3"/>
  <c r="E176" i="3"/>
  <c r="F176" i="3"/>
  <c r="G176" i="3"/>
  <c r="H176" i="3"/>
  <c r="D177" i="3"/>
  <c r="E177" i="3"/>
  <c r="F177" i="3"/>
  <c r="G177" i="3"/>
  <c r="H177" i="3"/>
  <c r="A174" i="3"/>
  <c r="A173" i="3"/>
  <c r="C165" i="3"/>
  <c r="D165" i="3"/>
  <c r="B165" i="3"/>
  <c r="A165" i="3"/>
  <c r="B159" i="3"/>
  <c r="C159" i="3"/>
  <c r="D159" i="3"/>
  <c r="B160" i="3"/>
  <c r="C160" i="3"/>
  <c r="D160" i="3"/>
  <c r="A159" i="3"/>
  <c r="A160" i="3"/>
  <c r="B153" i="3"/>
  <c r="C153" i="3"/>
  <c r="D153" i="3"/>
  <c r="B154" i="3"/>
  <c r="C154" i="3"/>
  <c r="D154" i="3"/>
  <c r="A153" i="3"/>
  <c r="A154" i="3"/>
  <c r="B148" i="3"/>
  <c r="C148" i="3"/>
  <c r="D148" i="3"/>
  <c r="B149" i="3"/>
  <c r="C149" i="3"/>
  <c r="D149" i="3"/>
  <c r="A148" i="3"/>
  <c r="A149" i="3"/>
  <c r="B131" i="3"/>
  <c r="C131" i="3"/>
  <c r="D131" i="3"/>
  <c r="A131" i="3"/>
  <c r="B124" i="3"/>
  <c r="C124" i="3"/>
  <c r="B126" i="3"/>
  <c r="C126" i="3"/>
  <c r="B127" i="3"/>
  <c r="C127" i="3"/>
  <c r="B128" i="3"/>
  <c r="C128" i="3"/>
  <c r="A124" i="3"/>
  <c r="B125" i="3"/>
  <c r="C125" i="3"/>
  <c r="D125" i="3"/>
  <c r="D126" i="3"/>
  <c r="A125" i="3"/>
  <c r="A126" i="3"/>
  <c r="B120" i="3"/>
  <c r="C120" i="3"/>
  <c r="D120" i="3"/>
  <c r="B121" i="3"/>
  <c r="C121" i="3"/>
  <c r="D121" i="3"/>
  <c r="A120" i="3"/>
  <c r="A121" i="3"/>
  <c r="B110" i="3"/>
  <c r="C110" i="3"/>
  <c r="D110" i="3"/>
  <c r="B111" i="3"/>
  <c r="C111" i="3"/>
  <c r="D111" i="3"/>
  <c r="A110" i="3"/>
  <c r="A111" i="3"/>
  <c r="F258" i="3" l="1"/>
  <c r="G312" i="3"/>
  <c r="G304" i="3" s="1"/>
  <c r="F312" i="3"/>
  <c r="F304" i="3" s="1"/>
  <c r="H312" i="3"/>
  <c r="H304" i="3" s="1"/>
  <c r="H237" i="3"/>
  <c r="H236" i="3" s="1"/>
  <c r="G237" i="3"/>
  <c r="G236" i="3" s="1"/>
  <c r="H242" i="3"/>
  <c r="H241" i="3" s="1"/>
  <c r="F246" i="3"/>
  <c r="F245" i="3" s="1"/>
  <c r="F237" i="3"/>
  <c r="F236" i="3" s="1"/>
  <c r="G242" i="3"/>
  <c r="G241" i="3" s="1"/>
  <c r="F242" i="3"/>
  <c r="F241" i="3" s="1"/>
  <c r="H246" i="3"/>
  <c r="H245" i="3" s="1"/>
  <c r="G246" i="3"/>
  <c r="G245" i="3" s="1"/>
  <c r="F240" i="3" l="1"/>
  <c r="G240" i="3"/>
  <c r="H240" i="3"/>
  <c r="A100" i="3" l="1"/>
  <c r="B100" i="3"/>
  <c r="C100" i="3"/>
  <c r="D100" i="3"/>
  <c r="A101" i="3"/>
  <c r="B101" i="3"/>
  <c r="C101" i="3"/>
  <c r="D101" i="3"/>
  <c r="A95" i="3"/>
  <c r="B95" i="3"/>
  <c r="C95" i="3"/>
  <c r="D95" i="3"/>
  <c r="A92" i="3"/>
  <c r="B92" i="3"/>
  <c r="C92" i="3"/>
  <c r="D92" i="3"/>
  <c r="B89" i="3"/>
  <c r="C89" i="3"/>
  <c r="D89" i="3"/>
  <c r="A89" i="3"/>
  <c r="B84" i="3"/>
  <c r="C84" i="3"/>
  <c r="D84" i="3"/>
  <c r="B85" i="3"/>
  <c r="C85" i="3"/>
  <c r="D85" i="3"/>
  <c r="A84" i="3" l="1"/>
  <c r="A85" i="3"/>
  <c r="A87" i="3"/>
  <c r="A86" i="3"/>
  <c r="B80" i="3"/>
  <c r="C80" i="3"/>
  <c r="D80" i="3"/>
  <c r="B81" i="3"/>
  <c r="C81" i="3"/>
  <c r="D81" i="3"/>
  <c r="A80" i="3"/>
  <c r="A81" i="3"/>
  <c r="B75" i="3"/>
  <c r="C75" i="3"/>
  <c r="D75" i="3"/>
  <c r="C74" i="3"/>
  <c r="D74" i="3"/>
  <c r="B74" i="3"/>
  <c r="A74" i="3"/>
  <c r="A75" i="3"/>
  <c r="B69" i="3"/>
  <c r="C69" i="3"/>
  <c r="D69" i="3"/>
  <c r="B70" i="3"/>
  <c r="C70" i="3"/>
  <c r="D70" i="3"/>
  <c r="B71" i="3"/>
  <c r="C71" i="3"/>
  <c r="D71" i="3"/>
  <c r="E71" i="3"/>
  <c r="F71" i="3"/>
  <c r="G71" i="3"/>
  <c r="H71" i="3"/>
  <c r="C68" i="3"/>
  <c r="D68" i="3"/>
  <c r="B68" i="3"/>
  <c r="A69" i="3"/>
  <c r="A70" i="3"/>
  <c r="A71" i="3"/>
  <c r="A68" i="3"/>
  <c r="B60" i="3"/>
  <c r="C60" i="3"/>
  <c r="D60" i="3"/>
  <c r="B63" i="3"/>
  <c r="C63" i="3"/>
  <c r="D63" i="3"/>
  <c r="A63" i="3"/>
  <c r="A64" i="3"/>
  <c r="A60" i="3"/>
  <c r="B49" i="3"/>
  <c r="C49" i="3"/>
  <c r="D49" i="3"/>
  <c r="B50" i="3"/>
  <c r="C50" i="3"/>
  <c r="D50" i="3"/>
  <c r="B51" i="3"/>
  <c r="C51" i="3"/>
  <c r="D51" i="3"/>
  <c r="E51" i="3"/>
  <c r="F51" i="3"/>
  <c r="G51" i="3"/>
  <c r="H51" i="3"/>
  <c r="A49" i="3"/>
  <c r="A50" i="3"/>
  <c r="A51" i="3"/>
  <c r="A48" i="3"/>
  <c r="B48" i="3"/>
  <c r="C48" i="3"/>
  <c r="D48" i="3"/>
  <c r="B46" i="3"/>
  <c r="C46" i="3"/>
  <c r="D46" i="3"/>
  <c r="E46" i="3"/>
  <c r="F46" i="3"/>
  <c r="G46" i="3"/>
  <c r="H46" i="3"/>
  <c r="B47" i="3"/>
  <c r="C47" i="3"/>
  <c r="D47" i="3"/>
  <c r="E47" i="3"/>
  <c r="F47" i="3"/>
  <c r="G47" i="3"/>
  <c r="H47" i="3"/>
  <c r="B44" i="3"/>
  <c r="C44" i="3"/>
  <c r="D44" i="3"/>
  <c r="B45" i="3"/>
  <c r="C45" i="3"/>
  <c r="D45" i="3"/>
  <c r="C43" i="3"/>
  <c r="D43" i="3"/>
  <c r="B43" i="3"/>
  <c r="A44" i="3"/>
  <c r="A43" i="3"/>
  <c r="B38" i="3"/>
  <c r="C38" i="3"/>
  <c r="D38" i="3"/>
  <c r="B39" i="3"/>
  <c r="C39" i="3"/>
  <c r="D39" i="3"/>
  <c r="B40" i="3"/>
  <c r="C40" i="3"/>
  <c r="D40" i="3"/>
  <c r="B41" i="3"/>
  <c r="C41" i="3"/>
  <c r="D41" i="3"/>
  <c r="E41" i="3"/>
  <c r="F41" i="3"/>
  <c r="G41" i="3"/>
  <c r="H41" i="3"/>
  <c r="C37" i="3"/>
  <c r="B37" i="3"/>
  <c r="A39" i="3"/>
  <c r="A40" i="3"/>
  <c r="A41" i="3"/>
  <c r="A38" i="3"/>
  <c r="A37" i="3"/>
  <c r="C30" i="3"/>
  <c r="D30" i="3"/>
  <c r="B30" i="3"/>
  <c r="A30" i="3"/>
  <c r="B25" i="3"/>
  <c r="C25" i="3"/>
  <c r="D25" i="3"/>
  <c r="B26" i="3"/>
  <c r="C26" i="3"/>
  <c r="D26" i="3"/>
  <c r="A25" i="3"/>
  <c r="A26" i="3"/>
  <c r="C18" i="3"/>
  <c r="D18" i="3"/>
  <c r="B18" i="3"/>
  <c r="A18" i="3"/>
  <c r="B13" i="3"/>
  <c r="C13" i="3"/>
  <c r="D13" i="3"/>
  <c r="B14" i="3"/>
  <c r="C14" i="3"/>
  <c r="D14" i="3"/>
  <c r="A13" i="3"/>
  <c r="A14" i="3"/>
  <c r="G80" i="3"/>
  <c r="G81" i="3" l="1"/>
  <c r="G27" i="3" l="1"/>
  <c r="G26" i="3" s="1"/>
  <c r="G25" i="3" s="1"/>
  <c r="G24" i="3" s="1"/>
  <c r="H27" i="3"/>
  <c r="H26" i="3" s="1"/>
  <c r="H25" i="3" s="1"/>
  <c r="H24" i="3" s="1"/>
  <c r="H80" i="3"/>
  <c r="H81" i="3"/>
  <c r="G160" i="3" l="1"/>
  <c r="G295" i="3"/>
  <c r="H149" i="3"/>
  <c r="H277" i="3"/>
  <c r="H355" i="3"/>
  <c r="G149" i="3"/>
  <c r="G277" i="3"/>
  <c r="G355" i="3"/>
  <c r="H160" i="3"/>
  <c r="H295" i="3"/>
  <c r="G85" i="3"/>
  <c r="H70" i="3"/>
  <c r="H121" i="3"/>
  <c r="G70" i="3"/>
  <c r="G121" i="3"/>
  <c r="H85" i="3"/>
  <c r="H186" i="3"/>
  <c r="G186" i="3"/>
  <c r="G102" i="2"/>
  <c r="F186" i="3" s="1"/>
  <c r="H294" i="3" l="1"/>
  <c r="G354" i="3"/>
  <c r="G148" i="3"/>
  <c r="H276" i="3"/>
  <c r="G294" i="3"/>
  <c r="H159" i="3"/>
  <c r="G276" i="3"/>
  <c r="H354" i="3"/>
  <c r="H148" i="3"/>
  <c r="G159" i="3"/>
  <c r="H84" i="3"/>
  <c r="G69" i="3"/>
  <c r="H69" i="3"/>
  <c r="G120" i="3"/>
  <c r="H120" i="3"/>
  <c r="G84" i="3"/>
  <c r="G159" i="2"/>
  <c r="G158" i="2" s="1"/>
  <c r="G149" i="2"/>
  <c r="G148" i="2" s="1"/>
  <c r="F252" i="3" l="1"/>
  <c r="F251" i="3" s="1"/>
  <c r="G275" i="3"/>
  <c r="H353" i="3"/>
  <c r="H275" i="3"/>
  <c r="G353" i="3"/>
  <c r="G68" i="3"/>
  <c r="G67" i="3" s="1"/>
  <c r="G66" i="3" s="1"/>
  <c r="H68" i="3"/>
  <c r="H67" i="3" s="1"/>
  <c r="H66" i="3" s="1"/>
  <c r="G16" i="3"/>
  <c r="G15" i="3" s="1"/>
  <c r="G12" i="3" s="1"/>
  <c r="H16" i="3"/>
  <c r="H15" i="3" s="1"/>
  <c r="H12" i="3" s="1"/>
  <c r="G21" i="3"/>
  <c r="H21" i="3"/>
  <c r="G22" i="3"/>
  <c r="H22" i="3"/>
  <c r="G23" i="3"/>
  <c r="H23" i="3"/>
  <c r="G28" i="3"/>
  <c r="H28" i="3"/>
  <c r="G36" i="3"/>
  <c r="H36" i="3"/>
  <c r="G53" i="3"/>
  <c r="H53" i="3"/>
  <c r="G54" i="3"/>
  <c r="H54" i="3"/>
  <c r="G65" i="3"/>
  <c r="H65" i="3"/>
  <c r="G77" i="3"/>
  <c r="H77" i="3"/>
  <c r="G83" i="3"/>
  <c r="H83" i="3"/>
  <c r="G87" i="3"/>
  <c r="H87" i="3"/>
  <c r="G91" i="3"/>
  <c r="H91" i="3"/>
  <c r="G94" i="3"/>
  <c r="H94" i="3"/>
  <c r="G97" i="3"/>
  <c r="H97" i="3"/>
  <c r="G103" i="3"/>
  <c r="H103" i="3"/>
  <c r="G108" i="3"/>
  <c r="H108" i="3"/>
  <c r="G113" i="3"/>
  <c r="H113" i="3"/>
  <c r="G117" i="3"/>
  <c r="H117" i="3"/>
  <c r="G123" i="3"/>
  <c r="H123" i="3"/>
  <c r="G128" i="3"/>
  <c r="H128" i="3"/>
  <c r="G134" i="3"/>
  <c r="H134" i="3"/>
  <c r="G151" i="3"/>
  <c r="H151" i="3"/>
  <c r="G156" i="3"/>
  <c r="H156" i="3"/>
  <c r="G162" i="3"/>
  <c r="H162" i="3"/>
  <c r="G168" i="3"/>
  <c r="H168" i="3"/>
  <c r="G169" i="3"/>
  <c r="H169" i="3"/>
  <c r="G170" i="3"/>
  <c r="H170" i="3"/>
  <c r="G182" i="3"/>
  <c r="H182" i="3"/>
  <c r="G183" i="3"/>
  <c r="H183" i="3"/>
  <c r="G184" i="3"/>
  <c r="H184" i="3"/>
  <c r="G185" i="3"/>
  <c r="H185" i="3"/>
  <c r="G195" i="3"/>
  <c r="H195" i="3"/>
  <c r="G198" i="3"/>
  <c r="H198" i="3"/>
  <c r="G199" i="3"/>
  <c r="H199" i="3"/>
  <c r="G201" i="3"/>
  <c r="H201" i="3"/>
  <c r="G203" i="3"/>
  <c r="H203" i="3"/>
  <c r="G204" i="3"/>
  <c r="H204" i="3"/>
  <c r="G213" i="3"/>
  <c r="H213" i="3"/>
  <c r="G214" i="3"/>
  <c r="H214" i="3"/>
  <c r="G297" i="3"/>
  <c r="H297" i="3"/>
  <c r="G303" i="3"/>
  <c r="G302" i="3" s="1"/>
  <c r="G299" i="3" s="1"/>
  <c r="H303" i="3"/>
  <c r="H302" i="3" s="1"/>
  <c r="H299" i="3" s="1"/>
  <c r="G322" i="3"/>
  <c r="G321" i="3" s="1"/>
  <c r="H322" i="3"/>
  <c r="H321" i="3" s="1"/>
  <c r="G324" i="3"/>
  <c r="H324" i="3"/>
  <c r="G343" i="3"/>
  <c r="G342" i="3" s="1"/>
  <c r="G341" i="3" s="1"/>
  <c r="H343" i="3"/>
  <c r="H342" i="3" s="1"/>
  <c r="H341" i="3" s="1"/>
  <c r="G348" i="3"/>
  <c r="H348" i="3"/>
  <c r="G349" i="3"/>
  <c r="H349" i="3"/>
  <c r="G350" i="3"/>
  <c r="H350" i="3"/>
  <c r="G352" i="3"/>
  <c r="G351" i="3" s="1"/>
  <c r="H352" i="3"/>
  <c r="H351" i="3" s="1"/>
  <c r="G362" i="3"/>
  <c r="G361" i="3" s="1"/>
  <c r="H362" i="3"/>
  <c r="H361" i="3" s="1"/>
  <c r="G364" i="3"/>
  <c r="H364" i="3"/>
  <c r="G340" i="3"/>
  <c r="H340" i="3"/>
  <c r="G287" i="3"/>
  <c r="H287" i="3"/>
  <c r="G290" i="3"/>
  <c r="H290" i="3"/>
  <c r="G197" i="3"/>
  <c r="H197" i="3"/>
  <c r="G212" i="3"/>
  <c r="H212" i="3"/>
  <c r="G323" i="3"/>
  <c r="G40" i="3"/>
  <c r="H40" i="3"/>
  <c r="G86" i="3"/>
  <c r="H122" i="3"/>
  <c r="G150" i="3"/>
  <c r="G161" i="3"/>
  <c r="H296" i="3"/>
  <c r="G363" i="3"/>
  <c r="G64" i="3"/>
  <c r="H64" i="3"/>
  <c r="G50" i="3"/>
  <c r="H50" i="3"/>
  <c r="G82" i="3"/>
  <c r="H89" i="3"/>
  <c r="H107" i="3"/>
  <c r="H35" i="3"/>
  <c r="G316" i="3" l="1"/>
  <c r="G298" i="3" s="1"/>
  <c r="F250" i="3"/>
  <c r="H202" i="3"/>
  <c r="G202" i="3"/>
  <c r="H155" i="3"/>
  <c r="H154" i="3" s="1"/>
  <c r="H286" i="3"/>
  <c r="H285" i="3" s="1"/>
  <c r="G157" i="2"/>
  <c r="G301" i="3"/>
  <c r="H45" i="3"/>
  <c r="G286" i="3"/>
  <c r="G285" i="3" s="1"/>
  <c r="G266" i="3"/>
  <c r="H301" i="3"/>
  <c r="H266" i="3"/>
  <c r="G75" i="3"/>
  <c r="G45" i="3"/>
  <c r="H318" i="3"/>
  <c r="H232" i="3"/>
  <c r="H175" i="3"/>
  <c r="H282" i="3"/>
  <c r="G318" i="3"/>
  <c r="G232" i="3"/>
  <c r="G175" i="3"/>
  <c r="G282" i="3"/>
  <c r="G360" i="3"/>
  <c r="G359" i="3" s="1"/>
  <c r="G358" i="3" s="1"/>
  <c r="G357" i="3" s="1"/>
  <c r="G167" i="3"/>
  <c r="G166" i="3" s="1"/>
  <c r="G164" i="3" s="1"/>
  <c r="H167" i="3"/>
  <c r="H166" i="3" s="1"/>
  <c r="H164" i="3" s="1"/>
  <c r="G126" i="3"/>
  <c r="H20" i="3"/>
  <c r="H19" i="3" s="1"/>
  <c r="H18" i="3" s="1"/>
  <c r="H17" i="3" s="1"/>
  <c r="G20" i="3"/>
  <c r="G19" i="3" s="1"/>
  <c r="G18" i="3" s="1"/>
  <c r="G17" i="3" s="1"/>
  <c r="G14" i="3"/>
  <c r="G13" i="3" s="1"/>
  <c r="H14" i="3"/>
  <c r="H13" i="3" s="1"/>
  <c r="G132" i="3"/>
  <c r="H347" i="3"/>
  <c r="G347" i="3"/>
  <c r="G116" i="3"/>
  <c r="H96" i="3"/>
  <c r="H95" i="3"/>
  <c r="G96" i="3"/>
  <c r="G95" i="3"/>
  <c r="G90" i="3"/>
  <c r="G89" i="3"/>
  <c r="H112" i="3"/>
  <c r="H93" i="3"/>
  <c r="H102" i="3"/>
  <c r="G93" i="3"/>
  <c r="G92" i="3"/>
  <c r="H76" i="3"/>
  <c r="H127" i="3"/>
  <c r="H37" i="3"/>
  <c r="H39" i="3"/>
  <c r="H38" i="3"/>
  <c r="G37" i="3"/>
  <c r="G38" i="3"/>
  <c r="G39" i="3"/>
  <c r="G194" i="3"/>
  <c r="H194" i="3"/>
  <c r="H31" i="3"/>
  <c r="H30" i="3" s="1"/>
  <c r="H29" i="3" s="1"/>
  <c r="G296" i="3"/>
  <c r="G155" i="3"/>
  <c r="G154" i="3" s="1"/>
  <c r="G106" i="3"/>
  <c r="G102" i="3"/>
  <c r="G76" i="3"/>
  <c r="H52" i="3"/>
  <c r="H49" i="3" s="1"/>
  <c r="H48" i="3" s="1"/>
  <c r="H181" i="3"/>
  <c r="H180" i="3" s="1"/>
  <c r="H179" i="3" s="1"/>
  <c r="H150" i="3"/>
  <c r="H132" i="3"/>
  <c r="H116" i="3"/>
  <c r="H90" i="3"/>
  <c r="G181" i="3"/>
  <c r="G180" i="3" s="1"/>
  <c r="G179" i="3" s="1"/>
  <c r="G127" i="3"/>
  <c r="G122" i="3"/>
  <c r="G112" i="3"/>
  <c r="G107" i="3"/>
  <c r="G105" i="3"/>
  <c r="G35" i="3"/>
  <c r="H363" i="3"/>
  <c r="H360" i="3" s="1"/>
  <c r="H359" i="3" s="1"/>
  <c r="H358" i="3" s="1"/>
  <c r="H357" i="3" s="1"/>
  <c r="H323" i="3"/>
  <c r="H316" i="3" s="1"/>
  <c r="H298" i="3" s="1"/>
  <c r="H161" i="3"/>
  <c r="H86" i="3"/>
  <c r="H82" i="3"/>
  <c r="G52" i="3"/>
  <c r="G49" i="3" s="1"/>
  <c r="G48" i="3" s="1"/>
  <c r="B132" i="3"/>
  <c r="C132" i="3"/>
  <c r="D132" i="3"/>
  <c r="B134" i="3"/>
  <c r="C134" i="3"/>
  <c r="D134" i="3"/>
  <c r="E134" i="3"/>
  <c r="F134" i="3"/>
  <c r="A132" i="3"/>
  <c r="A134" i="3"/>
  <c r="B105" i="3"/>
  <c r="C105" i="3"/>
  <c r="D105" i="3"/>
  <c r="B106" i="3"/>
  <c r="C106" i="3"/>
  <c r="D106" i="3"/>
  <c r="B107" i="3"/>
  <c r="C107" i="3"/>
  <c r="D107" i="3"/>
  <c r="B108" i="3"/>
  <c r="C108" i="3"/>
  <c r="D108" i="3"/>
  <c r="E108" i="3"/>
  <c r="F108" i="3"/>
  <c r="C104" i="3"/>
  <c r="B104" i="3"/>
  <c r="A105" i="3"/>
  <c r="A106" i="3"/>
  <c r="A107" i="3"/>
  <c r="A108" i="3"/>
  <c r="A104" i="3"/>
  <c r="G343" i="2"/>
  <c r="G342" i="2" s="1"/>
  <c r="G341" i="2" s="1"/>
  <c r="G340" i="2" s="1"/>
  <c r="F104" i="3" s="1"/>
  <c r="G131" i="3" l="1"/>
  <c r="G130" i="3" s="1"/>
  <c r="H131" i="3"/>
  <c r="H130" i="3" s="1"/>
  <c r="H191" i="3"/>
  <c r="H190" i="3" s="1"/>
  <c r="H178" i="3" s="1"/>
  <c r="G191" i="3"/>
  <c r="G190" i="3" s="1"/>
  <c r="G178" i="3" s="1"/>
  <c r="G111" i="3"/>
  <c r="G110" i="3" s="1"/>
  <c r="G109" i="3" s="1"/>
  <c r="H111" i="3"/>
  <c r="H110" i="3" s="1"/>
  <c r="H109" i="3" s="1"/>
  <c r="H165" i="3"/>
  <c r="G165" i="3"/>
  <c r="G317" i="3"/>
  <c r="H317" i="3"/>
  <c r="G281" i="3"/>
  <c r="G231" i="3"/>
  <c r="G230" i="3" s="1"/>
  <c r="G229" i="3" s="1"/>
  <c r="G74" i="3"/>
  <c r="G73" i="3" s="1"/>
  <c r="G72" i="3" s="1"/>
  <c r="H101" i="3"/>
  <c r="H300" i="3"/>
  <c r="G265" i="3"/>
  <c r="H43" i="3"/>
  <c r="H44" i="3"/>
  <c r="H75" i="3"/>
  <c r="G101" i="3"/>
  <c r="H92" i="3"/>
  <c r="H281" i="3"/>
  <c r="H231" i="3"/>
  <c r="H230" i="3" s="1"/>
  <c r="H229" i="3" s="1"/>
  <c r="G43" i="3"/>
  <c r="G44" i="3"/>
  <c r="H265" i="3"/>
  <c r="G300" i="3"/>
  <c r="G346" i="3"/>
  <c r="H346" i="3"/>
  <c r="H126" i="3"/>
  <c r="G63" i="3"/>
  <c r="G60" i="3" s="1"/>
  <c r="H63" i="3"/>
  <c r="H60" i="3" s="1"/>
  <c r="G125" i="3"/>
  <c r="G31" i="3"/>
  <c r="G30" i="3" s="1"/>
  <c r="G29" i="3" s="1"/>
  <c r="F107" i="3"/>
  <c r="F105" i="3"/>
  <c r="H106" i="3"/>
  <c r="F106" i="3"/>
  <c r="H42" i="3" l="1"/>
  <c r="H11" i="3" s="1"/>
  <c r="G42" i="3"/>
  <c r="G11" i="3" s="1"/>
  <c r="G163" i="3"/>
  <c r="H163" i="3"/>
  <c r="H264" i="3"/>
  <c r="H263" i="3" s="1"/>
  <c r="H74" i="3"/>
  <c r="H73" i="3" s="1"/>
  <c r="H72" i="3" s="1"/>
  <c r="G264" i="3"/>
  <c r="G263" i="3" s="1"/>
  <c r="G357" i="2"/>
  <c r="H280" i="3"/>
  <c r="H279" i="3" s="1"/>
  <c r="H153" i="3"/>
  <c r="H152" i="3" s="1"/>
  <c r="H129" i="3" s="1"/>
  <c r="G153" i="3"/>
  <c r="G152" i="3" s="1"/>
  <c r="G129" i="3" s="1"/>
  <c r="H99" i="3"/>
  <c r="H100" i="3"/>
  <c r="G280" i="3"/>
  <c r="G279" i="3" s="1"/>
  <c r="G100" i="3"/>
  <c r="H345" i="3"/>
  <c r="H339" i="3" s="1"/>
  <c r="H325" i="3" s="1"/>
  <c r="G345" i="3"/>
  <c r="G339" i="3" s="1"/>
  <c r="G325" i="3" s="1"/>
  <c r="H125" i="3"/>
  <c r="H105" i="3"/>
  <c r="H262" i="3" l="1"/>
  <c r="G262" i="3"/>
  <c r="G99" i="3"/>
  <c r="G98" i="3" s="1"/>
  <c r="H98" i="3" l="1"/>
  <c r="H368" i="3" s="1"/>
  <c r="G368" i="3"/>
  <c r="H416" i="2"/>
  <c r="I416" i="2"/>
  <c r="B155" i="3"/>
  <c r="C155" i="3"/>
  <c r="D155" i="3"/>
  <c r="B156" i="3"/>
  <c r="C156" i="3"/>
  <c r="D156" i="3"/>
  <c r="E156" i="3"/>
  <c r="F156" i="3"/>
  <c r="A156" i="3" l="1"/>
  <c r="A155" i="3"/>
  <c r="A65" i="3"/>
  <c r="B65" i="3"/>
  <c r="C65" i="3"/>
  <c r="D65" i="3"/>
  <c r="E65" i="3"/>
  <c r="F65" i="3"/>
  <c r="C64" i="3"/>
  <c r="D64" i="3"/>
  <c r="B64" i="3"/>
  <c r="F22" i="3"/>
  <c r="G386" i="2"/>
  <c r="G378" i="2"/>
  <c r="G377" i="2" s="1"/>
  <c r="G259" i="2"/>
  <c r="G258" i="2" s="1"/>
  <c r="G257" i="2" s="1"/>
  <c r="G266" i="2"/>
  <c r="F64" i="3" s="1"/>
  <c r="B212" i="3"/>
  <c r="C212" i="3"/>
  <c r="D212" i="3"/>
  <c r="B213" i="3"/>
  <c r="C213" i="3"/>
  <c r="D213" i="3"/>
  <c r="E213" i="3"/>
  <c r="F213" i="3"/>
  <c r="B214" i="3"/>
  <c r="C214" i="3"/>
  <c r="D214" i="3"/>
  <c r="E214" i="3"/>
  <c r="F214" i="3"/>
  <c r="A213" i="3"/>
  <c r="A214" i="3"/>
  <c r="A212" i="3"/>
  <c r="C204" i="3"/>
  <c r="D204" i="3"/>
  <c r="E204" i="3"/>
  <c r="F204" i="3"/>
  <c r="B204" i="3"/>
  <c r="A204" i="3"/>
  <c r="B201" i="3"/>
  <c r="C201" i="3"/>
  <c r="D201" i="3"/>
  <c r="E201" i="3"/>
  <c r="F201" i="3"/>
  <c r="A201" i="3"/>
  <c r="B195" i="3"/>
  <c r="C195" i="3"/>
  <c r="D195" i="3"/>
  <c r="E195" i="3"/>
  <c r="C194" i="3"/>
  <c r="D194" i="3"/>
  <c r="B194" i="3"/>
  <c r="A195" i="3"/>
  <c r="A194" i="3"/>
  <c r="C184" i="3"/>
  <c r="D184" i="3"/>
  <c r="E184" i="3"/>
  <c r="F184" i="3"/>
  <c r="B184" i="3"/>
  <c r="A184" i="3"/>
  <c r="G97" i="2"/>
  <c r="G96" i="2" s="1"/>
  <c r="G118" i="2"/>
  <c r="G128" i="2"/>
  <c r="F212" i="3" s="1"/>
  <c r="G110" i="2"/>
  <c r="G107" i="2" s="1"/>
  <c r="G106" i="2" l="1"/>
  <c r="F155" i="3"/>
  <c r="F154" i="3" s="1"/>
  <c r="G95" i="2"/>
  <c r="G385" i="2"/>
  <c r="G384" i="2" s="1"/>
  <c r="G383" i="2" s="1"/>
  <c r="G382" i="2" s="1"/>
  <c r="G265" i="2"/>
  <c r="F194" i="3"/>
  <c r="G94" i="2" l="1"/>
  <c r="G264" i="2"/>
  <c r="F63" i="3"/>
  <c r="F60" i="3" s="1"/>
  <c r="B97" i="3"/>
  <c r="C97" i="3"/>
  <c r="D97" i="3"/>
  <c r="E97" i="3"/>
  <c r="F97" i="3"/>
  <c r="C94" i="3"/>
  <c r="D94" i="3"/>
  <c r="E94" i="3"/>
  <c r="F94" i="3"/>
  <c r="C96" i="3"/>
  <c r="D96" i="3"/>
  <c r="B96" i="3"/>
  <c r="A96" i="3"/>
  <c r="A97" i="3"/>
  <c r="B27" i="3"/>
  <c r="C27" i="3"/>
  <c r="D27" i="3"/>
  <c r="B28" i="3"/>
  <c r="C28" i="3"/>
  <c r="D28" i="3"/>
  <c r="E28" i="3"/>
  <c r="F28" i="3"/>
  <c r="C24" i="3"/>
  <c r="B24" i="3"/>
  <c r="A27" i="3"/>
  <c r="A28" i="3"/>
  <c r="A24" i="3"/>
  <c r="F364" i="3"/>
  <c r="F362" i="3"/>
  <c r="F324" i="3"/>
  <c r="F322" i="3"/>
  <c r="F303" i="3"/>
  <c r="B297" i="3"/>
  <c r="C297" i="3"/>
  <c r="D297" i="3"/>
  <c r="E297" i="3"/>
  <c r="F297" i="3"/>
  <c r="C296" i="3"/>
  <c r="D296" i="3"/>
  <c r="B296" i="3"/>
  <c r="A297" i="3"/>
  <c r="A296" i="3"/>
  <c r="G65" i="2"/>
  <c r="F282" i="3" s="1"/>
  <c r="A202" i="3"/>
  <c r="F203" i="3"/>
  <c r="F198" i="3"/>
  <c r="F199" i="3"/>
  <c r="F183" i="3"/>
  <c r="F185" i="3"/>
  <c r="F182" i="3"/>
  <c r="F169" i="3"/>
  <c r="F170" i="3"/>
  <c r="F168" i="3"/>
  <c r="B150" i="3"/>
  <c r="C150" i="3"/>
  <c r="D150" i="3"/>
  <c r="B151" i="3"/>
  <c r="C151" i="3"/>
  <c r="D151" i="3"/>
  <c r="E151" i="3"/>
  <c r="F151" i="3"/>
  <c r="C130" i="3"/>
  <c r="B130" i="3"/>
  <c r="A150" i="3"/>
  <c r="A151" i="3"/>
  <c r="A130" i="3"/>
  <c r="B162" i="3"/>
  <c r="C162" i="3"/>
  <c r="D162" i="3"/>
  <c r="E162" i="3"/>
  <c r="F162" i="3"/>
  <c r="C161" i="3"/>
  <c r="D161" i="3"/>
  <c r="B161" i="3"/>
  <c r="A162" i="3"/>
  <c r="A161" i="3"/>
  <c r="B152" i="3"/>
  <c r="C152" i="3"/>
  <c r="B129" i="3"/>
  <c r="A152" i="3"/>
  <c r="A129" i="3"/>
  <c r="D128" i="3"/>
  <c r="E128" i="3"/>
  <c r="F128" i="3"/>
  <c r="D127" i="3"/>
  <c r="A128" i="3"/>
  <c r="A127" i="3"/>
  <c r="B123" i="3"/>
  <c r="C123" i="3"/>
  <c r="D123" i="3"/>
  <c r="E123" i="3"/>
  <c r="F123" i="3"/>
  <c r="C122" i="3"/>
  <c r="D122" i="3"/>
  <c r="B122" i="3"/>
  <c r="A123" i="3"/>
  <c r="A122" i="3"/>
  <c r="B102" i="3"/>
  <c r="C102" i="3"/>
  <c r="D102" i="3"/>
  <c r="B103" i="3"/>
  <c r="C103" i="3"/>
  <c r="D103" i="3"/>
  <c r="E103" i="3"/>
  <c r="F103" i="3"/>
  <c r="B109" i="3"/>
  <c r="C109" i="3"/>
  <c r="B112" i="3"/>
  <c r="C112" i="3"/>
  <c r="D112" i="3"/>
  <c r="B113" i="3"/>
  <c r="C113" i="3"/>
  <c r="D113" i="3"/>
  <c r="E113" i="3"/>
  <c r="F113" i="3"/>
  <c r="B116" i="3"/>
  <c r="C116" i="3"/>
  <c r="D116" i="3"/>
  <c r="B117" i="3"/>
  <c r="C117" i="3"/>
  <c r="D117" i="3"/>
  <c r="E117" i="3"/>
  <c r="F117" i="3"/>
  <c r="C99" i="3"/>
  <c r="B99" i="3"/>
  <c r="A116" i="3"/>
  <c r="A117" i="3"/>
  <c r="A102" i="3"/>
  <c r="A103" i="3"/>
  <c r="A109" i="3"/>
  <c r="A112" i="3"/>
  <c r="A113" i="3"/>
  <c r="A99" i="3"/>
  <c r="B87" i="3"/>
  <c r="C87" i="3"/>
  <c r="D87" i="3"/>
  <c r="E87" i="3"/>
  <c r="F87" i="3"/>
  <c r="C86" i="3"/>
  <c r="D86" i="3"/>
  <c r="B86" i="3"/>
  <c r="B76" i="3"/>
  <c r="C76" i="3"/>
  <c r="D76" i="3"/>
  <c r="B77" i="3"/>
  <c r="C77" i="3"/>
  <c r="D77" i="3"/>
  <c r="E77" i="3"/>
  <c r="F77" i="3"/>
  <c r="B82" i="3"/>
  <c r="C82" i="3"/>
  <c r="D82" i="3"/>
  <c r="B83" i="3"/>
  <c r="C83" i="3"/>
  <c r="D83" i="3"/>
  <c r="E83" i="3"/>
  <c r="F83" i="3"/>
  <c r="B88" i="3"/>
  <c r="C88" i="3"/>
  <c r="B90" i="3"/>
  <c r="C90" i="3"/>
  <c r="D90" i="3"/>
  <c r="B91" i="3"/>
  <c r="C91" i="3"/>
  <c r="D91" i="3"/>
  <c r="E91" i="3"/>
  <c r="F91" i="3"/>
  <c r="B93" i="3"/>
  <c r="C93" i="3"/>
  <c r="D93" i="3"/>
  <c r="B94" i="3"/>
  <c r="C73" i="3"/>
  <c r="A91" i="3"/>
  <c r="A93" i="3"/>
  <c r="A94" i="3"/>
  <c r="A90" i="3"/>
  <c r="A76" i="3"/>
  <c r="A77" i="3"/>
  <c r="A82" i="3"/>
  <c r="A83" i="3"/>
  <c r="A88" i="3"/>
  <c r="B73" i="3"/>
  <c r="A73" i="3"/>
  <c r="F54" i="3"/>
  <c r="A54" i="3"/>
  <c r="F53" i="3"/>
  <c r="A53" i="3"/>
  <c r="A52" i="3"/>
  <c r="B36" i="3"/>
  <c r="C36" i="3"/>
  <c r="D36" i="3"/>
  <c r="E36" i="3"/>
  <c r="F36" i="3"/>
  <c r="C35" i="3"/>
  <c r="D35" i="3"/>
  <c r="B35" i="3"/>
  <c r="A36" i="3"/>
  <c r="A35" i="3"/>
  <c r="F21" i="3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272" i="2"/>
  <c r="G271" i="2" s="1"/>
  <c r="G291" i="2"/>
  <c r="G290" i="2" s="1"/>
  <c r="G289" i="2" s="1"/>
  <c r="G288" i="2" s="1"/>
  <c r="G270" i="2" l="1"/>
  <c r="F126" i="3"/>
  <c r="G263" i="2"/>
  <c r="G256" i="2" s="1"/>
  <c r="F181" i="3"/>
  <c r="F12" i="3"/>
  <c r="F14" i="3"/>
  <c r="F13" i="3" s="1"/>
  <c r="F27" i="3"/>
  <c r="F26" i="3" s="1"/>
  <c r="F25" i="3" s="1"/>
  <c r="F24" i="3" s="1"/>
  <c r="F127" i="3"/>
  <c r="F167" i="3"/>
  <c r="F166" i="3" s="1"/>
  <c r="F52" i="3"/>
  <c r="F180" i="3" l="1"/>
  <c r="F179" i="3" s="1"/>
  <c r="G269" i="2"/>
  <c r="G268" i="2" s="1"/>
  <c r="F124" i="3" s="1"/>
  <c r="F125" i="3"/>
  <c r="G332" i="2"/>
  <c r="G326" i="2"/>
  <c r="G255" i="2" l="1"/>
  <c r="F90" i="3"/>
  <c r="G325" i="2"/>
  <c r="F89" i="3" s="1"/>
  <c r="F96" i="3"/>
  <c r="G331" i="2"/>
  <c r="F95" i="3" s="1"/>
  <c r="G376" i="2"/>
  <c r="G375" i="2" s="1"/>
  <c r="G356" i="2" s="1"/>
  <c r="F153" i="3"/>
  <c r="G393" i="2" l="1"/>
  <c r="G392" i="2" s="1"/>
  <c r="G352" i="2"/>
  <c r="F116" i="3" s="1"/>
  <c r="G348" i="2"/>
  <c r="G347" i="2" s="1"/>
  <c r="G338" i="2"/>
  <c r="G337" i="2" s="1"/>
  <c r="G329" i="2"/>
  <c r="G328" i="2" s="1"/>
  <c r="G322" i="2"/>
  <c r="G316" i="2"/>
  <c r="G315" i="2" s="1"/>
  <c r="G301" i="2"/>
  <c r="G300" i="2" s="1"/>
  <c r="G296" i="2"/>
  <c r="G284" i="2"/>
  <c r="G283" i="2" s="1"/>
  <c r="G282" i="2" s="1"/>
  <c r="G281" i="2" s="1"/>
  <c r="G279" i="2"/>
  <c r="G278" i="2" s="1"/>
  <c r="G277" i="2" s="1"/>
  <c r="G276" i="2" s="1"/>
  <c r="G195" i="2"/>
  <c r="G192" i="2" s="1"/>
  <c r="F287" i="3"/>
  <c r="G324" i="2" l="1"/>
  <c r="F88" i="3" s="1"/>
  <c r="F92" i="3"/>
  <c r="G295" i="2"/>
  <c r="F45" i="3"/>
  <c r="G391" i="2"/>
  <c r="F301" i="3"/>
  <c r="G299" i="2"/>
  <c r="F50" i="3"/>
  <c r="F49" i="3" s="1"/>
  <c r="G336" i="2"/>
  <c r="F101" i="3"/>
  <c r="F76" i="3"/>
  <c r="F112" i="3"/>
  <c r="F82" i="3"/>
  <c r="G321" i="2"/>
  <c r="G194" i="2"/>
  <c r="G193" i="2" s="1"/>
  <c r="F93" i="3"/>
  <c r="F102" i="3"/>
  <c r="G409" i="2"/>
  <c r="G408" i="2" s="1"/>
  <c r="G407" i="2" s="1"/>
  <c r="F35" i="3"/>
  <c r="F111" i="3" l="1"/>
  <c r="F110" i="3" s="1"/>
  <c r="F48" i="3"/>
  <c r="G390" i="2"/>
  <c r="G389" i="2" s="1"/>
  <c r="F300" i="3"/>
  <c r="G314" i="2"/>
  <c r="F75" i="3"/>
  <c r="G346" i="2"/>
  <c r="G345" i="2" s="1"/>
  <c r="G294" i="2"/>
  <c r="G293" i="2" s="1"/>
  <c r="F44" i="3"/>
  <c r="G320" i="2"/>
  <c r="F80" i="3" s="1"/>
  <c r="F81" i="3"/>
  <c r="G335" i="2"/>
  <c r="F99" i="3" s="1"/>
  <c r="F100" i="3"/>
  <c r="A40" i="2"/>
  <c r="A220" i="3" s="1"/>
  <c r="G250" i="2"/>
  <c r="F363" i="3" s="1"/>
  <c r="G248" i="2"/>
  <c r="G242" i="2"/>
  <c r="G236" i="2"/>
  <c r="G235" i="2" s="1"/>
  <c r="G231" i="2"/>
  <c r="G225" i="2"/>
  <c r="G224" i="2" s="1"/>
  <c r="G220" i="2"/>
  <c r="G219" i="2" s="1"/>
  <c r="G214" i="2"/>
  <c r="G213" i="2" s="1"/>
  <c r="G208" i="2"/>
  <c r="G207" i="2" s="1"/>
  <c r="G202" i="2"/>
  <c r="G190" i="2"/>
  <c r="F40" i="3" s="1"/>
  <c r="G183" i="2"/>
  <c r="G182" i="2" s="1"/>
  <c r="G181" i="2" s="1"/>
  <c r="G177" i="2"/>
  <c r="F323" i="3" s="1"/>
  <c r="G175" i="2"/>
  <c r="G172" i="2" s="1"/>
  <c r="F318" i="3" s="1"/>
  <c r="G153" i="2"/>
  <c r="G144" i="2"/>
  <c r="G143" i="2" s="1"/>
  <c r="G139" i="2"/>
  <c r="F202" i="3"/>
  <c r="F197" i="3"/>
  <c r="G74" i="2"/>
  <c r="F290" i="3" s="1"/>
  <c r="F286" i="3" s="1"/>
  <c r="F285" i="3" s="1"/>
  <c r="G64" i="2"/>
  <c r="G53" i="2"/>
  <c r="G52" i="2" s="1"/>
  <c r="F265" i="3" s="1"/>
  <c r="G43" i="2"/>
  <c r="F223" i="3" s="1"/>
  <c r="G34" i="2"/>
  <c r="G33" i="2" s="1"/>
  <c r="G29" i="2"/>
  <c r="G28" i="2" s="1"/>
  <c r="G27" i="2" s="1"/>
  <c r="F191" i="3" l="1"/>
  <c r="G42" i="2"/>
  <c r="G82" i="2"/>
  <c r="G81" i="2" s="1"/>
  <c r="G334" i="2"/>
  <c r="F340" i="3"/>
  <c r="G63" i="2"/>
  <c r="F281" i="3"/>
  <c r="G218" i="2"/>
  <c r="F149" i="3"/>
  <c r="G241" i="2"/>
  <c r="F355" i="3"/>
  <c r="F43" i="3"/>
  <c r="F42" i="3" s="1"/>
  <c r="G275" i="2"/>
  <c r="G313" i="2"/>
  <c r="G312" i="2" s="1"/>
  <c r="F74" i="3"/>
  <c r="G32" i="2"/>
  <c r="F346" i="3"/>
  <c r="G201" i="2"/>
  <c r="F70" i="3"/>
  <c r="G223" i="2"/>
  <c r="F160" i="3"/>
  <c r="G138" i="2"/>
  <c r="F232" i="3"/>
  <c r="G206" i="2"/>
  <c r="F85" i="3"/>
  <c r="G230" i="2"/>
  <c r="F277" i="3"/>
  <c r="F266" i="3"/>
  <c r="G90" i="2"/>
  <c r="F175" i="3"/>
  <c r="G212" i="2"/>
  <c r="F121" i="3"/>
  <c r="G234" i="2"/>
  <c r="F295" i="3"/>
  <c r="G247" i="2"/>
  <c r="G246" i="2" s="1"/>
  <c r="G245" i="2" s="1"/>
  <c r="G244" i="2" s="1"/>
  <c r="G187" i="2"/>
  <c r="G189" i="2"/>
  <c r="F39" i="3" s="1"/>
  <c r="G188" i="2"/>
  <c r="F38" i="3" s="1"/>
  <c r="G69" i="2"/>
  <c r="F296" i="3"/>
  <c r="F150" i="3"/>
  <c r="F86" i="3"/>
  <c r="G152" i="2"/>
  <c r="G147" i="2" s="1"/>
  <c r="F161" i="3"/>
  <c r="F122" i="3"/>
  <c r="F174" i="3" l="1"/>
  <c r="F173" i="3" s="1"/>
  <c r="F164" i="3" s="1"/>
  <c r="G41" i="2"/>
  <c r="F222" i="3"/>
  <c r="F190" i="3"/>
  <c r="F178" i="3" s="1"/>
  <c r="F345" i="3"/>
  <c r="F339" i="3" s="1"/>
  <c r="F325" i="3" s="1"/>
  <c r="G26" i="2"/>
  <c r="G12" i="2" s="1"/>
  <c r="G11" i="2" s="1"/>
  <c r="G171" i="2"/>
  <c r="G205" i="2"/>
  <c r="G204" i="2" s="1"/>
  <c r="F84" i="3"/>
  <c r="F73" i="3" s="1"/>
  <c r="F72" i="3" s="1"/>
  <c r="G233" i="2"/>
  <c r="F294" i="3"/>
  <c r="G89" i="2"/>
  <c r="G274" i="2"/>
  <c r="G240" i="2"/>
  <c r="F354" i="3"/>
  <c r="F280" i="3"/>
  <c r="G180" i="2"/>
  <c r="F37" i="3"/>
  <c r="G229" i="2"/>
  <c r="F276" i="3"/>
  <c r="G200" i="2"/>
  <c r="F69" i="3"/>
  <c r="F231" i="3"/>
  <c r="F230" i="3" s="1"/>
  <c r="F229" i="3" s="1"/>
  <c r="G137" i="2"/>
  <c r="G136" i="2" s="1"/>
  <c r="G211" i="2"/>
  <c r="G210" i="2" s="1"/>
  <c r="F120" i="3"/>
  <c r="F109" i="3" s="1"/>
  <c r="F98" i="3" s="1"/>
  <c r="G51" i="2"/>
  <c r="G50" i="2" s="1"/>
  <c r="G217" i="2"/>
  <c r="F148" i="3"/>
  <c r="F130" i="3" s="1"/>
  <c r="G222" i="2"/>
  <c r="F159" i="3"/>
  <c r="F152" i="3" s="1"/>
  <c r="G68" i="2"/>
  <c r="G62" i="2" s="1"/>
  <c r="F317" i="3" l="1"/>
  <c r="G170" i="2"/>
  <c r="G169" i="2" s="1"/>
  <c r="G40" i="2"/>
  <c r="F221" i="3"/>
  <c r="F279" i="3"/>
  <c r="G80" i="2"/>
  <c r="G49" i="2"/>
  <c r="F264" i="3"/>
  <c r="G199" i="2"/>
  <c r="G198" i="2" s="1"/>
  <c r="F68" i="3"/>
  <c r="F67" i="3" s="1"/>
  <c r="F66" i="3" s="1"/>
  <c r="G239" i="2"/>
  <c r="G238" i="2" s="1"/>
  <c r="F353" i="3"/>
  <c r="F129" i="3"/>
  <c r="G216" i="2"/>
  <c r="G228" i="2"/>
  <c r="G227" i="2" s="1"/>
  <c r="F275" i="3"/>
  <c r="F220" i="3" l="1"/>
  <c r="G39" i="2"/>
  <c r="G38" i="2" s="1"/>
  <c r="F263" i="3"/>
  <c r="G79" i="2"/>
  <c r="G78" i="2" s="1"/>
  <c r="G179" i="2"/>
  <c r="G416" i="2" l="1"/>
  <c r="B348" i="3"/>
  <c r="C348" i="3"/>
  <c r="D348" i="3"/>
  <c r="E348" i="3"/>
  <c r="F348" i="3"/>
  <c r="B349" i="3"/>
  <c r="C349" i="3"/>
  <c r="D349" i="3"/>
  <c r="E349" i="3"/>
  <c r="F349" i="3"/>
  <c r="B350" i="3"/>
  <c r="C350" i="3"/>
  <c r="D350" i="3"/>
  <c r="E350" i="3"/>
  <c r="F350" i="3"/>
  <c r="C347" i="3"/>
  <c r="D347" i="3"/>
  <c r="B347" i="3"/>
  <c r="A348" i="3"/>
  <c r="A349" i="3"/>
  <c r="A350" i="3"/>
  <c r="A347" i="3"/>
  <c r="F347" i="3" l="1"/>
  <c r="B66" i="3" l="1"/>
  <c r="A66" i="3"/>
  <c r="F361" i="3" l="1"/>
  <c r="F360" i="3" s="1"/>
  <c r="F359" i="3" s="1"/>
  <c r="F358" i="3" s="1"/>
  <c r="F357" i="3" s="1"/>
  <c r="F352" i="3"/>
  <c r="F351" i="3" s="1"/>
  <c r="F343" i="3"/>
  <c r="F342" i="3" s="1"/>
  <c r="F341" i="3" s="1"/>
  <c r="F321" i="3" l="1"/>
  <c r="F316" i="3" s="1"/>
  <c r="F302" i="3" l="1"/>
  <c r="F299" i="3" s="1"/>
  <c r="F298" i="3" l="1"/>
  <c r="F165" i="3"/>
  <c r="F163" i="3" l="1"/>
  <c r="F31" i="3"/>
  <c r="F30" i="3" s="1"/>
  <c r="F29" i="3" s="1"/>
  <c r="F20" i="3"/>
  <c r="F19" i="3" s="1"/>
  <c r="F18" i="3" s="1"/>
  <c r="F17" i="3" s="1"/>
  <c r="F11" i="3" l="1"/>
  <c r="F262" i="3"/>
  <c r="F368" i="3" l="1"/>
</calcChain>
</file>

<file path=xl/sharedStrings.xml><?xml version="1.0" encoding="utf-8"?>
<sst xmlns="http://schemas.openxmlformats.org/spreadsheetml/2006/main" count="1990" uniqueCount="319">
  <si>
    <t>Наименование</t>
  </si>
  <si>
    <t>Рз</t>
  </si>
  <si>
    <t>Пр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</si>
  <si>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</si>
  <si>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</si>
  <si>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</si>
  <si>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</si>
  <si>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</si>
  <si>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</si>
  <si>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</si>
  <si>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</si>
  <si>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</si>
  <si>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</si>
  <si>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</si>
  <si>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</si>
  <si>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</si>
  <si>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</si>
  <si>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</si>
  <si>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</si>
  <si>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</si>
  <si>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</si>
  <si>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</si>
  <si>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</si>
  <si>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</si>
  <si>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</si>
  <si>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</si>
  <si>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</si>
  <si>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</si>
  <si>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</si>
  <si>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</si>
  <si>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</si>
  <si>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</si>
  <si>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</si>
  <si>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</si>
  <si>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</si>
  <si>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</si>
  <si>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</si>
  <si>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</si>
  <si>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</si>
  <si>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</si>
  <si>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</si>
  <si>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</si>
  <si>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</si>
  <si>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</si>
  <si>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</si>
  <si>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</si>
  <si>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</si>
  <si>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</si>
  <si>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</si>
  <si>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</si>
  <si>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</si>
  <si>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</si>
  <si>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</si>
  <si>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</si>
  <si>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</si>
  <si>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</si>
  <si>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</si>
  <si>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</si>
  <si>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</si>
  <si>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</si>
  <si>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</si>
  <si>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</si>
  <si>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</si>
  <si>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</si>
  <si>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</si>
  <si>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</si>
  <si>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</si>
  <si>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</si>
  <si>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</si>
  <si>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</si>
  <si>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</si>
  <si>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</si>
  <si>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</si>
  <si>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</si>
  <si>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</si>
  <si>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</si>
  <si>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</si>
  <si>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</si>
  <si>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</si>
  <si>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</si>
  <si>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</si>
  <si>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</si>
  <si>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</si>
  <si>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</si>
  <si>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</si>
  <si>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</si>
  <si>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</si>
  <si>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</si>
  <si>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</si>
  <si>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</si>
  <si>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</si>
  <si>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</si>
  <si>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</si>
  <si>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</si>
  <si>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</si>
  <si>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</si>
  <si>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</si>
  <si>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</si>
  <si>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</si>
  <si>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</si>
  <si>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</si>
  <si>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</si>
  <si>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</si>
  <si>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</si>
  <si>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</si>
  <si>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</si>
  <si>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</si>
  <si>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</si>
  <si>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</si>
  <si>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</si>
  <si>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</si>
  <si>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</si>
  <si>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</si>
  <si>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</si>
  <si>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</si>
  <si>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</si>
  <si>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</si>
  <si>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</si>
  <si>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</si>
  <si>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</si>
  <si>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01 4 00 70090</t>
  </si>
  <si>
    <t>90 4 00 16270</t>
  </si>
  <si>
    <t>90 4 00 70800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</si>
  <si>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</si>
  <si>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</si>
  <si>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</si>
  <si>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</si>
  <si>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</si>
  <si>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</si>
  <si>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</si>
  <si>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</si>
  <si>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</si>
  <si>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</si>
  <si>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</si>
  <si>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</si>
  <si>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</si>
  <si>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</si>
  <si>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</si>
  <si>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</si>
  <si>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</si>
  <si>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</si>
  <si>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</si>
  <si>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</si>
  <si>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</si>
  <si>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</si>
  <si>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</si>
  <si>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</si>
  <si>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</si>
  <si>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</si>
  <si>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</si>
  <si>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</si>
  <si>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</si>
  <si>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</si>
  <si>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</si>
  <si>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</si>
  <si>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</si>
  <si>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</si>
  <si>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</si>
  <si>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</si>
  <si>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</si>
  <si>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</si>
  <si>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</si>
  <si>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</si>
  <si>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</si>
  <si>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</si>
  <si>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</si>
  <si>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</si>
  <si>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</si>
  <si>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</si>
  <si>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</si>
  <si>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</si>
  <si>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</si>
  <si>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</si>
  <si>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</si>
  <si>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</si>
  <si>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</si>
  <si>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</si>
  <si>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</si>
  <si>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</si>
  <si>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</si>
  <si>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</si>
  <si>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</si>
  <si>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43 0 00 60010</t>
  </si>
  <si>
    <t>ПРИЛОЖЕНИЕ 4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</si>
  <si>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</si>
  <si>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</si>
  <si>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</si>
  <si>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</si>
  <si>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</si>
  <si>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90 4 00 00000</t>
  </si>
  <si>
    <t>Иные вопросы в сфере социальной политики</t>
  </si>
  <si>
    <t>01 4 00 00000</t>
  </si>
  <si>
    <t>Руководство и управление в сфере установленных функций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</si>
  <si>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</si>
  <si>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</si>
  <si>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</si>
  <si>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</si>
  <si>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</si>
  <si>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</si>
  <si>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</si>
  <si>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</si>
  <si>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</si>
  <si>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</si>
  <si>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</si>
  <si>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</si>
  <si>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</si>
  <si>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</si>
  <si>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</si>
  <si>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</si>
  <si>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</si>
  <si>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</si>
  <si>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</si>
  <si>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</si>
  <si>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</si>
  <si>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</si>
  <si>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</si>
  <si>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</si>
  <si>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</si>
  <si>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</si>
  <si>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</si>
  <si>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</si>
  <si>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</si>
  <si>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</si>
  <si>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</si>
  <si>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</si>
  <si>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</si>
  <si>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</si>
  <si>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</si>
  <si>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</si>
  <si>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</si>
  <si>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</si>
  <si>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</si>
  <si>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</si>
  <si>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Компенсационные выплаты гражданам за коммунальные услуги, в том числе твердое топливо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</si>
  <si>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</si>
  <si>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</si>
  <si>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</si>
  <si>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</si>
  <si>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Капитальные вложения в объекты государственной (муниципальной) собственности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</si>
  <si>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</si>
  <si>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</si>
  <si>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</si>
  <si>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</si>
  <si>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</si>
  <si>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</si>
  <si>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Прочие выплаты по обязательствам государства</t>
  </si>
  <si>
    <t>99 9 00 14710</t>
  </si>
  <si>
    <t>Сумма 2026 год, тыс. рублей</t>
  </si>
  <si>
    <t>Массовый спорт</t>
  </si>
  <si>
    <t>70 0 00 00000</t>
  </si>
  <si>
    <t>Расходы на реализацию мероприятий муниципальных программ</t>
  </si>
  <si>
    <t>70 0 00 60990</t>
  </si>
  <si>
    <t>44 0 00 00000</t>
  </si>
  <si>
    <t>44 0 00 60990</t>
  </si>
  <si>
    <t>Содействие занятости населения</t>
  </si>
  <si>
    <t>90 4 00 16820</t>
  </si>
  <si>
    <t>90 1 00 S0940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</si>
  <si>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</si>
  <si>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Сумма 2027 год, тыс. рублей</t>
  </si>
  <si>
    <t>МП "Профилактика терроризма и экстремизма на территории муниципального образования Волчихинский район на 2025-2027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</si>
  <si>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2025-2027 годы</t>
  </si>
  <si>
    <t>Спорт высших достижений</t>
  </si>
  <si>
    <t>Субсидии на обеспечение бесплатным одноразовым горячим питанием детей из многодетных семей</t>
  </si>
  <si>
    <t>90 1 00 S6890</t>
  </si>
  <si>
    <t>Расходы по выявлению и ликвидации объектов накопленного вреда</t>
  </si>
  <si>
    <t>92 9 00 18091</t>
  </si>
  <si>
    <t>МП "Профилактика преступлений и иных правонарушений в Волчихинском районе Алтайского края на 2025-2028 годы"</t>
  </si>
  <si>
    <t>91 2 00 9Д270</t>
  </si>
  <si>
    <t>91 2 00 SД110</t>
  </si>
  <si>
    <t>02 1 00 SТ190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</si>
  <si>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t>
  </si>
  <si>
    <t xml:space="preserve">Иные межбюджетные трансферты </t>
  </si>
  <si>
    <t>Иные межбюджетные трансферты бюджетам сельских поселений на поддержание мер по обеспечению платежеспособности местных бюджетов</t>
  </si>
  <si>
    <t>98 5 00 60520</t>
  </si>
  <si>
    <t>Поддержка дорожного хозяйства</t>
  </si>
  <si>
    <t>91 2 00 9Д280</t>
  </si>
  <si>
    <t>Развитие водоснабжения в Волчихинском районе Алтайского края</t>
  </si>
  <si>
    <t>43 1 00 60010</t>
  </si>
  <si>
    <t>200</t>
  </si>
  <si>
    <t>90 1 Ю6 51790</t>
  </si>
  <si>
    <t>Распределение бюджетных ассигнований по разделам и подразделам классификации расходов районного бюджета на 2026 год и плановый период 2027 и 2028 годов</t>
  </si>
  <si>
    <t>Сумма 2028 год, тыс. рублей</t>
  </si>
  <si>
    <t xml:space="preserve">Ведомственная структура расходов районного бюджета на 2026 год и плановый период 2027 и 2028 годов </t>
  </si>
  <si>
    <t>90 9 00 S1210</t>
  </si>
  <si>
    <t>Комплекс процессных мероприятий "Поддержка семей с детьми"</t>
  </si>
  <si>
    <t>71 4 00 00000</t>
  </si>
  <si>
    <t>Осуществление государственных полномочий в сфере организации и обеспечения бесплатного проезда обучающихся общеобразовательных организаций, являющихся членами семьи, признанной многодетной в соответствии с законодательством Российской Федерации и Алтайского края</t>
  </si>
  <si>
    <t>71 4 00 70830</t>
  </si>
  <si>
    <t>Строительство, реконструкция, ремонт и капитальный ремонт объектов теплоснабжения</t>
  </si>
  <si>
    <t>Муниципальная программа "Развитие физической культуры и спорта в Волчихинском районе" на 2025-2030 годы</t>
  </si>
  <si>
    <t>Расходы на реализацию мероприятий по модернизации коммунальной инфраструктуры</t>
  </si>
  <si>
    <t>43 0 И3 51540</t>
  </si>
  <si>
    <t>Распределение бюджетных ассигнований по разделам, подразделам, целевым статьям, группам (группам и подгруппам) видов расходов районного бюджета на 2026 год и плановый период 2027 и 2028 годов</t>
  </si>
  <si>
    <t>90 1 Ю6 50502</t>
  </si>
  <si>
    <t>90 1 Ю6 53032</t>
  </si>
  <si>
    <t>43 2 00 SТ460</t>
  </si>
  <si>
    <t>Государственная программа Алтай-ского края «Комплексное развитие сельских территорий Алтайского края»</t>
  </si>
  <si>
    <t>52 0 00 00000</t>
  </si>
  <si>
    <t>52 2 00 00000</t>
  </si>
  <si>
    <t>52 2 00 70630</t>
  </si>
  <si>
    <t>55 0 00 60990</t>
  </si>
  <si>
    <t>Расходы на реализацию мероприятий муниципальных целевых программ</t>
  </si>
  <si>
    <t>Муниципальная программа "Развитие общественного здоровья на территории Волчихинского района на 2026-2027 годы"</t>
  </si>
  <si>
    <t>Муниципальная программа "Развитие культуры Волчихинского района Алтайского края на 2026-2030 годы"</t>
  </si>
  <si>
    <t>Предоставление целевых социальных выплат на строительство (приобретение) жилья гражданам, про-живающим на сельских территориях или изъявившим желание постоянно проживать на сельских территориях, и нуждающимся в улучшении жилищных условий</t>
  </si>
  <si>
    <t>Региональный проект «Развитие жилищного строительства на сельских территориях и повышение уровня благоустройства домовладений»</t>
  </si>
  <si>
    <t>МП "Комплексное развитие системы коммунальной инфраструктуры Волчихинского района" на 2022-2026 годы</t>
  </si>
  <si>
    <t>43 1 00 L576T</t>
  </si>
  <si>
    <t>Софинансирование субсидии на обеспечение комплексного развития сельских территорий</t>
  </si>
  <si>
    <t>Субсидии на обеспечение комплексного развития сельских территорий (строительство, реконструкция и капитальный ремонт объектов в отрасли "Жилищно-коммунальное хозяйство")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</si>
  <si>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</si>
  <si>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Обеспечение расчетов за топливно-энергетические ресурсы, потребляемые муниципальными учреждениями за счет средств местного бюджета</t>
  </si>
  <si>
    <t>90 1 00 S6900</t>
  </si>
  <si>
    <t>90 1 00 S0620</t>
  </si>
  <si>
    <t>Софинансирование субсидии на проведение детской оздоровительной кампании</t>
  </si>
  <si>
    <t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t>
  </si>
  <si>
    <t>90 4 00 60010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</si>
  <si>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</si>
  <si>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от 26.03.2026 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</si>
</sst>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9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7" fillId="2" borderId="1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0" fillId="0" borderId="1" xfId="0" applyNumberFormat="1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9" fillId="3" borderId="1" xfId="0" applyNumberFormat="1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164" fontId="9" fillId="0" borderId="1" xfId="0" applyNumberFormat="1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/>
    </xf>
    <xf numFmtId="164" fontId="10" fillId="0" borderId="1" xfId="0" applyNumberFormat="1" applyFont="1" applyBorder="1" applyAlignment="1">
      <alignment horizontal="justify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top" wrapText="1"/>
    </xf>
    <xf numFmtId="0" fontId="7" fillId="0" borderId="1" xfId="0" applyFont="1" applyFill="1" applyBorder="1" applyAlignment="1">
      <alignment horizontal="justify" vertical="top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NumberFormat="1" applyFont="1" applyFill="1" applyBorder="1" applyAlignment="1">
      <alignment horizontal="justify" vertical="center" wrapText="1"/>
    </xf>
    <xf numFmtId="165" fontId="1" fillId="0" borderId="1" xfId="0" quotePrefix="1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workbookViewId="0">
      <selection activeCell="E6" sqref="E6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3" t="s">
        <v>183</v>
      </c>
    </row>
    <row r="2" spans="1:6">
      <c r="E2" s="10" t="s">
        <v>92</v>
      </c>
    </row>
    <row r="3" spans="1:6">
      <c r="E3" s="10" t="s">
        <v>93</v>
      </c>
    </row>
    <row r="4" spans="1:6">
      <c r="E4" s="10" t="s">
        <v>94</v>
      </c>
    </row>
    <row r="5" spans="1:6">
      <c r="E5" s="10" t="s">
        <v>318</v>
      </c>
    </row>
    <row r="6" spans="1:6">
      <c r="A6" s="2"/>
      <c r="B6" s="2"/>
      <c r="C6" s="2"/>
      <c r="D6" s="2"/>
    </row>
    <row r="7" spans="1:6" ht="49.5" customHeight="1">
      <c r="A7" s="68" t="s">
        <v>280</v>
      </c>
      <c r="B7" s="69"/>
      <c r="C7" s="69"/>
      <c r="D7" s="69"/>
      <c r="E7" s="69"/>
      <c r="F7" s="69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247</v>
      </c>
      <c r="E9" s="3" t="s">
        <v>258</v>
      </c>
      <c r="F9" s="3" t="s">
        <v>281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9" t="s">
        <v>31</v>
      </c>
      <c r="B11" s="5" t="s">
        <v>13</v>
      </c>
      <c r="C11" s="3"/>
      <c r="D11" s="8">
        <f>SUM(D12:D17)</f>
        <v>68122.7</v>
      </c>
      <c r="E11" s="8">
        <f t="shared" ref="E11:F11" si="0">SUM(E12:E17)</f>
        <v>54419.8</v>
      </c>
      <c r="F11" s="8">
        <f t="shared" si="0"/>
        <v>54683.5</v>
      </c>
    </row>
    <row r="12" spans="1:6" ht="51" customHeight="1">
      <c r="A12" s="39" t="s">
        <v>135</v>
      </c>
      <c r="B12" s="5" t="s">
        <v>13</v>
      </c>
      <c r="C12" s="7" t="s">
        <v>14</v>
      </c>
      <c r="D12" s="8">
        <v>3383.4</v>
      </c>
      <c r="E12" s="8">
        <v>3099</v>
      </c>
      <c r="F12" s="8">
        <v>3099</v>
      </c>
    </row>
    <row r="13" spans="1:6" ht="69.75" customHeight="1">
      <c r="A13" s="57" t="s">
        <v>257</v>
      </c>
      <c r="B13" s="5" t="s">
        <v>13</v>
      </c>
      <c r="C13" s="5" t="s">
        <v>16</v>
      </c>
      <c r="D13" s="8">
        <v>30773.3</v>
      </c>
      <c r="E13" s="8">
        <v>27669.3</v>
      </c>
      <c r="F13" s="8">
        <v>27669.3</v>
      </c>
    </row>
    <row r="14" spans="1:6" ht="19.5" customHeight="1">
      <c r="A14" s="57" t="s">
        <v>136</v>
      </c>
      <c r="B14" s="5" t="s">
        <v>13</v>
      </c>
      <c r="C14" s="5" t="s">
        <v>19</v>
      </c>
      <c r="D14" s="8">
        <v>47</v>
      </c>
      <c r="E14" s="8">
        <v>2.7</v>
      </c>
      <c r="F14" s="8">
        <v>4.4000000000000004</v>
      </c>
    </row>
    <row r="15" spans="1:6" ht="48.75" customHeight="1">
      <c r="A15" s="57" t="s">
        <v>82</v>
      </c>
      <c r="B15" s="5" t="s">
        <v>13</v>
      </c>
      <c r="C15" s="5" t="s">
        <v>17</v>
      </c>
      <c r="D15" s="8">
        <v>11492.9</v>
      </c>
      <c r="E15" s="8">
        <v>10155</v>
      </c>
      <c r="F15" s="8">
        <v>10155</v>
      </c>
    </row>
    <row r="16" spans="1:6" ht="22.5" customHeight="1">
      <c r="A16" s="57" t="s">
        <v>125</v>
      </c>
      <c r="B16" s="5" t="s">
        <v>13</v>
      </c>
      <c r="C16" s="5">
        <v>11</v>
      </c>
      <c r="D16" s="8">
        <v>2000</v>
      </c>
      <c r="E16" s="8">
        <v>1000</v>
      </c>
      <c r="F16" s="8">
        <v>1000</v>
      </c>
    </row>
    <row r="17" spans="1:6">
      <c r="A17" s="39" t="s">
        <v>4</v>
      </c>
      <c r="B17" s="5" t="s">
        <v>13</v>
      </c>
      <c r="C17" s="3">
        <v>13</v>
      </c>
      <c r="D17" s="8">
        <v>20426.099999999999</v>
      </c>
      <c r="E17" s="8">
        <v>12493.8</v>
      </c>
      <c r="F17" s="8">
        <v>12755.8</v>
      </c>
    </row>
    <row r="18" spans="1:6">
      <c r="A18" s="39" t="s">
        <v>44</v>
      </c>
      <c r="B18" s="5" t="s">
        <v>14</v>
      </c>
      <c r="C18" s="3"/>
      <c r="D18" s="8">
        <f>D19</f>
        <v>1932.6</v>
      </c>
      <c r="E18" s="8">
        <f t="shared" ref="E18:F18" si="1">E19</f>
        <v>2159.3000000000002</v>
      </c>
      <c r="F18" s="8">
        <f t="shared" si="1"/>
        <v>2757.1</v>
      </c>
    </row>
    <row r="19" spans="1:6" ht="15" customHeight="1">
      <c r="A19" s="39" t="s">
        <v>40</v>
      </c>
      <c r="B19" s="5" t="s">
        <v>14</v>
      </c>
      <c r="C19" s="5" t="s">
        <v>15</v>
      </c>
      <c r="D19" s="8">
        <v>1932.6</v>
      </c>
      <c r="E19" s="8">
        <v>2159.3000000000002</v>
      </c>
      <c r="F19" s="8">
        <v>2757.1</v>
      </c>
    </row>
    <row r="20" spans="1:6" ht="33" customHeight="1">
      <c r="A20" s="39" t="s">
        <v>32</v>
      </c>
      <c r="B20" s="5" t="s">
        <v>15</v>
      </c>
      <c r="C20" s="3"/>
      <c r="D20" s="8">
        <f>SUM(D21:D22)</f>
        <v>9182.9</v>
      </c>
      <c r="E20" s="8">
        <f t="shared" ref="E20:F20" si="2">SUM(E21:E22)</f>
        <v>6100</v>
      </c>
      <c r="F20" s="8">
        <f t="shared" si="2"/>
        <v>6100</v>
      </c>
    </row>
    <row r="21" spans="1:6" ht="48.75" customHeight="1">
      <c r="A21" s="39" t="s">
        <v>154</v>
      </c>
      <c r="B21" s="5" t="s">
        <v>15</v>
      </c>
      <c r="C21" s="5">
        <v>10</v>
      </c>
      <c r="D21" s="8">
        <v>8882.9</v>
      </c>
      <c r="E21" s="8">
        <v>5950</v>
      </c>
      <c r="F21" s="8">
        <v>5950</v>
      </c>
    </row>
    <row r="22" spans="1:6" ht="30" customHeight="1">
      <c r="A22" s="39" t="s">
        <v>155</v>
      </c>
      <c r="B22" s="5" t="s">
        <v>15</v>
      </c>
      <c r="C22" s="5">
        <v>14</v>
      </c>
      <c r="D22" s="8">
        <v>300</v>
      </c>
      <c r="E22" s="8">
        <v>150</v>
      </c>
      <c r="F22" s="8">
        <v>150</v>
      </c>
    </row>
    <row r="23" spans="1:6" ht="19.5" customHeight="1">
      <c r="A23" s="39" t="s">
        <v>33</v>
      </c>
      <c r="B23" s="5" t="s">
        <v>16</v>
      </c>
      <c r="C23" s="5"/>
      <c r="D23" s="8">
        <f>SUM(D24:D27)</f>
        <v>23425.3</v>
      </c>
      <c r="E23" s="8">
        <f t="shared" ref="E23:F23" si="3">SUM(E24:E27)</f>
        <v>18666</v>
      </c>
      <c r="F23" s="8">
        <f t="shared" si="3"/>
        <v>19111</v>
      </c>
    </row>
    <row r="24" spans="1:6" ht="19.5" customHeight="1">
      <c r="A24" s="39" t="s">
        <v>95</v>
      </c>
      <c r="B24" s="5" t="s">
        <v>16</v>
      </c>
      <c r="C24" s="5" t="s">
        <v>19</v>
      </c>
      <c r="D24" s="8">
        <v>338</v>
      </c>
      <c r="E24" s="8">
        <v>338</v>
      </c>
      <c r="F24" s="8">
        <v>338</v>
      </c>
    </row>
    <row r="25" spans="1:6" ht="19.5" customHeight="1">
      <c r="A25" s="39" t="s">
        <v>175</v>
      </c>
      <c r="B25" s="5" t="s">
        <v>16</v>
      </c>
      <c r="C25" s="5" t="s">
        <v>20</v>
      </c>
      <c r="D25" s="8">
        <v>3100</v>
      </c>
      <c r="E25" s="8">
        <v>700</v>
      </c>
      <c r="F25" s="8">
        <v>700</v>
      </c>
    </row>
    <row r="26" spans="1:6" ht="21" customHeight="1">
      <c r="A26" s="39" t="s">
        <v>65</v>
      </c>
      <c r="B26" s="5" t="s">
        <v>16</v>
      </c>
      <c r="C26" s="5" t="s">
        <v>18</v>
      </c>
      <c r="D26" s="8">
        <v>19587.3</v>
      </c>
      <c r="E26" s="8">
        <v>17228</v>
      </c>
      <c r="F26" s="8">
        <v>17673</v>
      </c>
    </row>
    <row r="27" spans="1:6" ht="21" customHeight="1">
      <c r="A27" s="31" t="s">
        <v>137</v>
      </c>
      <c r="B27" s="5" t="s">
        <v>16</v>
      </c>
      <c r="C27" s="5">
        <v>12</v>
      </c>
      <c r="D27" s="8">
        <v>400</v>
      </c>
      <c r="E27" s="8">
        <v>400</v>
      </c>
      <c r="F27" s="8">
        <v>400</v>
      </c>
    </row>
    <row r="28" spans="1:6" ht="21" customHeight="1">
      <c r="A28" s="39" t="s">
        <v>147</v>
      </c>
      <c r="B28" s="5" t="s">
        <v>19</v>
      </c>
      <c r="C28" s="5"/>
      <c r="D28" s="8">
        <f>D30+D29</f>
        <v>175460.7</v>
      </c>
      <c r="E28" s="8">
        <f t="shared" ref="E28:F28" si="4">E30+E29</f>
        <v>94773.8</v>
      </c>
      <c r="F28" s="8">
        <f t="shared" si="4"/>
        <v>104344.7</v>
      </c>
    </row>
    <row r="29" spans="1:6" ht="21" customHeight="1">
      <c r="A29" s="39" t="s">
        <v>148</v>
      </c>
      <c r="B29" s="5" t="s">
        <v>19</v>
      </c>
      <c r="C29" s="5" t="s">
        <v>14</v>
      </c>
      <c r="D29" s="8">
        <v>166903.70000000001</v>
      </c>
      <c r="E29" s="8">
        <v>94063.8</v>
      </c>
      <c r="F29" s="8">
        <v>103634.7</v>
      </c>
    </row>
    <row r="30" spans="1:6" ht="21" customHeight="1">
      <c r="A30" s="39" t="s">
        <v>146</v>
      </c>
      <c r="B30" s="5" t="s">
        <v>19</v>
      </c>
      <c r="C30" s="5" t="s">
        <v>15</v>
      </c>
      <c r="D30" s="8">
        <v>8557</v>
      </c>
      <c r="E30" s="8">
        <v>710</v>
      </c>
      <c r="F30" s="8">
        <v>710</v>
      </c>
    </row>
    <row r="31" spans="1:6">
      <c r="A31" s="39" t="s">
        <v>34</v>
      </c>
      <c r="B31" s="5" t="s">
        <v>21</v>
      </c>
      <c r="C31" s="3"/>
      <c r="D31" s="8">
        <f>SUM(D32:D35)</f>
        <v>516840.4</v>
      </c>
      <c r="E31" s="8">
        <f t="shared" ref="E31:F31" si="5">SUM(E32:E35)</f>
        <v>458324.6</v>
      </c>
      <c r="F31" s="8">
        <f t="shared" si="5"/>
        <v>456355.10000000003</v>
      </c>
    </row>
    <row r="32" spans="1:6">
      <c r="A32" s="39" t="s">
        <v>5</v>
      </c>
      <c r="B32" s="5" t="s">
        <v>21</v>
      </c>
      <c r="C32" s="5" t="s">
        <v>13</v>
      </c>
      <c r="D32" s="8">
        <v>91040.7</v>
      </c>
      <c r="E32" s="8">
        <v>81275</v>
      </c>
      <c r="F32" s="8">
        <v>80675</v>
      </c>
    </row>
    <row r="33" spans="1:6">
      <c r="A33" s="39" t="s">
        <v>6</v>
      </c>
      <c r="B33" s="5" t="s">
        <v>21</v>
      </c>
      <c r="C33" s="5" t="s">
        <v>14</v>
      </c>
      <c r="D33" s="8">
        <v>377866.6</v>
      </c>
      <c r="E33" s="8">
        <v>343971.3</v>
      </c>
      <c r="F33" s="8">
        <v>342470.40000000002</v>
      </c>
    </row>
    <row r="34" spans="1:6">
      <c r="A34" s="58" t="s">
        <v>130</v>
      </c>
      <c r="B34" s="5" t="s">
        <v>21</v>
      </c>
      <c r="C34" s="5" t="s">
        <v>15</v>
      </c>
      <c r="D34" s="8">
        <v>17370.7</v>
      </c>
      <c r="E34" s="8">
        <v>14380.7</v>
      </c>
      <c r="F34" s="8">
        <v>14977.7</v>
      </c>
    </row>
    <row r="35" spans="1:6">
      <c r="A35" s="39" t="s">
        <v>7</v>
      </c>
      <c r="B35" s="5" t="s">
        <v>21</v>
      </c>
      <c r="C35" s="5" t="s">
        <v>18</v>
      </c>
      <c r="D35" s="8">
        <v>30562.400000000001</v>
      </c>
      <c r="E35" s="8">
        <v>18697.599999999999</v>
      </c>
      <c r="F35" s="8">
        <v>18232</v>
      </c>
    </row>
    <row r="36" spans="1:6">
      <c r="A36" s="39" t="s">
        <v>76</v>
      </c>
      <c r="B36" s="5" t="s">
        <v>20</v>
      </c>
      <c r="C36" s="3"/>
      <c r="D36" s="8">
        <f>SUM(D37:D38)</f>
        <v>54279.200000000004</v>
      </c>
      <c r="E36" s="8">
        <f t="shared" ref="E36:F36" si="6">SUM(E37:E38)</f>
        <v>50869</v>
      </c>
      <c r="F36" s="8">
        <f t="shared" si="6"/>
        <v>55108.899999999994</v>
      </c>
    </row>
    <row r="37" spans="1:6">
      <c r="A37" s="39" t="s">
        <v>8</v>
      </c>
      <c r="B37" s="5" t="s">
        <v>20</v>
      </c>
      <c r="C37" s="5" t="s">
        <v>13</v>
      </c>
      <c r="D37" s="8">
        <v>39511.300000000003</v>
      </c>
      <c r="E37" s="8">
        <v>37796.699999999997</v>
      </c>
      <c r="F37" s="8">
        <v>42036.6</v>
      </c>
    </row>
    <row r="38" spans="1:6" ht="17.25" customHeight="1">
      <c r="A38" s="39" t="s">
        <v>78</v>
      </c>
      <c r="B38" s="5" t="s">
        <v>20</v>
      </c>
      <c r="C38" s="5" t="s">
        <v>16</v>
      </c>
      <c r="D38" s="8">
        <v>14767.9</v>
      </c>
      <c r="E38" s="8">
        <v>13072.3</v>
      </c>
      <c r="F38" s="8">
        <v>13072.3</v>
      </c>
    </row>
    <row r="39" spans="1:6">
      <c r="A39" s="39" t="s">
        <v>35</v>
      </c>
      <c r="B39" s="3">
        <v>10</v>
      </c>
      <c r="C39" s="3"/>
      <c r="D39" s="8">
        <f>SUM(D40:D42)</f>
        <v>27475</v>
      </c>
      <c r="E39" s="8">
        <f t="shared" ref="E39:F39" si="7">SUM(E40:E42)</f>
        <v>20931</v>
      </c>
      <c r="F39" s="8">
        <f t="shared" si="7"/>
        <v>20931</v>
      </c>
    </row>
    <row r="40" spans="1:6">
      <c r="A40" s="39" t="s">
        <v>10</v>
      </c>
      <c r="B40" s="3">
        <v>10</v>
      </c>
      <c r="C40" s="5" t="s">
        <v>13</v>
      </c>
      <c r="D40" s="8">
        <v>1300</v>
      </c>
      <c r="E40" s="8">
        <v>1020</v>
      </c>
      <c r="F40" s="8">
        <v>1020</v>
      </c>
    </row>
    <row r="41" spans="1:6">
      <c r="A41" s="39" t="s">
        <v>39</v>
      </c>
      <c r="B41" s="3">
        <v>10</v>
      </c>
      <c r="C41" s="5" t="s">
        <v>15</v>
      </c>
      <c r="D41" s="8">
        <v>7539</v>
      </c>
      <c r="E41" s="8">
        <v>1345</v>
      </c>
      <c r="F41" s="8">
        <v>1345</v>
      </c>
    </row>
    <row r="42" spans="1:6">
      <c r="A42" s="39" t="s">
        <v>11</v>
      </c>
      <c r="B42" s="3">
        <v>10</v>
      </c>
      <c r="C42" s="5" t="s">
        <v>16</v>
      </c>
      <c r="D42" s="8">
        <v>18636</v>
      </c>
      <c r="E42" s="8">
        <v>18566</v>
      </c>
      <c r="F42" s="8">
        <v>18566</v>
      </c>
    </row>
    <row r="43" spans="1:6">
      <c r="A43" s="39" t="s">
        <v>9</v>
      </c>
      <c r="B43" s="3">
        <v>11</v>
      </c>
      <c r="C43" s="5"/>
      <c r="D43" s="8">
        <f>SUM(D44:D46)</f>
        <v>13927.3</v>
      </c>
      <c r="E43" s="8">
        <f t="shared" ref="E43:F43" si="8">SUM(E44:E46)</f>
        <v>11718</v>
      </c>
      <c r="F43" s="8">
        <f t="shared" si="8"/>
        <v>12468</v>
      </c>
    </row>
    <row r="44" spans="1:6">
      <c r="A44" s="39" t="s">
        <v>248</v>
      </c>
      <c r="B44" s="3">
        <v>11</v>
      </c>
      <c r="C44" s="5" t="s">
        <v>14</v>
      </c>
      <c r="D44" s="8">
        <v>800</v>
      </c>
      <c r="E44" s="8">
        <v>100</v>
      </c>
      <c r="F44" s="8">
        <v>100</v>
      </c>
    </row>
    <row r="45" spans="1:6">
      <c r="A45" s="39" t="s">
        <v>261</v>
      </c>
      <c r="B45" s="3">
        <v>11</v>
      </c>
      <c r="C45" s="5" t="s">
        <v>15</v>
      </c>
      <c r="D45" s="8">
        <v>8013.4</v>
      </c>
      <c r="E45" s="8">
        <v>7229.4</v>
      </c>
      <c r="F45" s="8">
        <v>7579.4</v>
      </c>
    </row>
    <row r="46" spans="1:6" ht="31.5">
      <c r="A46" s="39" t="s">
        <v>26</v>
      </c>
      <c r="B46" s="3">
        <v>11</v>
      </c>
      <c r="C46" s="5" t="s">
        <v>19</v>
      </c>
      <c r="D46" s="8">
        <v>5113.8999999999996</v>
      </c>
      <c r="E46" s="8">
        <v>4388.6000000000004</v>
      </c>
      <c r="F46" s="8">
        <v>4788.6000000000004</v>
      </c>
    </row>
    <row r="47" spans="1:6" ht="31.5">
      <c r="A47" s="39" t="s">
        <v>56</v>
      </c>
      <c r="B47" s="3">
        <v>13</v>
      </c>
      <c r="C47" s="5"/>
      <c r="D47" s="8">
        <f>D48</f>
        <v>3</v>
      </c>
      <c r="E47" s="8">
        <f t="shared" ref="E47:F47" si="9">E48</f>
        <v>3</v>
      </c>
      <c r="F47" s="8">
        <f t="shared" si="9"/>
        <v>3</v>
      </c>
    </row>
    <row r="48" spans="1:6" ht="31.5">
      <c r="A48" s="57" t="s">
        <v>80</v>
      </c>
      <c r="B48" s="5">
        <v>13</v>
      </c>
      <c r="C48" s="5" t="s">
        <v>13</v>
      </c>
      <c r="D48" s="8">
        <v>3</v>
      </c>
      <c r="E48" s="8">
        <v>3</v>
      </c>
      <c r="F48" s="8">
        <v>3</v>
      </c>
    </row>
    <row r="49" spans="1:6" ht="31.5" customHeight="1">
      <c r="A49" s="59" t="s">
        <v>96</v>
      </c>
      <c r="B49" s="3">
        <v>14</v>
      </c>
      <c r="C49" s="3"/>
      <c r="D49" s="8">
        <f>SUM(D50:D51)</f>
        <v>7548</v>
      </c>
      <c r="E49" s="8">
        <f t="shared" ref="E49:F49" si="10">SUM(E50:E51)</f>
        <v>7104.8</v>
      </c>
      <c r="F49" s="8">
        <f t="shared" si="10"/>
        <v>7206.2</v>
      </c>
    </row>
    <row r="50" spans="1:6" ht="47.25">
      <c r="A50" s="57" t="s">
        <v>84</v>
      </c>
      <c r="B50" s="3">
        <v>14</v>
      </c>
      <c r="C50" s="5" t="s">
        <v>13</v>
      </c>
      <c r="D50" s="8">
        <v>3498</v>
      </c>
      <c r="E50" s="8">
        <v>3104.8</v>
      </c>
      <c r="F50" s="8">
        <v>3206.2</v>
      </c>
    </row>
    <row r="51" spans="1:6" ht="31.5">
      <c r="A51" s="57" t="s">
        <v>203</v>
      </c>
      <c r="B51" s="3">
        <v>14</v>
      </c>
      <c r="C51" s="5" t="s">
        <v>15</v>
      </c>
      <c r="D51" s="8">
        <v>4050</v>
      </c>
      <c r="E51" s="8">
        <v>4000</v>
      </c>
      <c r="F51" s="8">
        <v>4000</v>
      </c>
    </row>
    <row r="52" spans="1:6">
      <c r="A52" s="39" t="s">
        <v>55</v>
      </c>
      <c r="B52" s="3"/>
      <c r="C52" s="3"/>
      <c r="D52" s="8">
        <f>D11+D18+D20+D31+D36+D39+D43+D47+D49+D23+D28</f>
        <v>898197.10000000009</v>
      </c>
      <c r="E52" s="8">
        <f>E11+E18+E20+E31+E36+E39+E43+E47+E49+E23+E28</f>
        <v>725069.3</v>
      </c>
      <c r="F52" s="8">
        <f>F11+F18+F20+F31+F36+F39+F43+F47+F49+F23+F28</f>
        <v>739068.49999999988</v>
      </c>
    </row>
  </sheetData>
  <mergeCells count="1">
    <mergeCell ref="A7:F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6"/>
  <sheetViews>
    <sheetView zoomScaleNormal="100" workbookViewId="0">
      <selection activeCell="H6" sqref="H6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9"/>
      <c r="C1" s="9"/>
      <c r="D1" s="9"/>
      <c r="E1" s="9"/>
      <c r="H1" s="10" t="s">
        <v>91</v>
      </c>
    </row>
    <row r="2" spans="1:9">
      <c r="B2" s="9"/>
      <c r="C2" s="9"/>
      <c r="D2" s="9"/>
      <c r="E2" s="9"/>
      <c r="H2" s="10" t="s">
        <v>92</v>
      </c>
    </row>
    <row r="3" spans="1:9">
      <c r="B3" s="9"/>
      <c r="C3" s="9"/>
      <c r="D3" s="9"/>
      <c r="E3" s="9"/>
      <c r="H3" s="10" t="s">
        <v>93</v>
      </c>
    </row>
    <row r="4" spans="1:9">
      <c r="B4" s="9"/>
      <c r="C4" s="9"/>
      <c r="D4" s="9"/>
      <c r="E4" s="9"/>
      <c r="H4" s="10" t="s">
        <v>94</v>
      </c>
    </row>
    <row r="5" spans="1:9">
      <c r="B5" s="9"/>
      <c r="C5" s="9"/>
      <c r="D5" s="9"/>
      <c r="E5" s="9"/>
      <c r="H5" s="10" t="s">
        <v>318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8" t="s">
        <v>282</v>
      </c>
      <c r="B7" s="69"/>
      <c r="C7" s="69"/>
      <c r="D7" s="69"/>
      <c r="E7" s="69"/>
      <c r="F7" s="69"/>
      <c r="G7" s="69"/>
      <c r="H7" s="69"/>
      <c r="I7" s="69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22</v>
      </c>
      <c r="C9" s="3" t="s">
        <v>1</v>
      </c>
      <c r="D9" s="3" t="s">
        <v>2</v>
      </c>
      <c r="E9" s="3" t="s">
        <v>23</v>
      </c>
      <c r="F9" s="3" t="s">
        <v>24</v>
      </c>
      <c r="G9" s="3" t="s">
        <v>247</v>
      </c>
      <c r="H9" s="3" t="s">
        <v>258</v>
      </c>
      <c r="I9" s="3" t="s">
        <v>281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38" t="s">
        <v>25</v>
      </c>
      <c r="B11" s="5" t="s">
        <v>38</v>
      </c>
      <c r="C11" s="3"/>
      <c r="D11" s="3"/>
      <c r="E11" s="6"/>
      <c r="F11" s="3"/>
      <c r="G11" s="8">
        <f>SUM(G12)</f>
        <v>13927.3</v>
      </c>
      <c r="H11" s="8">
        <f>SUM(H12)</f>
        <v>11718</v>
      </c>
      <c r="I11" s="8">
        <f>SUM(I12)</f>
        <v>12468</v>
      </c>
    </row>
    <row r="12" spans="1:9" ht="18" customHeight="1">
      <c r="A12" s="38" t="s">
        <v>9</v>
      </c>
      <c r="B12" s="5" t="s">
        <v>38</v>
      </c>
      <c r="C12" s="5">
        <v>11</v>
      </c>
      <c r="D12" s="5"/>
      <c r="E12" s="7"/>
      <c r="F12" s="5"/>
      <c r="G12" s="8">
        <f>G26+G13+G17</f>
        <v>13927.3</v>
      </c>
      <c r="H12" s="8">
        <f>H26+H13+H17</f>
        <v>11718</v>
      </c>
      <c r="I12" s="8">
        <f>I26+I13+I17</f>
        <v>12468</v>
      </c>
    </row>
    <row r="13" spans="1:9" ht="18" customHeight="1">
      <c r="A13" s="39" t="s">
        <v>248</v>
      </c>
      <c r="B13" s="5" t="s">
        <v>38</v>
      </c>
      <c r="C13" s="5">
        <v>11</v>
      </c>
      <c r="D13" s="7" t="s">
        <v>14</v>
      </c>
      <c r="E13" s="7"/>
      <c r="F13" s="5"/>
      <c r="G13" s="8">
        <f>G14</f>
        <v>800</v>
      </c>
      <c r="H13" s="8">
        <f>H14</f>
        <v>100</v>
      </c>
      <c r="I13" s="8">
        <f>I14</f>
        <v>100</v>
      </c>
    </row>
    <row r="14" spans="1:9" ht="57" customHeight="1">
      <c r="A14" s="25" t="s">
        <v>289</v>
      </c>
      <c r="B14" s="5" t="s">
        <v>38</v>
      </c>
      <c r="C14" s="5">
        <v>11</v>
      </c>
      <c r="D14" s="7" t="s">
        <v>14</v>
      </c>
      <c r="E14" s="6" t="s">
        <v>249</v>
      </c>
      <c r="F14" s="5"/>
      <c r="G14" s="8">
        <f t="shared" ref="G14:I15" si="0">G15</f>
        <v>800</v>
      </c>
      <c r="H14" s="8">
        <f t="shared" si="0"/>
        <v>100</v>
      </c>
      <c r="I14" s="8">
        <f t="shared" si="0"/>
        <v>100</v>
      </c>
    </row>
    <row r="15" spans="1:9" ht="39" customHeight="1">
      <c r="A15" s="21" t="s">
        <v>250</v>
      </c>
      <c r="B15" s="5" t="s">
        <v>38</v>
      </c>
      <c r="C15" s="5">
        <v>11</v>
      </c>
      <c r="D15" s="7" t="s">
        <v>14</v>
      </c>
      <c r="E15" s="6" t="s">
        <v>251</v>
      </c>
      <c r="F15" s="5"/>
      <c r="G15" s="8">
        <f t="shared" si="0"/>
        <v>800</v>
      </c>
      <c r="H15" s="8">
        <f t="shared" si="0"/>
        <v>100</v>
      </c>
      <c r="I15" s="8">
        <f t="shared" si="0"/>
        <v>100</v>
      </c>
    </row>
    <row r="16" spans="1:9" ht="41.25" customHeight="1">
      <c r="A16" s="21" t="s">
        <v>100</v>
      </c>
      <c r="B16" s="5" t="s">
        <v>38</v>
      </c>
      <c r="C16" s="5">
        <v>11</v>
      </c>
      <c r="D16" s="7" t="s">
        <v>14</v>
      </c>
      <c r="E16" s="6" t="s">
        <v>251</v>
      </c>
      <c r="F16" s="5">
        <v>200</v>
      </c>
      <c r="G16" s="8">
        <v>800</v>
      </c>
      <c r="H16" s="8">
        <v>100</v>
      </c>
      <c r="I16" s="8">
        <v>100</v>
      </c>
    </row>
    <row r="17" spans="1:9">
      <c r="A17" s="38" t="s">
        <v>261</v>
      </c>
      <c r="B17" s="5" t="s">
        <v>38</v>
      </c>
      <c r="C17" s="5">
        <v>11</v>
      </c>
      <c r="D17" s="5" t="s">
        <v>15</v>
      </c>
      <c r="E17" s="6"/>
      <c r="F17" s="5"/>
      <c r="G17" s="8">
        <f>G19</f>
        <v>8013.4</v>
      </c>
      <c r="H17" s="8">
        <f>H19</f>
        <v>7229.4</v>
      </c>
      <c r="I17" s="8">
        <f>I19</f>
        <v>7579.4</v>
      </c>
    </row>
    <row r="18" spans="1:9" ht="31.5">
      <c r="A18" s="40" t="s">
        <v>197</v>
      </c>
      <c r="B18" s="5" t="s">
        <v>38</v>
      </c>
      <c r="C18" s="5">
        <v>11</v>
      </c>
      <c r="D18" s="5" t="s">
        <v>15</v>
      </c>
      <c r="E18" s="6" t="s">
        <v>196</v>
      </c>
      <c r="F18" s="5"/>
      <c r="G18" s="8">
        <f>G19</f>
        <v>8013.4</v>
      </c>
      <c r="H18" s="8">
        <f>H19</f>
        <v>7229.4</v>
      </c>
      <c r="I18" s="8">
        <f>I19</f>
        <v>7579.4</v>
      </c>
    </row>
    <row r="19" spans="1:9" ht="47.25">
      <c r="A19" s="38" t="s">
        <v>75</v>
      </c>
      <c r="B19" s="5" t="s">
        <v>38</v>
      </c>
      <c r="C19" s="5">
        <v>11</v>
      </c>
      <c r="D19" s="5" t="s">
        <v>15</v>
      </c>
      <c r="E19" s="6" t="s">
        <v>99</v>
      </c>
      <c r="F19" s="5"/>
      <c r="G19" s="8">
        <f>G20+G24</f>
        <v>8013.4</v>
      </c>
      <c r="H19" s="8">
        <f>H20+H24</f>
        <v>7229.4</v>
      </c>
      <c r="I19" s="8">
        <f>I20+I24</f>
        <v>7579.4</v>
      </c>
    </row>
    <row r="20" spans="1:9" ht="47.25">
      <c r="A20" s="38" t="s">
        <v>88</v>
      </c>
      <c r="B20" s="5" t="s">
        <v>38</v>
      </c>
      <c r="C20" s="5">
        <v>11</v>
      </c>
      <c r="D20" s="5" t="s">
        <v>15</v>
      </c>
      <c r="E20" s="6" t="s">
        <v>97</v>
      </c>
      <c r="F20" s="5"/>
      <c r="G20" s="8">
        <f>SUM(G21:G23)</f>
        <v>4063.4</v>
      </c>
      <c r="H20" s="8">
        <f>SUM(H21:H23)</f>
        <v>7229.4</v>
      </c>
      <c r="I20" s="8">
        <f>SUM(I21:I23)</f>
        <v>7579.4</v>
      </c>
    </row>
    <row r="21" spans="1:9" ht="78.75">
      <c r="A21" s="21" t="s">
        <v>68</v>
      </c>
      <c r="B21" s="5" t="s">
        <v>38</v>
      </c>
      <c r="C21" s="5">
        <v>11</v>
      </c>
      <c r="D21" s="5" t="s">
        <v>15</v>
      </c>
      <c r="E21" s="6" t="s">
        <v>97</v>
      </c>
      <c r="F21" s="5">
        <v>100</v>
      </c>
      <c r="G21" s="8">
        <v>3091</v>
      </c>
      <c r="H21" s="8">
        <v>6162</v>
      </c>
      <c r="I21" s="8">
        <v>6512</v>
      </c>
    </row>
    <row r="22" spans="1:9" ht="31.5">
      <c r="A22" s="21" t="s">
        <v>100</v>
      </c>
      <c r="B22" s="5" t="s">
        <v>38</v>
      </c>
      <c r="C22" s="5">
        <v>11</v>
      </c>
      <c r="D22" s="5" t="s">
        <v>15</v>
      </c>
      <c r="E22" s="6" t="s">
        <v>97</v>
      </c>
      <c r="F22" s="5">
        <v>200</v>
      </c>
      <c r="G22" s="8">
        <v>946.4</v>
      </c>
      <c r="H22" s="8">
        <v>1035.4000000000001</v>
      </c>
      <c r="I22" s="8">
        <v>1035.4000000000001</v>
      </c>
    </row>
    <row r="23" spans="1:9">
      <c r="A23" s="40" t="s">
        <v>60</v>
      </c>
      <c r="B23" s="5" t="s">
        <v>38</v>
      </c>
      <c r="C23" s="5">
        <v>11</v>
      </c>
      <c r="D23" s="5" t="s">
        <v>15</v>
      </c>
      <c r="E23" s="6" t="s">
        <v>97</v>
      </c>
      <c r="F23" s="5">
        <v>850</v>
      </c>
      <c r="G23" s="8">
        <v>26</v>
      </c>
      <c r="H23" s="8">
        <v>32</v>
      </c>
      <c r="I23" s="8">
        <v>32</v>
      </c>
    </row>
    <row r="24" spans="1:9" ht="47.25">
      <c r="A24" s="40" t="s">
        <v>241</v>
      </c>
      <c r="B24" s="5" t="s">
        <v>38</v>
      </c>
      <c r="C24" s="5">
        <v>11</v>
      </c>
      <c r="D24" s="5" t="s">
        <v>15</v>
      </c>
      <c r="E24" s="6" t="s">
        <v>243</v>
      </c>
      <c r="F24" s="5"/>
      <c r="G24" s="8">
        <f>G25</f>
        <v>3950</v>
      </c>
      <c r="H24" s="8">
        <f>H25</f>
        <v>0</v>
      </c>
      <c r="I24" s="8">
        <f>I25</f>
        <v>0</v>
      </c>
    </row>
    <row r="25" spans="1:9" ht="78.75">
      <c r="A25" s="21" t="s">
        <v>68</v>
      </c>
      <c r="B25" s="5" t="s">
        <v>38</v>
      </c>
      <c r="C25" s="5">
        <v>11</v>
      </c>
      <c r="D25" s="5" t="s">
        <v>15</v>
      </c>
      <c r="E25" s="6" t="s">
        <v>243</v>
      </c>
      <c r="F25" s="5">
        <v>100</v>
      </c>
      <c r="G25" s="8">
        <v>3950</v>
      </c>
      <c r="H25" s="8">
        <v>0</v>
      </c>
      <c r="I25" s="8">
        <v>0</v>
      </c>
    </row>
    <row r="26" spans="1:9" ht="34.5" customHeight="1">
      <c r="A26" s="21" t="s">
        <v>26</v>
      </c>
      <c r="B26" s="5" t="s">
        <v>38</v>
      </c>
      <c r="C26" s="5">
        <v>11</v>
      </c>
      <c r="D26" s="7" t="s">
        <v>19</v>
      </c>
      <c r="E26" s="6"/>
      <c r="F26" s="5"/>
      <c r="G26" s="8">
        <f>G27+G32</f>
        <v>5113.8999999999996</v>
      </c>
      <c r="H26" s="8">
        <f>H27+H32</f>
        <v>4388.6000000000004</v>
      </c>
      <c r="I26" s="8">
        <f>I27+I32</f>
        <v>4788.6000000000004</v>
      </c>
    </row>
    <row r="27" spans="1:9" ht="53.25" customHeight="1">
      <c r="A27" s="38" t="s">
        <v>199</v>
      </c>
      <c r="B27" s="5" t="s">
        <v>38</v>
      </c>
      <c r="C27" s="5">
        <v>11</v>
      </c>
      <c r="D27" s="7" t="s">
        <v>19</v>
      </c>
      <c r="E27" s="7" t="s">
        <v>198</v>
      </c>
      <c r="F27" s="5"/>
      <c r="G27" s="8">
        <f t="shared" ref="G27:I28" si="1">G28</f>
        <v>1388</v>
      </c>
      <c r="H27" s="8">
        <f t="shared" si="1"/>
        <v>1272</v>
      </c>
      <c r="I27" s="8">
        <f t="shared" si="1"/>
        <v>1272</v>
      </c>
    </row>
    <row r="28" spans="1:9" ht="33.75" customHeight="1">
      <c r="A28" s="38" t="s">
        <v>58</v>
      </c>
      <c r="B28" s="5" t="s">
        <v>38</v>
      </c>
      <c r="C28" s="5">
        <v>11</v>
      </c>
      <c r="D28" s="5" t="s">
        <v>19</v>
      </c>
      <c r="E28" s="6" t="s">
        <v>101</v>
      </c>
      <c r="F28" s="3"/>
      <c r="G28" s="8">
        <f t="shared" si="1"/>
        <v>1388</v>
      </c>
      <c r="H28" s="8">
        <f t="shared" si="1"/>
        <v>1272</v>
      </c>
      <c r="I28" s="8">
        <f t="shared" si="1"/>
        <v>1272</v>
      </c>
    </row>
    <row r="29" spans="1:9" ht="31.5" customHeight="1">
      <c r="A29" s="38" t="s">
        <v>59</v>
      </c>
      <c r="B29" s="5" t="s">
        <v>38</v>
      </c>
      <c r="C29" s="5">
        <v>11</v>
      </c>
      <c r="D29" s="5" t="s">
        <v>19</v>
      </c>
      <c r="E29" s="6" t="s">
        <v>102</v>
      </c>
      <c r="F29" s="5"/>
      <c r="G29" s="8">
        <f>G30+G31</f>
        <v>1388</v>
      </c>
      <c r="H29" s="8">
        <f>H30+H31</f>
        <v>1272</v>
      </c>
      <c r="I29" s="8">
        <f>I30+I31</f>
        <v>1272</v>
      </c>
    </row>
    <row r="30" spans="1:9" ht="78.75" customHeight="1">
      <c r="A30" s="21" t="s">
        <v>68</v>
      </c>
      <c r="B30" s="5" t="s">
        <v>38</v>
      </c>
      <c r="C30" s="5">
        <v>11</v>
      </c>
      <c r="D30" s="5" t="s">
        <v>19</v>
      </c>
      <c r="E30" s="6" t="s">
        <v>102</v>
      </c>
      <c r="F30" s="5">
        <v>100</v>
      </c>
      <c r="G30" s="8">
        <v>1388</v>
      </c>
      <c r="H30" s="8">
        <v>1272</v>
      </c>
      <c r="I30" s="8">
        <v>1272</v>
      </c>
    </row>
    <row r="31" spans="1:9" ht="30.75" customHeight="1">
      <c r="A31" s="21" t="s">
        <v>100</v>
      </c>
      <c r="B31" s="5" t="s">
        <v>38</v>
      </c>
      <c r="C31" s="5">
        <v>11</v>
      </c>
      <c r="D31" s="5" t="s">
        <v>19</v>
      </c>
      <c r="E31" s="6" t="s">
        <v>102</v>
      </c>
      <c r="F31" s="5">
        <v>200</v>
      </c>
      <c r="G31" s="8">
        <v>0</v>
      </c>
      <c r="H31" s="8">
        <v>0</v>
      </c>
      <c r="I31" s="8">
        <v>0</v>
      </c>
    </row>
    <row r="32" spans="1:9" ht="39.75" customHeight="1">
      <c r="A32" s="40" t="s">
        <v>197</v>
      </c>
      <c r="B32" s="5" t="s">
        <v>38</v>
      </c>
      <c r="C32" s="5">
        <v>11</v>
      </c>
      <c r="D32" s="5" t="s">
        <v>19</v>
      </c>
      <c r="E32" s="6" t="s">
        <v>196</v>
      </c>
      <c r="F32" s="5"/>
      <c r="G32" s="8">
        <f t="shared" ref="G32:I33" si="2">G33</f>
        <v>3725.9</v>
      </c>
      <c r="H32" s="8">
        <f t="shared" si="2"/>
        <v>3116.6</v>
      </c>
      <c r="I32" s="8">
        <f t="shared" si="2"/>
        <v>3516.6</v>
      </c>
    </row>
    <row r="33" spans="1:9" ht="41.25" customHeight="1">
      <c r="A33" s="40" t="s">
        <v>79</v>
      </c>
      <c r="B33" s="5" t="s">
        <v>38</v>
      </c>
      <c r="C33" s="5">
        <v>11</v>
      </c>
      <c r="D33" s="5" t="s">
        <v>19</v>
      </c>
      <c r="E33" s="6" t="s">
        <v>105</v>
      </c>
      <c r="F33" s="5"/>
      <c r="G33" s="8">
        <f t="shared" si="2"/>
        <v>3725.9</v>
      </c>
      <c r="H33" s="8">
        <f t="shared" si="2"/>
        <v>3116.6</v>
      </c>
      <c r="I33" s="8">
        <f t="shared" si="2"/>
        <v>3516.6</v>
      </c>
    </row>
    <row r="34" spans="1:9" ht="30.75" customHeight="1">
      <c r="A34" s="21" t="s">
        <v>132</v>
      </c>
      <c r="B34" s="5" t="s">
        <v>38</v>
      </c>
      <c r="C34" s="5">
        <v>11</v>
      </c>
      <c r="D34" s="5" t="s">
        <v>19</v>
      </c>
      <c r="E34" s="6" t="s">
        <v>131</v>
      </c>
      <c r="F34" s="5"/>
      <c r="G34" s="8">
        <f>G35+G36+G37</f>
        <v>3725.9</v>
      </c>
      <c r="H34" s="8">
        <f>H35+H36+H37</f>
        <v>3116.6</v>
      </c>
      <c r="I34" s="8">
        <f>I35+I36+I37</f>
        <v>3516.6</v>
      </c>
    </row>
    <row r="35" spans="1:9" ht="93" customHeight="1">
      <c r="A35" s="21" t="s">
        <v>68</v>
      </c>
      <c r="B35" s="5" t="s">
        <v>38</v>
      </c>
      <c r="C35" s="5">
        <v>11</v>
      </c>
      <c r="D35" s="5" t="s">
        <v>19</v>
      </c>
      <c r="E35" s="6" t="s">
        <v>131</v>
      </c>
      <c r="F35" s="5">
        <v>100</v>
      </c>
      <c r="G35" s="8">
        <v>2205</v>
      </c>
      <c r="H35" s="8">
        <v>2515</v>
      </c>
      <c r="I35" s="8">
        <v>2815</v>
      </c>
    </row>
    <row r="36" spans="1:9" ht="30.75" customHeight="1">
      <c r="A36" s="21" t="s">
        <v>100</v>
      </c>
      <c r="B36" s="5" t="s">
        <v>38</v>
      </c>
      <c r="C36" s="5">
        <v>11</v>
      </c>
      <c r="D36" s="5" t="s">
        <v>19</v>
      </c>
      <c r="E36" s="6" t="s">
        <v>131</v>
      </c>
      <c r="F36" s="5">
        <v>200</v>
      </c>
      <c r="G36" s="8">
        <v>1324.9</v>
      </c>
      <c r="H36" s="8">
        <v>489.6</v>
      </c>
      <c r="I36" s="8">
        <v>589.6</v>
      </c>
    </row>
    <row r="37" spans="1:9" ht="30.75" customHeight="1">
      <c r="A37" s="40" t="s">
        <v>60</v>
      </c>
      <c r="B37" s="5" t="s">
        <v>38</v>
      </c>
      <c r="C37" s="5">
        <v>11</v>
      </c>
      <c r="D37" s="5" t="s">
        <v>19</v>
      </c>
      <c r="E37" s="6" t="s">
        <v>131</v>
      </c>
      <c r="F37" s="5">
        <v>850</v>
      </c>
      <c r="G37" s="8">
        <v>196</v>
      </c>
      <c r="H37" s="8">
        <v>112</v>
      </c>
      <c r="I37" s="8">
        <v>112</v>
      </c>
    </row>
    <row r="38" spans="1:9" ht="31.5" customHeight="1">
      <c r="A38" s="38" t="s">
        <v>42</v>
      </c>
      <c r="B38" s="5" t="s">
        <v>28</v>
      </c>
      <c r="C38" s="5"/>
      <c r="D38" s="5"/>
      <c r="E38" s="7"/>
      <c r="F38" s="5"/>
      <c r="G38" s="8">
        <f>G39+G49</f>
        <v>66549.900000000009</v>
      </c>
      <c r="H38" s="8">
        <f>H39+H49</f>
        <v>60919.7</v>
      </c>
      <c r="I38" s="8">
        <f>I39+I49</f>
        <v>65756.599999999991</v>
      </c>
    </row>
    <row r="39" spans="1:9" ht="20.25" customHeight="1">
      <c r="A39" s="38" t="s">
        <v>34</v>
      </c>
      <c r="B39" s="5" t="s">
        <v>28</v>
      </c>
      <c r="C39" s="5" t="s">
        <v>21</v>
      </c>
      <c r="D39" s="5"/>
      <c r="E39" s="7"/>
      <c r="F39" s="5"/>
      <c r="G39" s="8">
        <f t="shared" ref="G39:I41" si="3">G40</f>
        <v>17370.7</v>
      </c>
      <c r="H39" s="8">
        <f t="shared" si="3"/>
        <v>14380.7</v>
      </c>
      <c r="I39" s="8">
        <f t="shared" si="3"/>
        <v>14977.7</v>
      </c>
    </row>
    <row r="40" spans="1:9" ht="18" customHeight="1">
      <c r="A40" s="38" t="str">
        <f>'Приложение 4'!A34</f>
        <v>Дополнительное образование детей</v>
      </c>
      <c r="B40" s="5" t="s">
        <v>28</v>
      </c>
      <c r="C40" s="5" t="s">
        <v>21</v>
      </c>
      <c r="D40" s="5" t="s">
        <v>15</v>
      </c>
      <c r="E40" s="7"/>
      <c r="F40" s="5"/>
      <c r="G40" s="8">
        <f t="shared" si="3"/>
        <v>17370.7</v>
      </c>
      <c r="H40" s="8">
        <f t="shared" si="3"/>
        <v>14380.7</v>
      </c>
      <c r="I40" s="8">
        <f t="shared" si="3"/>
        <v>14977.7</v>
      </c>
    </row>
    <row r="41" spans="1:9" ht="33.75" customHeight="1">
      <c r="A41" s="40" t="s">
        <v>197</v>
      </c>
      <c r="B41" s="5" t="s">
        <v>28</v>
      </c>
      <c r="C41" s="5" t="s">
        <v>21</v>
      </c>
      <c r="D41" s="5" t="s">
        <v>15</v>
      </c>
      <c r="E41" s="6" t="s">
        <v>196</v>
      </c>
      <c r="F41" s="5"/>
      <c r="G41" s="8">
        <f t="shared" si="3"/>
        <v>17370.7</v>
      </c>
      <c r="H41" s="8">
        <f t="shared" si="3"/>
        <v>14380.7</v>
      </c>
      <c r="I41" s="8">
        <f t="shared" si="3"/>
        <v>14977.7</v>
      </c>
    </row>
    <row r="42" spans="1:9" ht="49.5" customHeight="1">
      <c r="A42" s="38" t="s">
        <v>75</v>
      </c>
      <c r="B42" s="5" t="s">
        <v>28</v>
      </c>
      <c r="C42" s="5" t="s">
        <v>21</v>
      </c>
      <c r="D42" s="5" t="s">
        <v>15</v>
      </c>
      <c r="E42" s="6" t="s">
        <v>99</v>
      </c>
      <c r="F42" s="5"/>
      <c r="G42" s="8">
        <f>G43+G47</f>
        <v>17370.7</v>
      </c>
      <c r="H42" s="8">
        <f>H43+H47</f>
        <v>14380.7</v>
      </c>
      <c r="I42" s="8">
        <f>I43+I47</f>
        <v>14977.7</v>
      </c>
    </row>
    <row r="43" spans="1:9" ht="36" customHeight="1">
      <c r="A43" s="38" t="s">
        <v>88</v>
      </c>
      <c r="B43" s="5" t="s">
        <v>28</v>
      </c>
      <c r="C43" s="5" t="s">
        <v>21</v>
      </c>
      <c r="D43" s="5" t="s">
        <v>15</v>
      </c>
      <c r="E43" s="6" t="s">
        <v>97</v>
      </c>
      <c r="F43" s="5"/>
      <c r="G43" s="8">
        <f>G44+G45+G46</f>
        <v>5670.7</v>
      </c>
      <c r="H43" s="8">
        <f>H44+H45+H46</f>
        <v>14380.7</v>
      </c>
      <c r="I43" s="8">
        <f>I44+I45+I46</f>
        <v>14977.7</v>
      </c>
    </row>
    <row r="44" spans="1:9" ht="84.75" customHeight="1">
      <c r="A44" s="21" t="s">
        <v>68</v>
      </c>
      <c r="B44" s="5" t="s">
        <v>28</v>
      </c>
      <c r="C44" s="5" t="s">
        <v>21</v>
      </c>
      <c r="D44" s="5" t="s">
        <v>15</v>
      </c>
      <c r="E44" s="6" t="s">
        <v>97</v>
      </c>
      <c r="F44" s="5">
        <v>100</v>
      </c>
      <c r="G44" s="8">
        <v>4020</v>
      </c>
      <c r="H44" s="8">
        <v>12572</v>
      </c>
      <c r="I44" s="8">
        <v>13019</v>
      </c>
    </row>
    <row r="45" spans="1:9" ht="32.25" customHeight="1">
      <c r="A45" s="21" t="s">
        <v>100</v>
      </c>
      <c r="B45" s="5" t="s">
        <v>28</v>
      </c>
      <c r="C45" s="5" t="s">
        <v>21</v>
      </c>
      <c r="D45" s="5" t="s">
        <v>15</v>
      </c>
      <c r="E45" s="6" t="s">
        <v>97</v>
      </c>
      <c r="F45" s="5">
        <v>200</v>
      </c>
      <c r="G45" s="8">
        <v>1627.7</v>
      </c>
      <c r="H45" s="8">
        <v>1763.7</v>
      </c>
      <c r="I45" s="8">
        <v>1913.7</v>
      </c>
    </row>
    <row r="46" spans="1:9" ht="17.25" customHeight="1">
      <c r="A46" s="40" t="s">
        <v>60</v>
      </c>
      <c r="B46" s="5" t="s">
        <v>28</v>
      </c>
      <c r="C46" s="5" t="s">
        <v>21</v>
      </c>
      <c r="D46" s="5" t="s">
        <v>15</v>
      </c>
      <c r="E46" s="6" t="s">
        <v>97</v>
      </c>
      <c r="F46" s="5">
        <v>850</v>
      </c>
      <c r="G46" s="8">
        <v>23</v>
      </c>
      <c r="H46" s="8">
        <v>45</v>
      </c>
      <c r="I46" s="8">
        <v>45</v>
      </c>
    </row>
    <row r="47" spans="1:9" ht="56.25" customHeight="1">
      <c r="A47" s="40" t="s">
        <v>241</v>
      </c>
      <c r="B47" s="5" t="s">
        <v>28</v>
      </c>
      <c r="C47" s="5" t="s">
        <v>21</v>
      </c>
      <c r="D47" s="5" t="s">
        <v>15</v>
      </c>
      <c r="E47" s="6" t="s">
        <v>243</v>
      </c>
      <c r="F47" s="5"/>
      <c r="G47" s="8">
        <f>G48</f>
        <v>11700</v>
      </c>
      <c r="H47" s="8">
        <f>H48</f>
        <v>0</v>
      </c>
      <c r="I47" s="8">
        <f>I48</f>
        <v>0</v>
      </c>
    </row>
    <row r="48" spans="1:9" ht="87.75" customHeight="1">
      <c r="A48" s="21" t="s">
        <v>68</v>
      </c>
      <c r="B48" s="5" t="s">
        <v>28</v>
      </c>
      <c r="C48" s="5" t="s">
        <v>21</v>
      </c>
      <c r="D48" s="5" t="s">
        <v>15</v>
      </c>
      <c r="E48" s="6" t="s">
        <v>243</v>
      </c>
      <c r="F48" s="5">
        <v>100</v>
      </c>
      <c r="G48" s="8">
        <v>11700</v>
      </c>
      <c r="H48" s="8">
        <v>0</v>
      </c>
      <c r="I48" s="8">
        <v>0</v>
      </c>
    </row>
    <row r="49" spans="1:9" ht="18.75" customHeight="1">
      <c r="A49" s="38" t="s">
        <v>76</v>
      </c>
      <c r="B49" s="5" t="s">
        <v>28</v>
      </c>
      <c r="C49" s="5" t="s">
        <v>20</v>
      </c>
      <c r="D49" s="5"/>
      <c r="E49" s="7"/>
      <c r="F49" s="5"/>
      <c r="G49" s="8">
        <f>G50+G62</f>
        <v>49179.200000000004</v>
      </c>
      <c r="H49" s="8">
        <f>H50+H62</f>
        <v>46539</v>
      </c>
      <c r="I49" s="8">
        <f>I50+I62</f>
        <v>50778.899999999994</v>
      </c>
    </row>
    <row r="50" spans="1:9" ht="17.25" customHeight="1">
      <c r="A50" s="38" t="s">
        <v>45</v>
      </c>
      <c r="B50" s="5" t="s">
        <v>28</v>
      </c>
      <c r="C50" s="5" t="s">
        <v>20</v>
      </c>
      <c r="D50" s="5" t="s">
        <v>13</v>
      </c>
      <c r="E50" s="7"/>
      <c r="F50" s="5"/>
      <c r="G50" s="8">
        <f>G51+G59</f>
        <v>35211.300000000003</v>
      </c>
      <c r="H50" s="8">
        <f>H51+H59</f>
        <v>33496.700000000004</v>
      </c>
      <c r="I50" s="8">
        <f>I51+I59</f>
        <v>37736.6</v>
      </c>
    </row>
    <row r="51" spans="1:9" ht="37.5" customHeight="1">
      <c r="A51" s="40" t="s">
        <v>197</v>
      </c>
      <c r="B51" s="5" t="s">
        <v>28</v>
      </c>
      <c r="C51" s="5" t="s">
        <v>20</v>
      </c>
      <c r="D51" s="5" t="s">
        <v>13</v>
      </c>
      <c r="E51" s="6" t="s">
        <v>196</v>
      </c>
      <c r="F51" s="5"/>
      <c r="G51" s="8">
        <f>G52</f>
        <v>34411.300000000003</v>
      </c>
      <c r="H51" s="8">
        <f>H52</f>
        <v>33446.700000000004</v>
      </c>
      <c r="I51" s="8">
        <f>I52</f>
        <v>37436.6</v>
      </c>
    </row>
    <row r="52" spans="1:9" ht="50.25" customHeight="1">
      <c r="A52" s="38" t="s">
        <v>77</v>
      </c>
      <c r="B52" s="5" t="s">
        <v>28</v>
      </c>
      <c r="C52" s="5" t="s">
        <v>20</v>
      </c>
      <c r="D52" s="5" t="s">
        <v>13</v>
      </c>
      <c r="E52" s="6" t="s">
        <v>103</v>
      </c>
      <c r="F52" s="3"/>
      <c r="G52" s="8">
        <f>G53+G57</f>
        <v>34411.300000000003</v>
      </c>
      <c r="H52" s="8">
        <f>H53+H57</f>
        <v>33446.700000000004</v>
      </c>
      <c r="I52" s="8">
        <f>I53+I57</f>
        <v>37436.6</v>
      </c>
    </row>
    <row r="53" spans="1:9" ht="20.25" customHeight="1">
      <c r="A53" s="38" t="s">
        <v>85</v>
      </c>
      <c r="B53" s="5" t="s">
        <v>28</v>
      </c>
      <c r="C53" s="5" t="s">
        <v>20</v>
      </c>
      <c r="D53" s="5" t="s">
        <v>13</v>
      </c>
      <c r="E53" s="6" t="s">
        <v>104</v>
      </c>
      <c r="F53" s="3"/>
      <c r="G53" s="8">
        <f>G54+G55+G56</f>
        <v>14908.3</v>
      </c>
      <c r="H53" s="8">
        <f>H54+H55+H56</f>
        <v>33446.700000000004</v>
      </c>
      <c r="I53" s="8">
        <f>I54+I55+I56</f>
        <v>37436.6</v>
      </c>
    </row>
    <row r="54" spans="1:9" ht="83.25" customHeight="1">
      <c r="A54" s="21" t="s">
        <v>68</v>
      </c>
      <c r="B54" s="5" t="s">
        <v>28</v>
      </c>
      <c r="C54" s="5" t="s">
        <v>20</v>
      </c>
      <c r="D54" s="5" t="s">
        <v>13</v>
      </c>
      <c r="E54" s="6" t="s">
        <v>104</v>
      </c>
      <c r="F54" s="3">
        <v>100</v>
      </c>
      <c r="G54" s="20">
        <v>12523.6</v>
      </c>
      <c r="H54" s="20">
        <v>30769.599999999999</v>
      </c>
      <c r="I54" s="20">
        <v>34421.599999999999</v>
      </c>
    </row>
    <row r="55" spans="1:9" ht="34.5" customHeight="1">
      <c r="A55" s="21" t="s">
        <v>100</v>
      </c>
      <c r="B55" s="5" t="s">
        <v>28</v>
      </c>
      <c r="C55" s="5" t="s">
        <v>20</v>
      </c>
      <c r="D55" s="5" t="s">
        <v>13</v>
      </c>
      <c r="E55" s="6" t="s">
        <v>104</v>
      </c>
      <c r="F55" s="3">
        <v>200</v>
      </c>
      <c r="G55" s="20">
        <v>2354.6999999999998</v>
      </c>
      <c r="H55" s="20">
        <v>2590.8000000000002</v>
      </c>
      <c r="I55" s="20">
        <v>2928.7</v>
      </c>
    </row>
    <row r="56" spans="1:9" ht="18.75" customHeight="1">
      <c r="A56" s="40" t="s">
        <v>60</v>
      </c>
      <c r="B56" s="5" t="s">
        <v>28</v>
      </c>
      <c r="C56" s="5" t="s">
        <v>20</v>
      </c>
      <c r="D56" s="5" t="s">
        <v>13</v>
      </c>
      <c r="E56" s="6" t="s">
        <v>104</v>
      </c>
      <c r="F56" s="3">
        <v>850</v>
      </c>
      <c r="G56" s="20">
        <v>30</v>
      </c>
      <c r="H56" s="20">
        <v>86.3</v>
      </c>
      <c r="I56" s="20">
        <v>86.3</v>
      </c>
    </row>
    <row r="57" spans="1:9" ht="46.5" customHeight="1">
      <c r="A57" s="40" t="s">
        <v>241</v>
      </c>
      <c r="B57" s="5" t="s">
        <v>28</v>
      </c>
      <c r="C57" s="5" t="s">
        <v>20</v>
      </c>
      <c r="D57" s="5" t="s">
        <v>13</v>
      </c>
      <c r="E57" s="6" t="s">
        <v>244</v>
      </c>
      <c r="F57" s="5"/>
      <c r="G57" s="8">
        <f>G58</f>
        <v>19503</v>
      </c>
      <c r="H57" s="8">
        <f>H58</f>
        <v>0</v>
      </c>
      <c r="I57" s="8">
        <f>I58</f>
        <v>0</v>
      </c>
    </row>
    <row r="58" spans="1:9" ht="99.75" customHeight="1">
      <c r="A58" s="21" t="s">
        <v>68</v>
      </c>
      <c r="B58" s="5" t="s">
        <v>28</v>
      </c>
      <c r="C58" s="5" t="s">
        <v>20</v>
      </c>
      <c r="D58" s="5" t="s">
        <v>13</v>
      </c>
      <c r="E58" s="6" t="s">
        <v>244</v>
      </c>
      <c r="F58" s="5">
        <v>100</v>
      </c>
      <c r="G58" s="8">
        <v>19503</v>
      </c>
      <c r="H58" s="8">
        <v>0</v>
      </c>
      <c r="I58" s="8">
        <v>0</v>
      </c>
    </row>
    <row r="59" spans="1:9" ht="52.5" customHeight="1">
      <c r="A59" s="40" t="s">
        <v>303</v>
      </c>
      <c r="B59" s="5" t="s">
        <v>28</v>
      </c>
      <c r="C59" s="5" t="s">
        <v>20</v>
      </c>
      <c r="D59" s="5" t="s">
        <v>13</v>
      </c>
      <c r="E59" s="6" t="s">
        <v>252</v>
      </c>
      <c r="F59" s="5"/>
      <c r="G59" s="8">
        <f t="shared" ref="G59:I60" si="4">G60</f>
        <v>800</v>
      </c>
      <c r="H59" s="8">
        <f t="shared" si="4"/>
        <v>50</v>
      </c>
      <c r="I59" s="8">
        <f t="shared" si="4"/>
        <v>300</v>
      </c>
    </row>
    <row r="60" spans="1:9" ht="38.25" customHeight="1">
      <c r="A60" s="40" t="s">
        <v>250</v>
      </c>
      <c r="B60" s="5" t="s">
        <v>28</v>
      </c>
      <c r="C60" s="5" t="s">
        <v>20</v>
      </c>
      <c r="D60" s="5" t="s">
        <v>13</v>
      </c>
      <c r="E60" s="6" t="s">
        <v>253</v>
      </c>
      <c r="F60" s="5"/>
      <c r="G60" s="8">
        <f t="shared" si="4"/>
        <v>800</v>
      </c>
      <c r="H60" s="8">
        <f t="shared" si="4"/>
        <v>50</v>
      </c>
      <c r="I60" s="8">
        <f t="shared" si="4"/>
        <v>300</v>
      </c>
    </row>
    <row r="61" spans="1:9" ht="39" customHeight="1">
      <c r="A61" s="21" t="s">
        <v>100</v>
      </c>
      <c r="B61" s="5" t="s">
        <v>28</v>
      </c>
      <c r="C61" s="5" t="s">
        <v>20</v>
      </c>
      <c r="D61" s="5" t="s">
        <v>13</v>
      </c>
      <c r="E61" s="6" t="s">
        <v>253</v>
      </c>
      <c r="F61" s="5">
        <v>200</v>
      </c>
      <c r="G61" s="8">
        <v>800</v>
      </c>
      <c r="H61" s="8">
        <v>50</v>
      </c>
      <c r="I61" s="8">
        <v>300</v>
      </c>
    </row>
    <row r="62" spans="1:9" ht="31.5" customHeight="1">
      <c r="A62" s="38" t="s">
        <v>78</v>
      </c>
      <c r="B62" s="5" t="s">
        <v>28</v>
      </c>
      <c r="C62" s="5" t="s">
        <v>20</v>
      </c>
      <c r="D62" s="5" t="s">
        <v>16</v>
      </c>
      <c r="E62" s="6"/>
      <c r="F62" s="5"/>
      <c r="G62" s="8">
        <f>G63+G68</f>
        <v>13967.9</v>
      </c>
      <c r="H62" s="8">
        <f>H63+H68</f>
        <v>13042.3</v>
      </c>
      <c r="I62" s="8">
        <f>I63+I68</f>
        <v>13042.3</v>
      </c>
    </row>
    <row r="63" spans="1:9" ht="65.25" customHeight="1">
      <c r="A63" s="38" t="s">
        <v>199</v>
      </c>
      <c r="B63" s="5" t="s">
        <v>28</v>
      </c>
      <c r="C63" s="5" t="s">
        <v>20</v>
      </c>
      <c r="D63" s="5" t="s">
        <v>16</v>
      </c>
      <c r="E63" s="7" t="s">
        <v>198</v>
      </c>
      <c r="F63" s="5"/>
      <c r="G63" s="8">
        <f t="shared" ref="G63:I64" si="5">G64</f>
        <v>1388</v>
      </c>
      <c r="H63" s="8">
        <f t="shared" si="5"/>
        <v>1272</v>
      </c>
      <c r="I63" s="8">
        <f t="shared" si="5"/>
        <v>1272</v>
      </c>
    </row>
    <row r="64" spans="1:9" ht="42" customHeight="1">
      <c r="A64" s="38" t="s">
        <v>58</v>
      </c>
      <c r="B64" s="5" t="s">
        <v>28</v>
      </c>
      <c r="C64" s="5" t="s">
        <v>20</v>
      </c>
      <c r="D64" s="5" t="s">
        <v>16</v>
      </c>
      <c r="E64" s="6" t="s">
        <v>101</v>
      </c>
      <c r="F64" s="3"/>
      <c r="G64" s="8">
        <f t="shared" si="5"/>
        <v>1388</v>
      </c>
      <c r="H64" s="8">
        <f t="shared" si="5"/>
        <v>1272</v>
      </c>
      <c r="I64" s="8">
        <f t="shared" si="5"/>
        <v>1272</v>
      </c>
    </row>
    <row r="65" spans="1:9" ht="33" customHeight="1">
      <c r="A65" s="38" t="s">
        <v>59</v>
      </c>
      <c r="B65" s="5" t="s">
        <v>28</v>
      </c>
      <c r="C65" s="5" t="s">
        <v>20</v>
      </c>
      <c r="D65" s="5" t="s">
        <v>16</v>
      </c>
      <c r="E65" s="6" t="s">
        <v>102</v>
      </c>
      <c r="F65" s="3"/>
      <c r="G65" s="8">
        <f>G66+G67</f>
        <v>1388</v>
      </c>
      <c r="H65" s="8">
        <f>H66+H67</f>
        <v>1272</v>
      </c>
      <c r="I65" s="8">
        <f>I66+I67</f>
        <v>1272</v>
      </c>
    </row>
    <row r="66" spans="1:9" ht="77.25" customHeight="1">
      <c r="A66" s="21" t="s">
        <v>68</v>
      </c>
      <c r="B66" s="5" t="s">
        <v>28</v>
      </c>
      <c r="C66" s="5" t="s">
        <v>20</v>
      </c>
      <c r="D66" s="5" t="s">
        <v>16</v>
      </c>
      <c r="E66" s="6" t="s">
        <v>102</v>
      </c>
      <c r="F66" s="3">
        <v>100</v>
      </c>
      <c r="G66" s="8">
        <v>1388</v>
      </c>
      <c r="H66" s="8">
        <v>1272</v>
      </c>
      <c r="I66" s="8">
        <v>1272</v>
      </c>
    </row>
    <row r="67" spans="1:9" ht="38.25" customHeight="1">
      <c r="A67" s="21" t="s">
        <v>100</v>
      </c>
      <c r="B67" s="5" t="s">
        <v>28</v>
      </c>
      <c r="C67" s="5" t="s">
        <v>20</v>
      </c>
      <c r="D67" s="5" t="s">
        <v>16</v>
      </c>
      <c r="E67" s="6" t="s">
        <v>102</v>
      </c>
      <c r="F67" s="5">
        <v>200</v>
      </c>
      <c r="G67" s="8">
        <v>0</v>
      </c>
      <c r="H67" s="8">
        <v>0</v>
      </c>
      <c r="I67" s="8">
        <v>0</v>
      </c>
    </row>
    <row r="68" spans="1:9" ht="43.5" customHeight="1">
      <c r="A68" s="40" t="s">
        <v>197</v>
      </c>
      <c r="B68" s="5" t="s">
        <v>28</v>
      </c>
      <c r="C68" s="5" t="s">
        <v>20</v>
      </c>
      <c r="D68" s="5" t="s">
        <v>16</v>
      </c>
      <c r="E68" s="6" t="s">
        <v>196</v>
      </c>
      <c r="F68" s="5"/>
      <c r="G68" s="8">
        <f>G69</f>
        <v>12579.9</v>
      </c>
      <c r="H68" s="8">
        <f>H69</f>
        <v>11770.3</v>
      </c>
      <c r="I68" s="8">
        <f>I69</f>
        <v>11770.3</v>
      </c>
    </row>
    <row r="69" spans="1:9" ht="38.25" customHeight="1">
      <c r="A69" s="40" t="s">
        <v>79</v>
      </c>
      <c r="B69" s="5" t="s">
        <v>28</v>
      </c>
      <c r="C69" s="5" t="s">
        <v>20</v>
      </c>
      <c r="D69" s="5" t="s">
        <v>16</v>
      </c>
      <c r="E69" s="6" t="s">
        <v>105</v>
      </c>
      <c r="F69" s="5"/>
      <c r="G69" s="8">
        <f>G74+G70</f>
        <v>12579.9</v>
      </c>
      <c r="H69" s="8">
        <f>H74+H70</f>
        <v>11770.3</v>
      </c>
      <c r="I69" s="8">
        <f>I74+I70</f>
        <v>11770.3</v>
      </c>
    </row>
    <row r="70" spans="1:9" ht="38.25" customHeight="1">
      <c r="A70" s="51" t="s">
        <v>132</v>
      </c>
      <c r="B70" s="5" t="s">
        <v>28</v>
      </c>
      <c r="C70" s="5" t="s">
        <v>20</v>
      </c>
      <c r="D70" s="5" t="s">
        <v>16</v>
      </c>
      <c r="E70" s="6" t="s">
        <v>131</v>
      </c>
      <c r="F70" s="5"/>
      <c r="G70" s="8">
        <f>G71+G72+G73</f>
        <v>9134.7999999999993</v>
      </c>
      <c r="H70" s="8">
        <f>H71+H72+H73</f>
        <v>8943.4</v>
      </c>
      <c r="I70" s="8">
        <f>I71+I72+I73</f>
        <v>8943.4</v>
      </c>
    </row>
    <row r="71" spans="1:9" ht="89.25" customHeight="1">
      <c r="A71" s="21" t="s">
        <v>68</v>
      </c>
      <c r="B71" s="5" t="s">
        <v>28</v>
      </c>
      <c r="C71" s="5" t="s">
        <v>20</v>
      </c>
      <c r="D71" s="5" t="s">
        <v>16</v>
      </c>
      <c r="E71" s="6" t="s">
        <v>131</v>
      </c>
      <c r="F71" s="5">
        <v>100</v>
      </c>
      <c r="G71" s="8">
        <v>9010</v>
      </c>
      <c r="H71" s="8">
        <v>8661</v>
      </c>
      <c r="I71" s="8">
        <v>8661</v>
      </c>
    </row>
    <row r="72" spans="1:9" ht="38.25" customHeight="1">
      <c r="A72" s="21" t="s">
        <v>100</v>
      </c>
      <c r="B72" s="5" t="s">
        <v>28</v>
      </c>
      <c r="C72" s="5" t="s">
        <v>20</v>
      </c>
      <c r="D72" s="5" t="s">
        <v>16</v>
      </c>
      <c r="E72" s="6" t="s">
        <v>131</v>
      </c>
      <c r="F72" s="5">
        <v>200</v>
      </c>
      <c r="G72" s="8">
        <v>124.8</v>
      </c>
      <c r="H72" s="8">
        <v>273.39999999999998</v>
      </c>
      <c r="I72" s="8">
        <v>273.39999999999998</v>
      </c>
    </row>
    <row r="73" spans="1:9" ht="32.25" customHeight="1">
      <c r="A73" s="40" t="s">
        <v>60</v>
      </c>
      <c r="B73" s="5" t="s">
        <v>28</v>
      </c>
      <c r="C73" s="5" t="s">
        <v>20</v>
      </c>
      <c r="D73" s="5" t="s">
        <v>16</v>
      </c>
      <c r="E73" s="6" t="s">
        <v>131</v>
      </c>
      <c r="F73" s="5">
        <v>850</v>
      </c>
      <c r="G73" s="8">
        <v>0</v>
      </c>
      <c r="H73" s="8">
        <v>9</v>
      </c>
      <c r="I73" s="8">
        <v>9</v>
      </c>
    </row>
    <row r="74" spans="1:9" ht="93.75" customHeight="1">
      <c r="A74" s="39" t="s">
        <v>57</v>
      </c>
      <c r="B74" s="5" t="s">
        <v>28</v>
      </c>
      <c r="C74" s="5" t="s">
        <v>20</v>
      </c>
      <c r="D74" s="5" t="s">
        <v>16</v>
      </c>
      <c r="E74" s="6" t="s">
        <v>106</v>
      </c>
      <c r="F74" s="5"/>
      <c r="G74" s="8">
        <f>G75+G76+G77</f>
        <v>3445.1000000000004</v>
      </c>
      <c r="H74" s="8">
        <f>H75+H76+H77</f>
        <v>2826.9</v>
      </c>
      <c r="I74" s="8">
        <f>I75+I76+I77</f>
        <v>2826.9</v>
      </c>
    </row>
    <row r="75" spans="1:9" ht="80.25" customHeight="1">
      <c r="A75" s="21" t="s">
        <v>68</v>
      </c>
      <c r="B75" s="5" t="s">
        <v>28</v>
      </c>
      <c r="C75" s="5" t="s">
        <v>20</v>
      </c>
      <c r="D75" s="5" t="s">
        <v>16</v>
      </c>
      <c r="E75" s="6" t="s">
        <v>106</v>
      </c>
      <c r="F75" s="5">
        <v>100</v>
      </c>
      <c r="G75" s="8">
        <v>2911.9</v>
      </c>
      <c r="H75" s="8">
        <v>2668.9</v>
      </c>
      <c r="I75" s="8">
        <v>2668.9</v>
      </c>
    </row>
    <row r="76" spans="1:9" ht="39.75" customHeight="1">
      <c r="A76" s="21" t="s">
        <v>100</v>
      </c>
      <c r="B76" s="5" t="s">
        <v>28</v>
      </c>
      <c r="C76" s="5" t="s">
        <v>20</v>
      </c>
      <c r="D76" s="5" t="s">
        <v>16</v>
      </c>
      <c r="E76" s="6" t="s">
        <v>106</v>
      </c>
      <c r="F76" s="5">
        <v>200</v>
      </c>
      <c r="G76" s="8">
        <v>533.20000000000005</v>
      </c>
      <c r="H76" s="8">
        <v>158</v>
      </c>
      <c r="I76" s="8">
        <v>158</v>
      </c>
    </row>
    <row r="77" spans="1:9" ht="24" customHeight="1">
      <c r="A77" s="40" t="s">
        <v>60</v>
      </c>
      <c r="B77" s="5" t="s">
        <v>28</v>
      </c>
      <c r="C77" s="5" t="s">
        <v>20</v>
      </c>
      <c r="D77" s="5" t="s">
        <v>16</v>
      </c>
      <c r="E77" s="6" t="s">
        <v>106</v>
      </c>
      <c r="F77" s="5">
        <v>850</v>
      </c>
      <c r="G77" s="8">
        <v>0</v>
      </c>
      <c r="H77" s="8">
        <v>0</v>
      </c>
      <c r="I77" s="8">
        <v>0</v>
      </c>
    </row>
    <row r="78" spans="1:9" ht="52.5" customHeight="1">
      <c r="A78" s="38" t="s">
        <v>49</v>
      </c>
      <c r="B78" s="5" t="s">
        <v>29</v>
      </c>
      <c r="C78" s="5"/>
      <c r="D78" s="5"/>
      <c r="E78" s="7"/>
      <c r="F78" s="5"/>
      <c r="G78" s="8">
        <f>G79+G169</f>
        <v>517423.69900000002</v>
      </c>
      <c r="H78" s="8">
        <f>H79+H169</f>
        <v>461827.89999999997</v>
      </c>
      <c r="I78" s="8">
        <f>I79+I169</f>
        <v>459261.4</v>
      </c>
    </row>
    <row r="79" spans="1:9" ht="22.5" customHeight="1">
      <c r="A79" s="38" t="s">
        <v>34</v>
      </c>
      <c r="B79" s="5" t="s">
        <v>29</v>
      </c>
      <c r="C79" s="5" t="s">
        <v>21</v>
      </c>
      <c r="D79" s="5"/>
      <c r="E79" s="6"/>
      <c r="F79" s="5"/>
      <c r="G79" s="8">
        <f>G80+G94+G136</f>
        <v>498787.69900000002</v>
      </c>
      <c r="H79" s="8">
        <f>H80+H94+H136</f>
        <v>443261.89999999997</v>
      </c>
      <c r="I79" s="8">
        <f>I80+I94+I136</f>
        <v>440695.4</v>
      </c>
    </row>
    <row r="80" spans="1:9" ht="18" customHeight="1">
      <c r="A80" s="38" t="s">
        <v>5</v>
      </c>
      <c r="B80" s="5" t="s">
        <v>29</v>
      </c>
      <c r="C80" s="5" t="s">
        <v>21</v>
      </c>
      <c r="D80" s="5" t="s">
        <v>13</v>
      </c>
      <c r="E80" s="6"/>
      <c r="F80" s="5"/>
      <c r="G80" s="8">
        <f>G81+G89</f>
        <v>91040.7</v>
      </c>
      <c r="H80" s="8">
        <f>H81+H89</f>
        <v>81275</v>
      </c>
      <c r="I80" s="8">
        <f>I81+I89</f>
        <v>80675</v>
      </c>
    </row>
    <row r="81" spans="1:9" ht="41.25" customHeight="1">
      <c r="A81" s="40" t="s">
        <v>197</v>
      </c>
      <c r="B81" s="5" t="s">
        <v>29</v>
      </c>
      <c r="C81" s="5" t="s">
        <v>21</v>
      </c>
      <c r="D81" s="5" t="s">
        <v>13</v>
      </c>
      <c r="E81" s="6" t="s">
        <v>196</v>
      </c>
      <c r="F81" s="5"/>
      <c r="G81" s="8">
        <f>G82</f>
        <v>36065.699999999997</v>
      </c>
      <c r="H81" s="8">
        <f>H82</f>
        <v>26300</v>
      </c>
      <c r="I81" s="8">
        <f>I82</f>
        <v>25700</v>
      </c>
    </row>
    <row r="82" spans="1:9" ht="55.5" customHeight="1">
      <c r="A82" s="38" t="s">
        <v>75</v>
      </c>
      <c r="B82" s="5" t="s">
        <v>29</v>
      </c>
      <c r="C82" s="5" t="s">
        <v>21</v>
      </c>
      <c r="D82" s="5" t="s">
        <v>13</v>
      </c>
      <c r="E82" s="6" t="s">
        <v>99</v>
      </c>
      <c r="F82" s="5"/>
      <c r="G82" s="8">
        <f>G83+G87</f>
        <v>36065.699999999997</v>
      </c>
      <c r="H82" s="8">
        <f>H83+H87</f>
        <v>26300</v>
      </c>
      <c r="I82" s="8">
        <f>I83+I87</f>
        <v>25700</v>
      </c>
    </row>
    <row r="83" spans="1:9" ht="31.5" customHeight="1">
      <c r="A83" s="38" t="s">
        <v>133</v>
      </c>
      <c r="B83" s="5" t="s">
        <v>29</v>
      </c>
      <c r="C83" s="5" t="s">
        <v>21</v>
      </c>
      <c r="D83" s="5" t="s">
        <v>13</v>
      </c>
      <c r="E83" s="6" t="s">
        <v>107</v>
      </c>
      <c r="F83" s="5"/>
      <c r="G83" s="8">
        <f>G84+G85+G86</f>
        <v>25649</v>
      </c>
      <c r="H83" s="8">
        <f>H84+H85+H86</f>
        <v>26300</v>
      </c>
      <c r="I83" s="8">
        <f>I84+I85+I86</f>
        <v>25700</v>
      </c>
    </row>
    <row r="84" spans="1:9" ht="78.75">
      <c r="A84" s="21" t="s">
        <v>68</v>
      </c>
      <c r="B84" s="5" t="s">
        <v>29</v>
      </c>
      <c r="C84" s="5" t="s">
        <v>21</v>
      </c>
      <c r="D84" s="5" t="s">
        <v>13</v>
      </c>
      <c r="E84" s="6" t="s">
        <v>107</v>
      </c>
      <c r="F84" s="5">
        <v>100</v>
      </c>
      <c r="G84" s="8">
        <v>9219</v>
      </c>
      <c r="H84" s="8">
        <v>16600</v>
      </c>
      <c r="I84" s="8">
        <v>16000</v>
      </c>
    </row>
    <row r="85" spans="1:9" ht="43.5" customHeight="1">
      <c r="A85" s="21" t="s">
        <v>100</v>
      </c>
      <c r="B85" s="5" t="s">
        <v>29</v>
      </c>
      <c r="C85" s="5" t="s">
        <v>21</v>
      </c>
      <c r="D85" s="5" t="s">
        <v>13</v>
      </c>
      <c r="E85" s="6" t="s">
        <v>107</v>
      </c>
      <c r="F85" s="5">
        <v>200</v>
      </c>
      <c r="G85" s="8">
        <v>15530</v>
      </c>
      <c r="H85" s="8">
        <v>9000</v>
      </c>
      <c r="I85" s="8">
        <v>9000</v>
      </c>
    </row>
    <row r="86" spans="1:9" ht="21.75" customHeight="1">
      <c r="A86" s="40" t="s">
        <v>60</v>
      </c>
      <c r="B86" s="5" t="s">
        <v>29</v>
      </c>
      <c r="C86" s="5" t="s">
        <v>21</v>
      </c>
      <c r="D86" s="5" t="s">
        <v>13</v>
      </c>
      <c r="E86" s="6" t="s">
        <v>107</v>
      </c>
      <c r="F86" s="5">
        <v>850</v>
      </c>
      <c r="G86" s="8">
        <v>900</v>
      </c>
      <c r="H86" s="8">
        <v>700</v>
      </c>
      <c r="I86" s="8">
        <v>700</v>
      </c>
    </row>
    <row r="87" spans="1:9" ht="51" customHeight="1">
      <c r="A87" s="40" t="s">
        <v>241</v>
      </c>
      <c r="B87" s="5" t="s">
        <v>29</v>
      </c>
      <c r="C87" s="5" t="s">
        <v>21</v>
      </c>
      <c r="D87" s="5" t="s">
        <v>13</v>
      </c>
      <c r="E87" s="6" t="s">
        <v>243</v>
      </c>
      <c r="F87" s="5"/>
      <c r="G87" s="8">
        <f>G88</f>
        <v>10416.700000000001</v>
      </c>
      <c r="H87" s="8">
        <f>H88</f>
        <v>0</v>
      </c>
      <c r="I87" s="8">
        <f>I88</f>
        <v>0</v>
      </c>
    </row>
    <row r="88" spans="1:9" ht="87.75" customHeight="1">
      <c r="A88" s="21" t="s">
        <v>68</v>
      </c>
      <c r="B88" s="5" t="s">
        <v>29</v>
      </c>
      <c r="C88" s="5" t="s">
        <v>21</v>
      </c>
      <c r="D88" s="5" t="s">
        <v>13</v>
      </c>
      <c r="E88" s="6" t="s">
        <v>243</v>
      </c>
      <c r="F88" s="5">
        <v>100</v>
      </c>
      <c r="G88" s="8">
        <v>10416.700000000001</v>
      </c>
      <c r="H88" s="8">
        <v>0</v>
      </c>
      <c r="I88" s="8">
        <v>0</v>
      </c>
    </row>
    <row r="89" spans="1:9" ht="21.75" customHeight="1">
      <c r="A89" s="40" t="s">
        <v>187</v>
      </c>
      <c r="B89" s="5" t="s">
        <v>29</v>
      </c>
      <c r="C89" s="5" t="s">
        <v>21</v>
      </c>
      <c r="D89" s="5" t="s">
        <v>13</v>
      </c>
      <c r="E89" s="6" t="s">
        <v>185</v>
      </c>
      <c r="F89" s="5"/>
      <c r="G89" s="8">
        <f t="shared" ref="G89:I90" si="6">G90</f>
        <v>54975</v>
      </c>
      <c r="H89" s="8">
        <f t="shared" si="6"/>
        <v>54975</v>
      </c>
      <c r="I89" s="8">
        <f t="shared" si="6"/>
        <v>54975</v>
      </c>
    </row>
    <row r="90" spans="1:9" ht="21.75" customHeight="1">
      <c r="A90" s="40" t="s">
        <v>188</v>
      </c>
      <c r="B90" s="5" t="s">
        <v>29</v>
      </c>
      <c r="C90" s="5" t="s">
        <v>21</v>
      </c>
      <c r="D90" s="5" t="s">
        <v>13</v>
      </c>
      <c r="E90" s="6" t="s">
        <v>186</v>
      </c>
      <c r="F90" s="5"/>
      <c r="G90" s="8">
        <f t="shared" si="6"/>
        <v>54975</v>
      </c>
      <c r="H90" s="8">
        <f t="shared" si="6"/>
        <v>54975</v>
      </c>
      <c r="I90" s="8">
        <f t="shared" si="6"/>
        <v>54975</v>
      </c>
    </row>
    <row r="91" spans="1:9" ht="69.75" customHeight="1">
      <c r="A91" s="38" t="s">
        <v>69</v>
      </c>
      <c r="B91" s="5" t="s">
        <v>29</v>
      </c>
      <c r="C91" s="5" t="s">
        <v>21</v>
      </c>
      <c r="D91" s="5" t="s">
        <v>13</v>
      </c>
      <c r="E91" s="6" t="s">
        <v>108</v>
      </c>
      <c r="F91" s="5"/>
      <c r="G91" s="8">
        <f>G92+G93</f>
        <v>54975</v>
      </c>
      <c r="H91" s="8">
        <f t="shared" ref="H91:I91" si="7">H92+H93</f>
        <v>54975</v>
      </c>
      <c r="I91" s="8">
        <f t="shared" si="7"/>
        <v>54975</v>
      </c>
    </row>
    <row r="92" spans="1:9" ht="87" customHeight="1">
      <c r="A92" s="25" t="s">
        <v>68</v>
      </c>
      <c r="B92" s="26" t="s">
        <v>29</v>
      </c>
      <c r="C92" s="26" t="s">
        <v>21</v>
      </c>
      <c r="D92" s="26" t="s">
        <v>13</v>
      </c>
      <c r="E92" s="27" t="s">
        <v>108</v>
      </c>
      <c r="F92" s="26">
        <v>100</v>
      </c>
      <c r="G92" s="20">
        <v>54536</v>
      </c>
      <c r="H92" s="20">
        <v>54536</v>
      </c>
      <c r="I92" s="20">
        <v>54536</v>
      </c>
    </row>
    <row r="93" spans="1:9" ht="40.5" customHeight="1">
      <c r="A93" s="25" t="s">
        <v>100</v>
      </c>
      <c r="B93" s="26" t="s">
        <v>29</v>
      </c>
      <c r="C93" s="26" t="s">
        <v>21</v>
      </c>
      <c r="D93" s="26" t="s">
        <v>13</v>
      </c>
      <c r="E93" s="27" t="s">
        <v>108</v>
      </c>
      <c r="F93" s="26">
        <v>200</v>
      </c>
      <c r="G93" s="20">
        <v>439</v>
      </c>
      <c r="H93" s="20">
        <v>439</v>
      </c>
      <c r="I93" s="20">
        <v>439</v>
      </c>
    </row>
    <row r="94" spans="1:9" ht="19.5" customHeight="1">
      <c r="A94" s="38" t="s">
        <v>6</v>
      </c>
      <c r="B94" s="5" t="s">
        <v>29</v>
      </c>
      <c r="C94" s="5" t="s">
        <v>21</v>
      </c>
      <c r="D94" s="5" t="s">
        <v>14</v>
      </c>
      <c r="E94" s="6"/>
      <c r="F94" s="5"/>
      <c r="G94" s="8">
        <f>G95+G106</f>
        <v>377866.61700000003</v>
      </c>
      <c r="H94" s="8">
        <f>H95+H106</f>
        <v>343971.3</v>
      </c>
      <c r="I94" s="8">
        <f>I95+I106</f>
        <v>342470.40000000002</v>
      </c>
    </row>
    <row r="95" spans="1:9" ht="34.5" customHeight="1">
      <c r="A95" s="40" t="s">
        <v>197</v>
      </c>
      <c r="B95" s="5" t="s">
        <v>29</v>
      </c>
      <c r="C95" s="5" t="s">
        <v>21</v>
      </c>
      <c r="D95" s="5" t="s">
        <v>14</v>
      </c>
      <c r="E95" s="6" t="s">
        <v>196</v>
      </c>
      <c r="F95" s="5"/>
      <c r="G95" s="8">
        <f>G96</f>
        <v>58937.582999999999</v>
      </c>
      <c r="H95" s="8">
        <f>H96</f>
        <v>24737.8</v>
      </c>
      <c r="I95" s="8">
        <f>I96</f>
        <v>23728.2</v>
      </c>
    </row>
    <row r="96" spans="1:9" ht="45" customHeight="1">
      <c r="A96" s="38" t="s">
        <v>75</v>
      </c>
      <c r="B96" s="5" t="s">
        <v>29</v>
      </c>
      <c r="C96" s="5" t="s">
        <v>21</v>
      </c>
      <c r="D96" s="5" t="s">
        <v>14</v>
      </c>
      <c r="E96" s="6" t="s">
        <v>99</v>
      </c>
      <c r="F96" s="5"/>
      <c r="G96" s="8">
        <f>G97+G102+G104</f>
        <v>58937.582999999999</v>
      </c>
      <c r="H96" s="8">
        <f>H97+H102</f>
        <v>24737.8</v>
      </c>
      <c r="I96" s="8">
        <f>I97+I102</f>
        <v>23728.2</v>
      </c>
    </row>
    <row r="97" spans="1:9" ht="47.25" customHeight="1">
      <c r="A97" s="38" t="s">
        <v>134</v>
      </c>
      <c r="B97" s="5" t="s">
        <v>29</v>
      </c>
      <c r="C97" s="5" t="s">
        <v>21</v>
      </c>
      <c r="D97" s="5" t="s">
        <v>14</v>
      </c>
      <c r="E97" s="6" t="s">
        <v>109</v>
      </c>
      <c r="F97" s="5"/>
      <c r="G97" s="8">
        <f>G98+G99+G101+G100</f>
        <v>45066.883000000002</v>
      </c>
      <c r="H97" s="8">
        <f>H98+H99+H101+H100</f>
        <v>24737.8</v>
      </c>
      <c r="I97" s="8">
        <f>I98+I99+I101+I100</f>
        <v>23728.2</v>
      </c>
    </row>
    <row r="98" spans="1:9" ht="78.75" customHeight="1">
      <c r="A98" s="21" t="s">
        <v>68</v>
      </c>
      <c r="B98" s="5" t="s">
        <v>29</v>
      </c>
      <c r="C98" s="5" t="s">
        <v>21</v>
      </c>
      <c r="D98" s="5" t="s">
        <v>14</v>
      </c>
      <c r="E98" s="6" t="s">
        <v>109</v>
      </c>
      <c r="F98" s="5">
        <v>100</v>
      </c>
      <c r="G98" s="8">
        <v>12505.2</v>
      </c>
      <c r="H98" s="8">
        <v>4500</v>
      </c>
      <c r="I98" s="8">
        <v>5500</v>
      </c>
    </row>
    <row r="99" spans="1:9" ht="30.75" customHeight="1">
      <c r="A99" s="21" t="s">
        <v>100</v>
      </c>
      <c r="B99" s="5" t="s">
        <v>29</v>
      </c>
      <c r="C99" s="5" t="s">
        <v>21</v>
      </c>
      <c r="D99" s="5" t="s">
        <v>14</v>
      </c>
      <c r="E99" s="6" t="s">
        <v>109</v>
      </c>
      <c r="F99" s="5">
        <v>200</v>
      </c>
      <c r="G99" s="8">
        <v>26761.683000000001</v>
      </c>
      <c r="H99" s="8">
        <v>17137.8</v>
      </c>
      <c r="I99" s="8">
        <v>15128.2</v>
      </c>
    </row>
    <row r="100" spans="1:9" ht="89.25" customHeight="1">
      <c r="A100" s="21" t="s">
        <v>173</v>
      </c>
      <c r="B100" s="5" t="s">
        <v>29</v>
      </c>
      <c r="C100" s="5" t="s">
        <v>21</v>
      </c>
      <c r="D100" s="5" t="s">
        <v>14</v>
      </c>
      <c r="E100" s="6" t="s">
        <v>109</v>
      </c>
      <c r="F100" s="5">
        <v>611</v>
      </c>
      <c r="G100" s="8">
        <v>4000</v>
      </c>
      <c r="H100" s="8">
        <v>1300</v>
      </c>
      <c r="I100" s="8">
        <v>1300</v>
      </c>
    </row>
    <row r="101" spans="1:9" ht="24" customHeight="1">
      <c r="A101" s="40" t="s">
        <v>60</v>
      </c>
      <c r="B101" s="5" t="s">
        <v>29</v>
      </c>
      <c r="C101" s="5" t="s">
        <v>21</v>
      </c>
      <c r="D101" s="5" t="s">
        <v>14</v>
      </c>
      <c r="E101" s="6" t="s">
        <v>109</v>
      </c>
      <c r="F101" s="5">
        <v>850</v>
      </c>
      <c r="G101" s="8">
        <v>1800</v>
      </c>
      <c r="H101" s="8">
        <v>1800</v>
      </c>
      <c r="I101" s="8">
        <v>1800</v>
      </c>
    </row>
    <row r="102" spans="1:9" ht="49.5" customHeight="1">
      <c r="A102" s="21" t="s">
        <v>150</v>
      </c>
      <c r="B102" s="5" t="s">
        <v>29</v>
      </c>
      <c r="C102" s="5" t="s">
        <v>21</v>
      </c>
      <c r="D102" s="5" t="s">
        <v>14</v>
      </c>
      <c r="E102" s="6" t="s">
        <v>269</v>
      </c>
      <c r="F102" s="5"/>
      <c r="G102" s="8">
        <f>G103</f>
        <v>13732</v>
      </c>
      <c r="H102" s="8">
        <f>H103</f>
        <v>0</v>
      </c>
      <c r="I102" s="8">
        <f>I103</f>
        <v>0</v>
      </c>
    </row>
    <row r="103" spans="1:9" ht="37.5" customHeight="1">
      <c r="A103" s="21" t="s">
        <v>100</v>
      </c>
      <c r="B103" s="5" t="s">
        <v>29</v>
      </c>
      <c r="C103" s="5" t="s">
        <v>21</v>
      </c>
      <c r="D103" s="5" t="s">
        <v>14</v>
      </c>
      <c r="E103" s="6" t="s">
        <v>269</v>
      </c>
      <c r="F103" s="5">
        <v>200</v>
      </c>
      <c r="G103" s="8">
        <v>13732</v>
      </c>
      <c r="H103" s="8">
        <v>0</v>
      </c>
      <c r="I103" s="8">
        <v>0</v>
      </c>
    </row>
    <row r="104" spans="1:9" ht="63">
      <c r="A104" s="25" t="s">
        <v>311</v>
      </c>
      <c r="B104" s="26" t="s">
        <v>29</v>
      </c>
      <c r="C104" s="26" t="s">
        <v>21</v>
      </c>
      <c r="D104" s="26" t="s">
        <v>14</v>
      </c>
      <c r="E104" s="27" t="s">
        <v>269</v>
      </c>
      <c r="F104" s="26"/>
      <c r="G104" s="20">
        <f>G105</f>
        <v>138.69999999999999</v>
      </c>
      <c r="H104" s="20">
        <v>0</v>
      </c>
      <c r="I104" s="20">
        <v>0</v>
      </c>
    </row>
    <row r="105" spans="1:9" ht="37.5" customHeight="1">
      <c r="A105" s="25" t="s">
        <v>100</v>
      </c>
      <c r="B105" s="26" t="s">
        <v>29</v>
      </c>
      <c r="C105" s="26" t="s">
        <v>21</v>
      </c>
      <c r="D105" s="26" t="s">
        <v>14</v>
      </c>
      <c r="E105" s="27" t="s">
        <v>269</v>
      </c>
      <c r="F105" s="26">
        <v>200</v>
      </c>
      <c r="G105" s="20">
        <v>138.69999999999999</v>
      </c>
      <c r="H105" s="20">
        <v>0</v>
      </c>
      <c r="I105" s="20">
        <v>0</v>
      </c>
    </row>
    <row r="106" spans="1:9" ht="24" customHeight="1">
      <c r="A106" s="40" t="s">
        <v>187</v>
      </c>
      <c r="B106" s="5" t="s">
        <v>29</v>
      </c>
      <c r="C106" s="5" t="s">
        <v>21</v>
      </c>
      <c r="D106" s="5" t="s">
        <v>14</v>
      </c>
      <c r="E106" s="6" t="s">
        <v>185</v>
      </c>
      <c r="F106" s="5"/>
      <c r="G106" s="8">
        <f>G107+G133</f>
        <v>318929.03400000004</v>
      </c>
      <c r="H106" s="8">
        <f>H107+H133</f>
        <v>319233.5</v>
      </c>
      <c r="I106" s="8">
        <f>I107+I133</f>
        <v>318742.2</v>
      </c>
    </row>
    <row r="107" spans="1:9" ht="24" customHeight="1">
      <c r="A107" s="40" t="s">
        <v>188</v>
      </c>
      <c r="B107" s="5" t="s">
        <v>29</v>
      </c>
      <c r="C107" s="5" t="s">
        <v>21</v>
      </c>
      <c r="D107" s="5" t="s">
        <v>14</v>
      </c>
      <c r="E107" s="6" t="s">
        <v>186</v>
      </c>
      <c r="F107" s="5"/>
      <c r="G107" s="8">
        <f>G110+G113+G118+G128+G131+G123+G108+G121+G126</f>
        <v>318529.03400000004</v>
      </c>
      <c r="H107" s="8">
        <f>H110+H113+H118+H128+H131+H123+H108</f>
        <v>318933.5</v>
      </c>
      <c r="I107" s="8">
        <f>I110+I113+I118+I128+I131+I123+I108</f>
        <v>318442.2</v>
      </c>
    </row>
    <row r="108" spans="1:9" ht="141.75">
      <c r="A108" s="40" t="s">
        <v>270</v>
      </c>
      <c r="B108" s="5" t="s">
        <v>29</v>
      </c>
      <c r="C108" s="5" t="s">
        <v>21</v>
      </c>
      <c r="D108" s="5" t="s">
        <v>14</v>
      </c>
      <c r="E108" s="6" t="s">
        <v>293</v>
      </c>
      <c r="F108" s="5"/>
      <c r="G108" s="8">
        <f>G109</f>
        <v>327</v>
      </c>
      <c r="H108" s="8">
        <f>H109</f>
        <v>586</v>
      </c>
      <c r="I108" s="8">
        <f>I109</f>
        <v>586</v>
      </c>
    </row>
    <row r="109" spans="1:9" ht="78.75">
      <c r="A109" s="40" t="s">
        <v>124</v>
      </c>
      <c r="B109" s="5" t="s">
        <v>29</v>
      </c>
      <c r="C109" s="5" t="s">
        <v>21</v>
      </c>
      <c r="D109" s="5" t="s">
        <v>14</v>
      </c>
      <c r="E109" s="6" t="s">
        <v>293</v>
      </c>
      <c r="F109" s="5">
        <v>100</v>
      </c>
      <c r="G109" s="8">
        <v>327</v>
      </c>
      <c r="H109" s="8">
        <v>586</v>
      </c>
      <c r="I109" s="8">
        <v>586</v>
      </c>
    </row>
    <row r="110" spans="1:9" ht="97.5" customHeight="1">
      <c r="A110" s="40" t="s">
        <v>169</v>
      </c>
      <c r="B110" s="5" t="s">
        <v>29</v>
      </c>
      <c r="C110" s="5" t="s">
        <v>21</v>
      </c>
      <c r="D110" s="5" t="s">
        <v>14</v>
      </c>
      <c r="E110" s="6" t="s">
        <v>294</v>
      </c>
      <c r="F110" s="5"/>
      <c r="G110" s="8">
        <f>G111+G112</f>
        <v>30080</v>
      </c>
      <c r="H110" s="8">
        <f>H111+H112</f>
        <v>30080</v>
      </c>
      <c r="I110" s="8">
        <f>I111+I112</f>
        <v>30080</v>
      </c>
    </row>
    <row r="111" spans="1:9" ht="90.75" customHeight="1">
      <c r="A111" s="40" t="s">
        <v>124</v>
      </c>
      <c r="B111" s="5" t="s">
        <v>29</v>
      </c>
      <c r="C111" s="5" t="s">
        <v>21</v>
      </c>
      <c r="D111" s="5" t="s">
        <v>14</v>
      </c>
      <c r="E111" s="6" t="s">
        <v>294</v>
      </c>
      <c r="F111" s="5">
        <v>100</v>
      </c>
      <c r="G111" s="8">
        <v>27931.7</v>
      </c>
      <c r="H111" s="8">
        <v>27931.7</v>
      </c>
      <c r="I111" s="8">
        <v>27931.7</v>
      </c>
    </row>
    <row r="112" spans="1:9" ht="24" customHeight="1">
      <c r="A112" s="40" t="s">
        <v>170</v>
      </c>
      <c r="B112" s="5" t="s">
        <v>29</v>
      </c>
      <c r="C112" s="5" t="s">
        <v>21</v>
      </c>
      <c r="D112" s="5" t="s">
        <v>14</v>
      </c>
      <c r="E112" s="6" t="s">
        <v>294</v>
      </c>
      <c r="F112" s="5">
        <v>612</v>
      </c>
      <c r="G112" s="8">
        <v>2148.3000000000002</v>
      </c>
      <c r="H112" s="8">
        <v>2148.3000000000002</v>
      </c>
      <c r="I112" s="8">
        <v>2148.3000000000002</v>
      </c>
    </row>
    <row r="113" spans="1:9" ht="119.25" customHeight="1">
      <c r="A113" s="38" t="s">
        <v>70</v>
      </c>
      <c r="B113" s="5" t="s">
        <v>29</v>
      </c>
      <c r="C113" s="5" t="s">
        <v>21</v>
      </c>
      <c r="D113" s="5" t="s">
        <v>14</v>
      </c>
      <c r="E113" s="6" t="s">
        <v>110</v>
      </c>
      <c r="F113" s="3"/>
      <c r="G113" s="8">
        <f>G114+G115+G117+G116</f>
        <v>271438</v>
      </c>
      <c r="H113" s="8">
        <f>H114+H115+H117</f>
        <v>271438</v>
      </c>
      <c r="I113" s="8">
        <f>I114+I115+I117</f>
        <v>271438</v>
      </c>
    </row>
    <row r="114" spans="1:9" ht="99.75" customHeight="1">
      <c r="A114" s="25" t="s">
        <v>68</v>
      </c>
      <c r="B114" s="26" t="s">
        <v>29</v>
      </c>
      <c r="C114" s="26" t="s">
        <v>21</v>
      </c>
      <c r="D114" s="26" t="s">
        <v>14</v>
      </c>
      <c r="E114" s="27" t="s">
        <v>110</v>
      </c>
      <c r="F114" s="34">
        <v>100</v>
      </c>
      <c r="G114" s="20">
        <v>266143</v>
      </c>
      <c r="H114" s="20">
        <v>246809</v>
      </c>
      <c r="I114" s="20">
        <v>246809</v>
      </c>
    </row>
    <row r="115" spans="1:9" ht="39.75" customHeight="1">
      <c r="A115" s="25" t="s">
        <v>100</v>
      </c>
      <c r="B115" s="26" t="s">
        <v>29</v>
      </c>
      <c r="C115" s="26" t="s">
        <v>21</v>
      </c>
      <c r="D115" s="26" t="s">
        <v>14</v>
      </c>
      <c r="E115" s="27" t="s">
        <v>110</v>
      </c>
      <c r="F115" s="26">
        <v>200</v>
      </c>
      <c r="G115" s="20">
        <v>4971</v>
      </c>
      <c r="H115" s="20">
        <v>4971</v>
      </c>
      <c r="I115" s="20">
        <v>4971</v>
      </c>
    </row>
    <row r="116" spans="1:9" ht="39.75" customHeight="1">
      <c r="A116" s="52" t="s">
        <v>54</v>
      </c>
      <c r="B116" s="26" t="s">
        <v>29</v>
      </c>
      <c r="C116" s="26" t="s">
        <v>21</v>
      </c>
      <c r="D116" s="26" t="s">
        <v>14</v>
      </c>
      <c r="E116" s="27" t="s">
        <v>110</v>
      </c>
      <c r="F116" s="26">
        <v>300</v>
      </c>
      <c r="G116" s="20">
        <v>51</v>
      </c>
      <c r="H116" s="20">
        <v>0</v>
      </c>
      <c r="I116" s="20">
        <v>0</v>
      </c>
    </row>
    <row r="117" spans="1:9" ht="87" customHeight="1">
      <c r="A117" s="25" t="s">
        <v>173</v>
      </c>
      <c r="B117" s="26" t="s">
        <v>29</v>
      </c>
      <c r="C117" s="26" t="s">
        <v>21</v>
      </c>
      <c r="D117" s="26" t="s">
        <v>14</v>
      </c>
      <c r="E117" s="27" t="s">
        <v>110</v>
      </c>
      <c r="F117" s="26">
        <v>611</v>
      </c>
      <c r="G117" s="20">
        <v>273</v>
      </c>
      <c r="H117" s="20">
        <v>19658</v>
      </c>
      <c r="I117" s="20">
        <v>19658</v>
      </c>
    </row>
    <row r="118" spans="1:9" ht="79.5" customHeight="1">
      <c r="A118" s="38" t="s">
        <v>184</v>
      </c>
      <c r="B118" s="5" t="s">
        <v>29</v>
      </c>
      <c r="C118" s="5" t="s">
        <v>21</v>
      </c>
      <c r="D118" s="5" t="s">
        <v>14</v>
      </c>
      <c r="E118" s="6" t="s">
        <v>256</v>
      </c>
      <c r="F118" s="5"/>
      <c r="G118" s="8">
        <f>G119+G120</f>
        <v>1635</v>
      </c>
      <c r="H118" s="8">
        <f>H119+H120</f>
        <v>1635</v>
      </c>
      <c r="I118" s="8">
        <f>I119+I120</f>
        <v>1635</v>
      </c>
    </row>
    <row r="119" spans="1:9" ht="33" customHeight="1">
      <c r="A119" s="21" t="s">
        <v>100</v>
      </c>
      <c r="B119" s="5" t="s">
        <v>29</v>
      </c>
      <c r="C119" s="5" t="s">
        <v>21</v>
      </c>
      <c r="D119" s="5" t="s">
        <v>14</v>
      </c>
      <c r="E119" s="27" t="s">
        <v>256</v>
      </c>
      <c r="F119" s="5">
        <v>200</v>
      </c>
      <c r="G119" s="8">
        <v>1618</v>
      </c>
      <c r="H119" s="8">
        <v>1618</v>
      </c>
      <c r="I119" s="8">
        <v>1618</v>
      </c>
    </row>
    <row r="120" spans="1:9" ht="33" customHeight="1">
      <c r="A120" s="40" t="s">
        <v>170</v>
      </c>
      <c r="B120" s="5" t="s">
        <v>29</v>
      </c>
      <c r="C120" s="5" t="s">
        <v>21</v>
      </c>
      <c r="D120" s="5" t="s">
        <v>14</v>
      </c>
      <c r="E120" s="27" t="s">
        <v>256</v>
      </c>
      <c r="F120" s="5">
        <v>612</v>
      </c>
      <c r="G120" s="8">
        <v>17</v>
      </c>
      <c r="H120" s="8">
        <v>17</v>
      </c>
      <c r="I120" s="8">
        <v>17</v>
      </c>
    </row>
    <row r="121" spans="1:9" ht="94.5">
      <c r="A121" s="63" t="s">
        <v>310</v>
      </c>
      <c r="B121" s="26" t="s">
        <v>29</v>
      </c>
      <c r="C121" s="26" t="s">
        <v>21</v>
      </c>
      <c r="D121" s="26" t="s">
        <v>14</v>
      </c>
      <c r="E121" s="27" t="s">
        <v>256</v>
      </c>
      <c r="F121" s="26"/>
      <c r="G121" s="20">
        <f>G122</f>
        <v>16.515000000000001</v>
      </c>
      <c r="H121" s="20">
        <v>0</v>
      </c>
      <c r="I121" s="20">
        <v>0</v>
      </c>
    </row>
    <row r="122" spans="1:9" ht="33" customHeight="1">
      <c r="A122" s="25" t="s">
        <v>100</v>
      </c>
      <c r="B122" s="26" t="s">
        <v>29</v>
      </c>
      <c r="C122" s="26" t="s">
        <v>21</v>
      </c>
      <c r="D122" s="26" t="s">
        <v>14</v>
      </c>
      <c r="E122" s="27" t="s">
        <v>256</v>
      </c>
      <c r="F122" s="26">
        <v>200</v>
      </c>
      <c r="G122" s="20">
        <v>16.515000000000001</v>
      </c>
      <c r="H122" s="20">
        <v>0</v>
      </c>
      <c r="I122" s="20">
        <v>0</v>
      </c>
    </row>
    <row r="123" spans="1:9" ht="47.25">
      <c r="A123" s="25" t="s">
        <v>262</v>
      </c>
      <c r="B123" s="26" t="s">
        <v>29</v>
      </c>
      <c r="C123" s="26" t="s">
        <v>21</v>
      </c>
      <c r="D123" s="26" t="s">
        <v>14</v>
      </c>
      <c r="E123" s="27" t="s">
        <v>263</v>
      </c>
      <c r="F123" s="26"/>
      <c r="G123" s="20">
        <f>G124+G125</f>
        <v>3655</v>
      </c>
      <c r="H123" s="20">
        <f>H124+H125</f>
        <v>3655</v>
      </c>
      <c r="I123" s="20">
        <f>I124+I125</f>
        <v>3655</v>
      </c>
    </row>
    <row r="124" spans="1:9" ht="31.5">
      <c r="A124" s="25" t="s">
        <v>100</v>
      </c>
      <c r="B124" s="26" t="s">
        <v>29</v>
      </c>
      <c r="C124" s="26" t="s">
        <v>21</v>
      </c>
      <c r="D124" s="26" t="s">
        <v>14</v>
      </c>
      <c r="E124" s="27" t="s">
        <v>263</v>
      </c>
      <c r="F124" s="26">
        <v>200</v>
      </c>
      <c r="G124" s="20">
        <v>3375</v>
      </c>
      <c r="H124" s="20">
        <v>3375</v>
      </c>
      <c r="I124" s="20">
        <v>3375</v>
      </c>
    </row>
    <row r="125" spans="1:9" ht="33" customHeight="1">
      <c r="A125" s="63" t="s">
        <v>170</v>
      </c>
      <c r="B125" s="26" t="s">
        <v>29</v>
      </c>
      <c r="C125" s="26" t="s">
        <v>21</v>
      </c>
      <c r="D125" s="26" t="s">
        <v>14</v>
      </c>
      <c r="E125" s="27" t="s">
        <v>263</v>
      </c>
      <c r="F125" s="26">
        <v>612</v>
      </c>
      <c r="G125" s="20">
        <v>280</v>
      </c>
      <c r="H125" s="20">
        <v>280</v>
      </c>
      <c r="I125" s="20">
        <v>280</v>
      </c>
    </row>
    <row r="126" spans="1:9" ht="94.5">
      <c r="A126" s="63" t="s">
        <v>310</v>
      </c>
      <c r="B126" s="26" t="s">
        <v>29</v>
      </c>
      <c r="C126" s="26" t="s">
        <v>21</v>
      </c>
      <c r="D126" s="26" t="s">
        <v>14</v>
      </c>
      <c r="E126" s="27" t="s">
        <v>263</v>
      </c>
      <c r="F126" s="26"/>
      <c r="G126" s="20">
        <f>G127</f>
        <v>36.918999999999997</v>
      </c>
      <c r="H126" s="20">
        <v>0</v>
      </c>
      <c r="I126" s="20">
        <v>0</v>
      </c>
    </row>
    <row r="127" spans="1:9" ht="33" customHeight="1">
      <c r="A127" s="25" t="s">
        <v>100</v>
      </c>
      <c r="B127" s="26" t="s">
        <v>29</v>
      </c>
      <c r="C127" s="26" t="s">
        <v>21</v>
      </c>
      <c r="D127" s="26" t="s">
        <v>14</v>
      </c>
      <c r="E127" s="27" t="s">
        <v>263</v>
      </c>
      <c r="F127" s="26">
        <v>200</v>
      </c>
      <c r="G127" s="20">
        <v>36.918999999999997</v>
      </c>
      <c r="H127" s="20">
        <v>0</v>
      </c>
      <c r="I127" s="20">
        <v>0</v>
      </c>
    </row>
    <row r="128" spans="1:9" ht="81" customHeight="1">
      <c r="A128" s="21" t="s">
        <v>172</v>
      </c>
      <c r="B128" s="5" t="s">
        <v>29</v>
      </c>
      <c r="C128" s="5" t="s">
        <v>21</v>
      </c>
      <c r="D128" s="5" t="s">
        <v>14</v>
      </c>
      <c r="E128" s="6" t="s">
        <v>171</v>
      </c>
      <c r="F128" s="5"/>
      <c r="G128" s="8">
        <f>G129+G130</f>
        <v>10619.9</v>
      </c>
      <c r="H128" s="8">
        <f>H129+H130</f>
        <v>10212.1</v>
      </c>
      <c r="I128" s="8">
        <f>I129+I130</f>
        <v>9704.4</v>
      </c>
    </row>
    <row r="129" spans="1:9" ht="33" customHeight="1">
      <c r="A129" s="21" t="s">
        <v>100</v>
      </c>
      <c r="B129" s="5" t="s">
        <v>29</v>
      </c>
      <c r="C129" s="5" t="s">
        <v>21</v>
      </c>
      <c r="D129" s="5" t="s">
        <v>14</v>
      </c>
      <c r="E129" s="6" t="s">
        <v>171</v>
      </c>
      <c r="F129" s="5">
        <v>200</v>
      </c>
      <c r="G129" s="8">
        <v>10049.9</v>
      </c>
      <c r="H129" s="8">
        <v>9642.1</v>
      </c>
      <c r="I129" s="8">
        <v>9134.4</v>
      </c>
    </row>
    <row r="130" spans="1:9" ht="28.5" customHeight="1">
      <c r="A130" s="40" t="s">
        <v>170</v>
      </c>
      <c r="B130" s="5" t="s">
        <v>29</v>
      </c>
      <c r="C130" s="5" t="s">
        <v>21</v>
      </c>
      <c r="D130" s="5" t="s">
        <v>14</v>
      </c>
      <c r="E130" s="6" t="s">
        <v>171</v>
      </c>
      <c r="F130" s="5">
        <v>612</v>
      </c>
      <c r="G130" s="8">
        <v>570</v>
      </c>
      <c r="H130" s="8">
        <v>570</v>
      </c>
      <c r="I130" s="8">
        <v>570</v>
      </c>
    </row>
    <row r="131" spans="1:9" ht="109.5" customHeight="1">
      <c r="A131" s="21" t="s">
        <v>231</v>
      </c>
      <c r="B131" s="5" t="s">
        <v>29</v>
      </c>
      <c r="C131" s="5" t="s">
        <v>21</v>
      </c>
      <c r="D131" s="5" t="s">
        <v>14</v>
      </c>
      <c r="E131" s="6" t="s">
        <v>279</v>
      </c>
      <c r="F131" s="5"/>
      <c r="G131" s="8">
        <f>G132</f>
        <v>720.7</v>
      </c>
      <c r="H131" s="8">
        <f>H132</f>
        <v>1327.4</v>
      </c>
      <c r="I131" s="8">
        <f>I132</f>
        <v>1343.8</v>
      </c>
    </row>
    <row r="132" spans="1:9" ht="94.5" customHeight="1">
      <c r="A132" s="21" t="s">
        <v>68</v>
      </c>
      <c r="B132" s="5" t="s">
        <v>29</v>
      </c>
      <c r="C132" s="5" t="s">
        <v>21</v>
      </c>
      <c r="D132" s="5" t="s">
        <v>14</v>
      </c>
      <c r="E132" s="6" t="s">
        <v>279</v>
      </c>
      <c r="F132" s="5">
        <v>100</v>
      </c>
      <c r="G132" s="8">
        <v>720.7</v>
      </c>
      <c r="H132" s="8">
        <v>1327.4</v>
      </c>
      <c r="I132" s="8">
        <v>1343.8</v>
      </c>
    </row>
    <row r="133" spans="1:9" ht="29.25" customHeight="1">
      <c r="A133" s="38" t="s">
        <v>190</v>
      </c>
      <c r="B133" s="5" t="s">
        <v>29</v>
      </c>
      <c r="C133" s="5" t="s">
        <v>21</v>
      </c>
      <c r="D133" s="5" t="s">
        <v>14</v>
      </c>
      <c r="E133" s="7" t="s">
        <v>189</v>
      </c>
      <c r="F133" s="5"/>
      <c r="G133" s="8">
        <f t="shared" ref="G133:I134" si="8">G134</f>
        <v>400</v>
      </c>
      <c r="H133" s="8">
        <f t="shared" si="8"/>
        <v>300</v>
      </c>
      <c r="I133" s="8">
        <f t="shared" si="8"/>
        <v>300</v>
      </c>
    </row>
    <row r="134" spans="1:9" ht="33" customHeight="1">
      <c r="A134" s="40" t="s">
        <v>254</v>
      </c>
      <c r="B134" s="5" t="s">
        <v>29</v>
      </c>
      <c r="C134" s="5" t="s">
        <v>21</v>
      </c>
      <c r="D134" s="5" t="s">
        <v>14</v>
      </c>
      <c r="E134" s="7" t="s">
        <v>255</v>
      </c>
      <c r="F134" s="5"/>
      <c r="G134" s="8">
        <f t="shared" si="8"/>
        <v>400</v>
      </c>
      <c r="H134" s="8">
        <f t="shared" si="8"/>
        <v>300</v>
      </c>
      <c r="I134" s="8">
        <f t="shared" si="8"/>
        <v>300</v>
      </c>
    </row>
    <row r="135" spans="1:9" ht="94.5" customHeight="1">
      <c r="A135" s="40" t="s">
        <v>124</v>
      </c>
      <c r="B135" s="5" t="s">
        <v>29</v>
      </c>
      <c r="C135" s="5" t="s">
        <v>21</v>
      </c>
      <c r="D135" s="5" t="s">
        <v>14</v>
      </c>
      <c r="E135" s="7" t="s">
        <v>255</v>
      </c>
      <c r="F135" s="5">
        <v>100</v>
      </c>
      <c r="G135" s="8">
        <v>400</v>
      </c>
      <c r="H135" s="8">
        <v>300</v>
      </c>
      <c r="I135" s="8">
        <v>300</v>
      </c>
    </row>
    <row r="136" spans="1:9" ht="31.5" customHeight="1">
      <c r="A136" s="52" t="s">
        <v>7</v>
      </c>
      <c r="B136" s="5" t="s">
        <v>29</v>
      </c>
      <c r="C136" s="5" t="s">
        <v>21</v>
      </c>
      <c r="D136" s="5" t="s">
        <v>18</v>
      </c>
      <c r="E136" s="7"/>
      <c r="F136" s="3"/>
      <c r="G136" s="8">
        <f>G137+G147+G157+G165</f>
        <v>29880.381999999998</v>
      </c>
      <c r="H136" s="8">
        <f>H137+H147+H157+H165</f>
        <v>18015.599999999999</v>
      </c>
      <c r="I136" s="8">
        <f>I137+I147+I157+I165</f>
        <v>17550</v>
      </c>
    </row>
    <row r="137" spans="1:9" ht="54.75" customHeight="1">
      <c r="A137" s="38" t="s">
        <v>199</v>
      </c>
      <c r="B137" s="5" t="s">
        <v>29</v>
      </c>
      <c r="C137" s="5" t="s">
        <v>21</v>
      </c>
      <c r="D137" s="5" t="s">
        <v>18</v>
      </c>
      <c r="E137" s="7" t="s">
        <v>198</v>
      </c>
      <c r="F137" s="3"/>
      <c r="G137" s="8">
        <f>G138+G143</f>
        <v>5364</v>
      </c>
      <c r="H137" s="8">
        <f>H138+H143</f>
        <v>4658</v>
      </c>
      <c r="I137" s="8">
        <f>I138+I143</f>
        <v>4658</v>
      </c>
    </row>
    <row r="138" spans="1:9" ht="39.75" customHeight="1">
      <c r="A138" s="38" t="s">
        <v>58</v>
      </c>
      <c r="B138" s="5" t="s">
        <v>29</v>
      </c>
      <c r="C138" s="5" t="s">
        <v>21</v>
      </c>
      <c r="D138" s="5" t="s">
        <v>18</v>
      </c>
      <c r="E138" s="6" t="s">
        <v>101</v>
      </c>
      <c r="F138" s="5"/>
      <c r="G138" s="8">
        <f>G139</f>
        <v>4089</v>
      </c>
      <c r="H138" s="8">
        <f>H139</f>
        <v>3383</v>
      </c>
      <c r="I138" s="8">
        <f>I139</f>
        <v>3383</v>
      </c>
    </row>
    <row r="139" spans="1:9" ht="33.75" customHeight="1">
      <c r="A139" s="38" t="s">
        <v>59</v>
      </c>
      <c r="B139" s="5" t="s">
        <v>29</v>
      </c>
      <c r="C139" s="5" t="s">
        <v>21</v>
      </c>
      <c r="D139" s="5" t="s">
        <v>18</v>
      </c>
      <c r="E139" s="6" t="s">
        <v>102</v>
      </c>
      <c r="F139" s="5"/>
      <c r="G139" s="8">
        <f>G140+G141+G142</f>
        <v>4089</v>
      </c>
      <c r="H139" s="8">
        <f>H140+H141+H142</f>
        <v>3383</v>
      </c>
      <c r="I139" s="8">
        <f>I140+I141+I142</f>
        <v>3383</v>
      </c>
    </row>
    <row r="140" spans="1:9" ht="87" customHeight="1">
      <c r="A140" s="21" t="s">
        <v>68</v>
      </c>
      <c r="B140" s="5" t="s">
        <v>29</v>
      </c>
      <c r="C140" s="5" t="s">
        <v>21</v>
      </c>
      <c r="D140" s="5" t="s">
        <v>18</v>
      </c>
      <c r="E140" s="6" t="s">
        <v>102</v>
      </c>
      <c r="F140" s="5">
        <v>100</v>
      </c>
      <c r="G140" s="8">
        <v>3794</v>
      </c>
      <c r="H140" s="8">
        <v>3188</v>
      </c>
      <c r="I140" s="8">
        <v>3188</v>
      </c>
    </row>
    <row r="141" spans="1:9" ht="42" customHeight="1">
      <c r="A141" s="21" t="s">
        <v>100</v>
      </c>
      <c r="B141" s="5" t="s">
        <v>29</v>
      </c>
      <c r="C141" s="5" t="s">
        <v>21</v>
      </c>
      <c r="D141" s="5" t="s">
        <v>18</v>
      </c>
      <c r="E141" s="6" t="s">
        <v>102</v>
      </c>
      <c r="F141" s="5">
        <v>200</v>
      </c>
      <c r="G141" s="8">
        <v>295</v>
      </c>
      <c r="H141" s="8">
        <v>195</v>
      </c>
      <c r="I141" s="8">
        <v>195</v>
      </c>
    </row>
    <row r="142" spans="1:9" ht="25.5" customHeight="1">
      <c r="A142" s="40" t="s">
        <v>60</v>
      </c>
      <c r="B142" s="5" t="s">
        <v>29</v>
      </c>
      <c r="C142" s="5" t="s">
        <v>21</v>
      </c>
      <c r="D142" s="5" t="s">
        <v>18</v>
      </c>
      <c r="E142" s="6" t="s">
        <v>102</v>
      </c>
      <c r="F142" s="5">
        <v>850</v>
      </c>
      <c r="G142" s="8">
        <v>0</v>
      </c>
      <c r="H142" s="8">
        <v>0</v>
      </c>
      <c r="I142" s="8">
        <v>0</v>
      </c>
    </row>
    <row r="143" spans="1:9" ht="34.5" customHeight="1">
      <c r="A143" s="40" t="s">
        <v>192</v>
      </c>
      <c r="B143" s="5" t="s">
        <v>29</v>
      </c>
      <c r="C143" s="5" t="s">
        <v>21</v>
      </c>
      <c r="D143" s="5" t="s">
        <v>18</v>
      </c>
      <c r="E143" s="6" t="s">
        <v>191</v>
      </c>
      <c r="F143" s="5"/>
      <c r="G143" s="8">
        <f>G144</f>
        <v>1275</v>
      </c>
      <c r="H143" s="8">
        <f>H144</f>
        <v>1275</v>
      </c>
      <c r="I143" s="8">
        <f>I144</f>
        <v>1275</v>
      </c>
    </row>
    <row r="144" spans="1:9" ht="54.75" customHeight="1">
      <c r="A144" s="38" t="s">
        <v>86</v>
      </c>
      <c r="B144" s="5" t="s">
        <v>29</v>
      </c>
      <c r="C144" s="5" t="s">
        <v>21</v>
      </c>
      <c r="D144" s="5" t="s">
        <v>18</v>
      </c>
      <c r="E144" s="6" t="s">
        <v>120</v>
      </c>
      <c r="F144" s="5"/>
      <c r="G144" s="8">
        <f>G145+G146</f>
        <v>1275</v>
      </c>
      <c r="H144" s="8">
        <f>H145+H146</f>
        <v>1275</v>
      </c>
      <c r="I144" s="8">
        <f>I145+I146</f>
        <v>1275</v>
      </c>
    </row>
    <row r="145" spans="1:9" ht="84.75" customHeight="1">
      <c r="A145" s="21" t="s">
        <v>68</v>
      </c>
      <c r="B145" s="5" t="s">
        <v>29</v>
      </c>
      <c r="C145" s="16" t="s">
        <v>21</v>
      </c>
      <c r="D145" s="16" t="s">
        <v>18</v>
      </c>
      <c r="E145" s="6" t="s">
        <v>120</v>
      </c>
      <c r="F145" s="16">
        <v>100</v>
      </c>
      <c r="G145" s="22">
        <v>1237</v>
      </c>
      <c r="H145" s="22">
        <v>1237</v>
      </c>
      <c r="I145" s="22">
        <v>1237</v>
      </c>
    </row>
    <row r="146" spans="1:9" ht="33.75" customHeight="1">
      <c r="A146" s="21" t="s">
        <v>100</v>
      </c>
      <c r="B146" s="5" t="s">
        <v>29</v>
      </c>
      <c r="C146" s="16" t="s">
        <v>21</v>
      </c>
      <c r="D146" s="16" t="s">
        <v>18</v>
      </c>
      <c r="E146" s="6" t="s">
        <v>120</v>
      </c>
      <c r="F146" s="16">
        <v>200</v>
      </c>
      <c r="G146" s="22">
        <v>38</v>
      </c>
      <c r="H146" s="22">
        <v>38</v>
      </c>
      <c r="I146" s="22">
        <v>38</v>
      </c>
    </row>
    <row r="147" spans="1:9" ht="33.75" customHeight="1">
      <c r="A147" s="40" t="s">
        <v>197</v>
      </c>
      <c r="B147" s="5" t="s">
        <v>29</v>
      </c>
      <c r="C147" s="16" t="s">
        <v>21</v>
      </c>
      <c r="D147" s="16" t="s">
        <v>18</v>
      </c>
      <c r="E147" s="6" t="s">
        <v>196</v>
      </c>
      <c r="F147" s="16"/>
      <c r="G147" s="22">
        <f>G148+G152</f>
        <v>12416</v>
      </c>
      <c r="H147" s="22">
        <f>H148+H152</f>
        <v>10835</v>
      </c>
      <c r="I147" s="22">
        <f>I148+I152</f>
        <v>10002</v>
      </c>
    </row>
    <row r="148" spans="1:9" ht="53.25" customHeight="1">
      <c r="A148" s="38" t="s">
        <v>75</v>
      </c>
      <c r="B148" s="6" t="s">
        <v>29</v>
      </c>
      <c r="C148" s="6" t="s">
        <v>21</v>
      </c>
      <c r="D148" s="16" t="s">
        <v>18</v>
      </c>
      <c r="E148" s="6" t="s">
        <v>99</v>
      </c>
      <c r="F148" s="3"/>
      <c r="G148" s="8">
        <f>G149</f>
        <v>5624</v>
      </c>
      <c r="H148" s="8">
        <f>H149</f>
        <v>4802</v>
      </c>
      <c r="I148" s="8">
        <f>I149</f>
        <v>4802</v>
      </c>
    </row>
    <row r="149" spans="1:9" ht="28.5" customHeight="1">
      <c r="A149" s="38" t="s">
        <v>61</v>
      </c>
      <c r="B149" s="5" t="s">
        <v>29</v>
      </c>
      <c r="C149" s="5" t="s">
        <v>21</v>
      </c>
      <c r="D149" s="16" t="s">
        <v>18</v>
      </c>
      <c r="E149" s="6" t="s">
        <v>111</v>
      </c>
      <c r="F149" s="3"/>
      <c r="G149" s="8">
        <f>G150+G151</f>
        <v>5624</v>
      </c>
      <c r="H149" s="8">
        <f>H150+H151</f>
        <v>4802</v>
      </c>
      <c r="I149" s="8">
        <f>I150+I151</f>
        <v>4802</v>
      </c>
    </row>
    <row r="150" spans="1:9" ht="84.75" customHeight="1">
      <c r="A150" s="21" t="s">
        <v>68</v>
      </c>
      <c r="B150" s="5" t="s">
        <v>29</v>
      </c>
      <c r="C150" s="5" t="s">
        <v>21</v>
      </c>
      <c r="D150" s="16" t="s">
        <v>18</v>
      </c>
      <c r="E150" s="6" t="s">
        <v>111</v>
      </c>
      <c r="F150" s="3">
        <v>100</v>
      </c>
      <c r="G150" s="8">
        <v>4296</v>
      </c>
      <c r="H150" s="8">
        <v>3700</v>
      </c>
      <c r="I150" s="8">
        <v>3700</v>
      </c>
    </row>
    <row r="151" spans="1:9" ht="40.5" customHeight="1">
      <c r="A151" s="21" t="s">
        <v>100</v>
      </c>
      <c r="B151" s="5" t="s">
        <v>29</v>
      </c>
      <c r="C151" s="5" t="s">
        <v>21</v>
      </c>
      <c r="D151" s="16" t="s">
        <v>18</v>
      </c>
      <c r="E151" s="6" t="s">
        <v>111</v>
      </c>
      <c r="F151" s="3">
        <v>200</v>
      </c>
      <c r="G151" s="8">
        <v>1328</v>
      </c>
      <c r="H151" s="8">
        <v>1102</v>
      </c>
      <c r="I151" s="8">
        <v>1102</v>
      </c>
    </row>
    <row r="152" spans="1:9" ht="51.75" customHeight="1">
      <c r="A152" s="40" t="s">
        <v>79</v>
      </c>
      <c r="B152" s="5" t="s">
        <v>29</v>
      </c>
      <c r="C152" s="5" t="s">
        <v>21</v>
      </c>
      <c r="D152" s="5" t="s">
        <v>18</v>
      </c>
      <c r="E152" s="6" t="s">
        <v>105</v>
      </c>
      <c r="F152" s="5"/>
      <c r="G152" s="8">
        <f>G153</f>
        <v>6792</v>
      </c>
      <c r="H152" s="8">
        <f>H153</f>
        <v>6033</v>
      </c>
      <c r="I152" s="8">
        <f>I153</f>
        <v>5200</v>
      </c>
    </row>
    <row r="153" spans="1:9" ht="93.75" customHeight="1">
      <c r="A153" s="39" t="s">
        <v>57</v>
      </c>
      <c r="B153" s="5" t="s">
        <v>29</v>
      </c>
      <c r="C153" s="5" t="s">
        <v>21</v>
      </c>
      <c r="D153" s="5" t="s">
        <v>18</v>
      </c>
      <c r="E153" s="6" t="s">
        <v>106</v>
      </c>
      <c r="F153" s="5"/>
      <c r="G153" s="8">
        <f>G154+G155+G156</f>
        <v>6792</v>
      </c>
      <c r="H153" s="8">
        <f>H154+H155+H156</f>
        <v>6033</v>
      </c>
      <c r="I153" s="8">
        <f>I154+I155+I156</f>
        <v>5200</v>
      </c>
    </row>
    <row r="154" spans="1:9" ht="85.5" customHeight="1">
      <c r="A154" s="21" t="s">
        <v>68</v>
      </c>
      <c r="B154" s="5" t="s">
        <v>29</v>
      </c>
      <c r="C154" s="5" t="s">
        <v>21</v>
      </c>
      <c r="D154" s="5" t="s">
        <v>18</v>
      </c>
      <c r="E154" s="6" t="s">
        <v>106</v>
      </c>
      <c r="F154" s="5">
        <v>100</v>
      </c>
      <c r="G154" s="8">
        <v>6232</v>
      </c>
      <c r="H154" s="8">
        <v>5833</v>
      </c>
      <c r="I154" s="8">
        <v>5000</v>
      </c>
    </row>
    <row r="155" spans="1:9" ht="42.75" customHeight="1">
      <c r="A155" s="21" t="s">
        <v>100</v>
      </c>
      <c r="B155" s="5" t="s">
        <v>29</v>
      </c>
      <c r="C155" s="5" t="s">
        <v>21</v>
      </c>
      <c r="D155" s="5" t="s">
        <v>18</v>
      </c>
      <c r="E155" s="6" t="s">
        <v>106</v>
      </c>
      <c r="F155" s="5">
        <v>200</v>
      </c>
      <c r="G155" s="8">
        <v>560</v>
      </c>
      <c r="H155" s="8">
        <v>200</v>
      </c>
      <c r="I155" s="8">
        <v>200</v>
      </c>
    </row>
    <row r="156" spans="1:9" ht="24" customHeight="1">
      <c r="A156" s="40" t="s">
        <v>60</v>
      </c>
      <c r="B156" s="5" t="s">
        <v>29</v>
      </c>
      <c r="C156" s="5" t="s">
        <v>21</v>
      </c>
      <c r="D156" s="5" t="s">
        <v>18</v>
      </c>
      <c r="E156" s="6" t="s">
        <v>106</v>
      </c>
      <c r="F156" s="5">
        <v>850</v>
      </c>
      <c r="G156" s="8">
        <v>0</v>
      </c>
      <c r="H156" s="8">
        <v>0</v>
      </c>
      <c r="I156" s="8">
        <v>0</v>
      </c>
    </row>
    <row r="157" spans="1:9" ht="24" customHeight="1">
      <c r="A157" s="40" t="s">
        <v>187</v>
      </c>
      <c r="B157" s="5" t="s">
        <v>29</v>
      </c>
      <c r="C157" s="5" t="s">
        <v>21</v>
      </c>
      <c r="D157" s="5" t="s">
        <v>18</v>
      </c>
      <c r="E157" s="6" t="s">
        <v>185</v>
      </c>
      <c r="F157" s="5"/>
      <c r="G157" s="8">
        <f>G158</f>
        <v>2476.5650000000001</v>
      </c>
      <c r="H157" s="8">
        <f>H158</f>
        <v>2451</v>
      </c>
      <c r="I157" s="8">
        <f>I158</f>
        <v>2450</v>
      </c>
    </row>
    <row r="158" spans="1:9" ht="24" customHeight="1">
      <c r="A158" s="40" t="s">
        <v>188</v>
      </c>
      <c r="B158" s="5" t="s">
        <v>29</v>
      </c>
      <c r="C158" s="5" t="s">
        <v>21</v>
      </c>
      <c r="D158" s="5" t="s">
        <v>18</v>
      </c>
      <c r="E158" s="6" t="s">
        <v>186</v>
      </c>
      <c r="F158" s="5"/>
      <c r="G158" s="8">
        <f>G159+G163+G161</f>
        <v>2476.5650000000001</v>
      </c>
      <c r="H158" s="8">
        <f>H159+H163</f>
        <v>2451</v>
      </c>
      <c r="I158" s="8">
        <f>I159+I163</f>
        <v>2450</v>
      </c>
    </row>
    <row r="159" spans="1:9" ht="37.5" customHeight="1">
      <c r="A159" s="40" t="s">
        <v>149</v>
      </c>
      <c r="B159" s="5" t="s">
        <v>29</v>
      </c>
      <c r="C159" s="5" t="s">
        <v>21</v>
      </c>
      <c r="D159" s="5" t="s">
        <v>18</v>
      </c>
      <c r="E159" s="6" t="s">
        <v>312</v>
      </c>
      <c r="F159" s="3"/>
      <c r="G159" s="8">
        <f>G160</f>
        <v>2432</v>
      </c>
      <c r="H159" s="8">
        <f>H160</f>
        <v>2432</v>
      </c>
      <c r="I159" s="8">
        <f>I160</f>
        <v>2432</v>
      </c>
    </row>
    <row r="160" spans="1:9" ht="48.75" customHeight="1">
      <c r="A160" s="21" t="s">
        <v>100</v>
      </c>
      <c r="B160" s="5" t="s">
        <v>29</v>
      </c>
      <c r="C160" s="5" t="s">
        <v>21</v>
      </c>
      <c r="D160" s="5" t="s">
        <v>18</v>
      </c>
      <c r="E160" s="6" t="s">
        <v>312</v>
      </c>
      <c r="F160" s="3">
        <v>200</v>
      </c>
      <c r="G160" s="8">
        <v>2432</v>
      </c>
      <c r="H160" s="8">
        <v>2432</v>
      </c>
      <c r="I160" s="8">
        <v>2432</v>
      </c>
    </row>
    <row r="161" spans="1:9" ht="48.75" customHeight="1">
      <c r="A161" s="25" t="s">
        <v>314</v>
      </c>
      <c r="B161" s="26" t="s">
        <v>29</v>
      </c>
      <c r="C161" s="26" t="s">
        <v>21</v>
      </c>
      <c r="D161" s="26" t="s">
        <v>18</v>
      </c>
      <c r="E161" s="27" t="s">
        <v>312</v>
      </c>
      <c r="F161" s="34"/>
      <c r="G161" s="20">
        <f>G162</f>
        <v>24.565000000000001</v>
      </c>
      <c r="H161" s="20">
        <v>0</v>
      </c>
      <c r="I161" s="20">
        <v>0</v>
      </c>
    </row>
    <row r="162" spans="1:9" ht="48.75" customHeight="1">
      <c r="A162" s="25" t="s">
        <v>100</v>
      </c>
      <c r="B162" s="26" t="s">
        <v>29</v>
      </c>
      <c r="C162" s="26" t="s">
        <v>21</v>
      </c>
      <c r="D162" s="26" t="s">
        <v>18</v>
      </c>
      <c r="E162" s="27" t="s">
        <v>312</v>
      </c>
      <c r="F162" s="34">
        <v>200</v>
      </c>
      <c r="G162" s="20">
        <v>24.565000000000001</v>
      </c>
      <c r="H162" s="20">
        <v>0</v>
      </c>
      <c r="I162" s="20">
        <v>0</v>
      </c>
    </row>
    <row r="163" spans="1:9" ht="112.5" customHeight="1">
      <c r="A163" s="21" t="s">
        <v>232</v>
      </c>
      <c r="B163" s="5" t="s">
        <v>29</v>
      </c>
      <c r="C163" s="5" t="s">
        <v>21</v>
      </c>
      <c r="D163" s="5" t="s">
        <v>18</v>
      </c>
      <c r="E163" s="6" t="s">
        <v>313</v>
      </c>
      <c r="F163" s="5"/>
      <c r="G163" s="8">
        <f>G164</f>
        <v>20</v>
      </c>
      <c r="H163" s="8">
        <f>H164</f>
        <v>19</v>
      </c>
      <c r="I163" s="8">
        <f>I164</f>
        <v>18</v>
      </c>
    </row>
    <row r="164" spans="1:9" ht="33" customHeight="1">
      <c r="A164" s="38" t="s">
        <v>54</v>
      </c>
      <c r="B164" s="5" t="s">
        <v>29</v>
      </c>
      <c r="C164" s="5" t="s">
        <v>21</v>
      </c>
      <c r="D164" s="5" t="s">
        <v>18</v>
      </c>
      <c r="E164" s="6" t="s">
        <v>313</v>
      </c>
      <c r="F164" s="5">
        <v>300</v>
      </c>
      <c r="G164" s="8">
        <v>20</v>
      </c>
      <c r="H164" s="8">
        <v>19</v>
      </c>
      <c r="I164" s="8">
        <v>18</v>
      </c>
    </row>
    <row r="165" spans="1:9" ht="33" customHeight="1">
      <c r="A165" s="21" t="s">
        <v>194</v>
      </c>
      <c r="B165" s="5" t="s">
        <v>29</v>
      </c>
      <c r="C165" s="5" t="s">
        <v>21</v>
      </c>
      <c r="D165" s="5" t="s">
        <v>18</v>
      </c>
      <c r="E165" s="6" t="s">
        <v>193</v>
      </c>
      <c r="F165" s="5"/>
      <c r="G165" s="8">
        <f t="shared" ref="G165:I167" si="9">G166</f>
        <v>9623.8169999999991</v>
      </c>
      <c r="H165" s="8">
        <f t="shared" si="9"/>
        <v>71.599999999999994</v>
      </c>
      <c r="I165" s="8">
        <f t="shared" si="9"/>
        <v>440</v>
      </c>
    </row>
    <row r="166" spans="1:9" ht="33" customHeight="1">
      <c r="A166" s="21" t="s">
        <v>209</v>
      </c>
      <c r="B166" s="5" t="s">
        <v>29</v>
      </c>
      <c r="C166" s="5" t="s">
        <v>21</v>
      </c>
      <c r="D166" s="5" t="s">
        <v>18</v>
      </c>
      <c r="E166" s="6" t="s">
        <v>208</v>
      </c>
      <c r="F166" s="5"/>
      <c r="G166" s="8">
        <f t="shared" si="9"/>
        <v>9623.8169999999991</v>
      </c>
      <c r="H166" s="8">
        <f t="shared" si="9"/>
        <v>71.599999999999994</v>
      </c>
      <c r="I166" s="8">
        <f t="shared" si="9"/>
        <v>440</v>
      </c>
    </row>
    <row r="167" spans="1:9" ht="33" customHeight="1">
      <c r="A167" s="21" t="s">
        <v>245</v>
      </c>
      <c r="B167" s="5" t="s">
        <v>29</v>
      </c>
      <c r="C167" s="5" t="s">
        <v>21</v>
      </c>
      <c r="D167" s="5" t="s">
        <v>18</v>
      </c>
      <c r="E167" s="6" t="s">
        <v>246</v>
      </c>
      <c r="F167" s="5"/>
      <c r="G167" s="8">
        <f t="shared" si="9"/>
        <v>9623.8169999999991</v>
      </c>
      <c r="H167" s="8">
        <f t="shared" si="9"/>
        <v>71.599999999999994</v>
      </c>
      <c r="I167" s="8">
        <f t="shared" si="9"/>
        <v>440</v>
      </c>
    </row>
    <row r="168" spans="1:9" ht="33" customHeight="1">
      <c r="A168" s="21" t="s">
        <v>100</v>
      </c>
      <c r="B168" s="5" t="s">
        <v>29</v>
      </c>
      <c r="C168" s="5" t="s">
        <v>21</v>
      </c>
      <c r="D168" s="5" t="s">
        <v>18</v>
      </c>
      <c r="E168" s="6" t="s">
        <v>246</v>
      </c>
      <c r="F168" s="5">
        <v>200</v>
      </c>
      <c r="G168" s="8">
        <v>9623.8169999999991</v>
      </c>
      <c r="H168" s="8">
        <v>71.599999999999994</v>
      </c>
      <c r="I168" s="8">
        <v>440</v>
      </c>
    </row>
    <row r="169" spans="1:9" ht="26.25" customHeight="1">
      <c r="A169" s="21" t="s">
        <v>35</v>
      </c>
      <c r="B169" s="5" t="s">
        <v>29</v>
      </c>
      <c r="C169" s="5">
        <v>10</v>
      </c>
      <c r="D169" s="5"/>
      <c r="E169" s="6"/>
      <c r="F169" s="5"/>
      <c r="G169" s="8">
        <f>G170</f>
        <v>18636</v>
      </c>
      <c r="H169" s="8">
        <f t="shared" ref="H169:I169" si="10">H170</f>
        <v>18566</v>
      </c>
      <c r="I169" s="8">
        <f t="shared" si="10"/>
        <v>18566</v>
      </c>
    </row>
    <row r="170" spans="1:9" ht="23.25" customHeight="1">
      <c r="A170" s="38" t="s">
        <v>11</v>
      </c>
      <c r="B170" s="5" t="s">
        <v>29</v>
      </c>
      <c r="C170" s="5">
        <v>10</v>
      </c>
      <c r="D170" s="5" t="s">
        <v>16</v>
      </c>
      <c r="E170" s="7"/>
      <c r="F170" s="5"/>
      <c r="G170" s="8">
        <f>G171</f>
        <v>18636</v>
      </c>
      <c r="H170" s="8">
        <f>H175+H177</f>
        <v>18566</v>
      </c>
      <c r="I170" s="8">
        <f>I175+I177</f>
        <v>18566</v>
      </c>
    </row>
    <row r="171" spans="1:9" ht="23.25" customHeight="1">
      <c r="A171" s="38" t="s">
        <v>187</v>
      </c>
      <c r="B171" s="5" t="s">
        <v>29</v>
      </c>
      <c r="C171" s="5">
        <v>10</v>
      </c>
      <c r="D171" s="5" t="s">
        <v>16</v>
      </c>
      <c r="E171" s="7" t="s">
        <v>185</v>
      </c>
      <c r="F171" s="5"/>
      <c r="G171" s="8">
        <f t="shared" ref="G171:I171" si="11">G172</f>
        <v>18636</v>
      </c>
      <c r="H171" s="8">
        <f t="shared" si="11"/>
        <v>18566</v>
      </c>
      <c r="I171" s="8">
        <f t="shared" si="11"/>
        <v>18566</v>
      </c>
    </row>
    <row r="172" spans="1:9" ht="23.25" customHeight="1">
      <c r="A172" s="38" t="s">
        <v>190</v>
      </c>
      <c r="B172" s="5" t="s">
        <v>29</v>
      </c>
      <c r="C172" s="5">
        <v>10</v>
      </c>
      <c r="D172" s="5" t="s">
        <v>16</v>
      </c>
      <c r="E172" s="7" t="s">
        <v>189</v>
      </c>
      <c r="F172" s="5"/>
      <c r="G172" s="8">
        <f>G175+G177+G173</f>
        <v>18636</v>
      </c>
      <c r="H172" s="8">
        <f>H175+H177</f>
        <v>18566</v>
      </c>
      <c r="I172" s="8">
        <f>I175+I177</f>
        <v>18566</v>
      </c>
    </row>
    <row r="173" spans="1:9" ht="126">
      <c r="A173" s="67" t="s">
        <v>315</v>
      </c>
      <c r="B173" s="26" t="s">
        <v>29</v>
      </c>
      <c r="C173" s="26">
        <v>10</v>
      </c>
      <c r="D173" s="26" t="s">
        <v>16</v>
      </c>
      <c r="E173" s="27" t="s">
        <v>316</v>
      </c>
      <c r="F173" s="34"/>
      <c r="G173" s="20">
        <f>G174</f>
        <v>70</v>
      </c>
      <c r="H173" s="20">
        <v>0</v>
      </c>
      <c r="I173" s="20">
        <v>0</v>
      </c>
    </row>
    <row r="174" spans="1:9" ht="31.5">
      <c r="A174" s="67" t="s">
        <v>54</v>
      </c>
      <c r="B174" s="26" t="s">
        <v>29</v>
      </c>
      <c r="C174" s="26">
        <v>10</v>
      </c>
      <c r="D174" s="26" t="s">
        <v>16</v>
      </c>
      <c r="E174" s="27" t="s">
        <v>316</v>
      </c>
      <c r="F174" s="34">
        <v>300</v>
      </c>
      <c r="G174" s="20">
        <v>70</v>
      </c>
      <c r="H174" s="20">
        <v>0</v>
      </c>
      <c r="I174" s="20">
        <v>0</v>
      </c>
    </row>
    <row r="175" spans="1:9" ht="87.75" customHeight="1">
      <c r="A175" s="38" t="s">
        <v>71</v>
      </c>
      <c r="B175" s="5" t="s">
        <v>29</v>
      </c>
      <c r="C175" s="5">
        <v>10</v>
      </c>
      <c r="D175" s="5" t="s">
        <v>16</v>
      </c>
      <c r="E175" s="6" t="s">
        <v>112</v>
      </c>
      <c r="F175" s="5"/>
      <c r="G175" s="8">
        <f>G176</f>
        <v>1576</v>
      </c>
      <c r="H175" s="8">
        <f>H176</f>
        <v>1576</v>
      </c>
      <c r="I175" s="8">
        <f>I176</f>
        <v>1576</v>
      </c>
    </row>
    <row r="176" spans="1:9" ht="30" customHeight="1">
      <c r="A176" s="38" t="s">
        <v>54</v>
      </c>
      <c r="B176" s="5" t="s">
        <v>29</v>
      </c>
      <c r="C176" s="5">
        <v>10</v>
      </c>
      <c r="D176" s="5" t="s">
        <v>16</v>
      </c>
      <c r="E176" s="6" t="s">
        <v>112</v>
      </c>
      <c r="F176" s="3">
        <v>300</v>
      </c>
      <c r="G176" s="8">
        <v>1576</v>
      </c>
      <c r="H176" s="8">
        <v>1576</v>
      </c>
      <c r="I176" s="8">
        <v>1576</v>
      </c>
    </row>
    <row r="177" spans="1:9" ht="61.5" customHeight="1">
      <c r="A177" s="53" t="s">
        <v>74</v>
      </c>
      <c r="B177" s="5" t="s">
        <v>29</v>
      </c>
      <c r="C177" s="11" t="s">
        <v>51</v>
      </c>
      <c r="D177" s="11" t="s">
        <v>16</v>
      </c>
      <c r="E177" s="19" t="s">
        <v>122</v>
      </c>
      <c r="F177" s="11"/>
      <c r="G177" s="13">
        <f>G178</f>
        <v>16990</v>
      </c>
      <c r="H177" s="13">
        <f>H178</f>
        <v>16990</v>
      </c>
      <c r="I177" s="13">
        <f>I178</f>
        <v>16990</v>
      </c>
    </row>
    <row r="178" spans="1:9" ht="39.75" customHeight="1">
      <c r="A178" s="53" t="s">
        <v>54</v>
      </c>
      <c r="B178" s="5" t="s">
        <v>29</v>
      </c>
      <c r="C178" s="11" t="s">
        <v>51</v>
      </c>
      <c r="D178" s="11" t="s">
        <v>16</v>
      </c>
      <c r="E178" s="19" t="s">
        <v>122</v>
      </c>
      <c r="F178" s="11">
        <v>300</v>
      </c>
      <c r="G178" s="13">
        <v>16990</v>
      </c>
      <c r="H178" s="13">
        <v>16990</v>
      </c>
      <c r="I178" s="13">
        <v>16990</v>
      </c>
    </row>
    <row r="179" spans="1:9" ht="48.75" customHeight="1">
      <c r="A179" s="38" t="s">
        <v>50</v>
      </c>
      <c r="B179" s="5" t="s">
        <v>30</v>
      </c>
      <c r="C179" s="5"/>
      <c r="D179" s="5"/>
      <c r="E179" s="6"/>
      <c r="F179" s="3"/>
      <c r="G179" s="8">
        <f>G180+G198+G204+G210+G216+G227+G238+G244</f>
        <v>35163.1</v>
      </c>
      <c r="H179" s="8">
        <f>H180+H198+H204+H210+H216+H227+H238+H244</f>
        <v>30670.1</v>
      </c>
      <c r="I179" s="8">
        <f>I180+I198+I204+I210+I216+I227+I238+I244</f>
        <v>31631.3</v>
      </c>
    </row>
    <row r="180" spans="1:9" ht="19.5" customHeight="1">
      <c r="A180" s="38" t="s">
        <v>31</v>
      </c>
      <c r="B180" s="5" t="s">
        <v>30</v>
      </c>
      <c r="C180" s="5" t="s">
        <v>13</v>
      </c>
      <c r="D180" s="5"/>
      <c r="E180" s="7"/>
      <c r="F180" s="3"/>
      <c r="G180" s="8">
        <f>G181+G187+G192</f>
        <v>16469.5</v>
      </c>
      <c r="H180" s="8">
        <f>H181+H187+H192</f>
        <v>13913</v>
      </c>
      <c r="I180" s="8">
        <f>I181+I187+I192</f>
        <v>14175</v>
      </c>
    </row>
    <row r="181" spans="1:9" ht="25.5" customHeight="1">
      <c r="A181" s="38" t="s">
        <v>3</v>
      </c>
      <c r="B181" s="5" t="s">
        <v>30</v>
      </c>
      <c r="C181" s="5" t="s">
        <v>13</v>
      </c>
      <c r="D181" s="5" t="s">
        <v>17</v>
      </c>
      <c r="E181" s="7"/>
      <c r="F181" s="3"/>
      <c r="G181" s="8">
        <f t="shared" ref="G181:I183" si="12">G182</f>
        <v>9097.9</v>
      </c>
      <c r="H181" s="8">
        <f t="shared" si="12"/>
        <v>7955</v>
      </c>
      <c r="I181" s="8">
        <f t="shared" si="12"/>
        <v>7955</v>
      </c>
    </row>
    <row r="182" spans="1:9" ht="50.25" customHeight="1">
      <c r="A182" s="38" t="s">
        <v>199</v>
      </c>
      <c r="B182" s="5" t="s">
        <v>30</v>
      </c>
      <c r="C182" s="5" t="s">
        <v>13</v>
      </c>
      <c r="D182" s="5" t="s">
        <v>17</v>
      </c>
      <c r="E182" s="7" t="s">
        <v>198</v>
      </c>
      <c r="F182" s="3"/>
      <c r="G182" s="8">
        <f t="shared" si="12"/>
        <v>9097.9</v>
      </c>
      <c r="H182" s="8">
        <f t="shared" si="12"/>
        <v>7955</v>
      </c>
      <c r="I182" s="8">
        <f t="shared" si="12"/>
        <v>7955</v>
      </c>
    </row>
    <row r="183" spans="1:9" ht="41.25" customHeight="1">
      <c r="A183" s="38" t="s">
        <v>58</v>
      </c>
      <c r="B183" s="5" t="s">
        <v>30</v>
      </c>
      <c r="C183" s="5" t="s">
        <v>13</v>
      </c>
      <c r="D183" s="5" t="s">
        <v>17</v>
      </c>
      <c r="E183" s="6" t="s">
        <v>101</v>
      </c>
      <c r="F183" s="3"/>
      <c r="G183" s="8">
        <f t="shared" si="12"/>
        <v>9097.9</v>
      </c>
      <c r="H183" s="8">
        <f t="shared" si="12"/>
        <v>7955</v>
      </c>
      <c r="I183" s="8">
        <f t="shared" si="12"/>
        <v>7955</v>
      </c>
    </row>
    <row r="184" spans="1:9" ht="36" customHeight="1">
      <c r="A184" s="38" t="s">
        <v>59</v>
      </c>
      <c r="B184" s="5" t="s">
        <v>30</v>
      </c>
      <c r="C184" s="5" t="s">
        <v>13</v>
      </c>
      <c r="D184" s="5" t="s">
        <v>17</v>
      </c>
      <c r="E184" s="6" t="s">
        <v>102</v>
      </c>
      <c r="F184" s="3"/>
      <c r="G184" s="8">
        <f>G185+G186</f>
        <v>9097.9</v>
      </c>
      <c r="H184" s="8">
        <f t="shared" ref="H184:I184" si="13">H185+H186</f>
        <v>7955</v>
      </c>
      <c r="I184" s="8">
        <f t="shared" si="13"/>
        <v>7955</v>
      </c>
    </row>
    <row r="185" spans="1:9" ht="86.25" customHeight="1">
      <c r="A185" s="21" t="s">
        <v>68</v>
      </c>
      <c r="B185" s="5" t="s">
        <v>30</v>
      </c>
      <c r="C185" s="5" t="s">
        <v>13</v>
      </c>
      <c r="D185" s="5" t="s">
        <v>17</v>
      </c>
      <c r="E185" s="6" t="s">
        <v>102</v>
      </c>
      <c r="F185" s="3">
        <v>100</v>
      </c>
      <c r="G185" s="8">
        <v>7973.9</v>
      </c>
      <c r="H185" s="8">
        <v>7315</v>
      </c>
      <c r="I185" s="8">
        <v>7315</v>
      </c>
    </row>
    <row r="186" spans="1:9" ht="38.25" customHeight="1">
      <c r="A186" s="21" t="s">
        <v>100</v>
      </c>
      <c r="B186" s="5" t="s">
        <v>30</v>
      </c>
      <c r="C186" s="5" t="s">
        <v>13</v>
      </c>
      <c r="D186" s="5" t="s">
        <v>17</v>
      </c>
      <c r="E186" s="6" t="s">
        <v>102</v>
      </c>
      <c r="F186" s="3">
        <v>200</v>
      </c>
      <c r="G186" s="8">
        <v>1124</v>
      </c>
      <c r="H186" s="8">
        <v>640</v>
      </c>
      <c r="I186" s="8">
        <v>640</v>
      </c>
    </row>
    <row r="187" spans="1:9" ht="25.5" customHeight="1">
      <c r="A187" s="40" t="s">
        <v>125</v>
      </c>
      <c r="B187" s="5" t="s">
        <v>30</v>
      </c>
      <c r="C187" s="5" t="s">
        <v>13</v>
      </c>
      <c r="D187" s="5">
        <v>11</v>
      </c>
      <c r="E187" s="6"/>
      <c r="F187" s="3"/>
      <c r="G187" s="8">
        <f>G190</f>
        <v>2000</v>
      </c>
      <c r="H187" s="8">
        <f>H190</f>
        <v>1000</v>
      </c>
      <c r="I187" s="8">
        <f>I190</f>
        <v>1000</v>
      </c>
    </row>
    <row r="188" spans="1:9" ht="36" customHeight="1">
      <c r="A188" s="40" t="s">
        <v>194</v>
      </c>
      <c r="B188" s="5" t="s">
        <v>30</v>
      </c>
      <c r="C188" s="5" t="s">
        <v>13</v>
      </c>
      <c r="D188" s="5">
        <v>11</v>
      </c>
      <c r="E188" s="6" t="s">
        <v>193</v>
      </c>
      <c r="F188" s="3"/>
      <c r="G188" s="8">
        <f>G190</f>
        <v>2000</v>
      </c>
      <c r="H188" s="8">
        <f>H190</f>
        <v>1000</v>
      </c>
      <c r="I188" s="8">
        <f>I190</f>
        <v>1000</v>
      </c>
    </row>
    <row r="189" spans="1:9" ht="25.5" customHeight="1">
      <c r="A189" s="40" t="s">
        <v>125</v>
      </c>
      <c r="B189" s="5" t="s">
        <v>30</v>
      </c>
      <c r="C189" s="5" t="s">
        <v>13</v>
      </c>
      <c r="D189" s="5">
        <v>11</v>
      </c>
      <c r="E189" s="6" t="s">
        <v>195</v>
      </c>
      <c r="F189" s="3"/>
      <c r="G189" s="8">
        <f t="shared" ref="G189:I190" si="14">G190</f>
        <v>2000</v>
      </c>
      <c r="H189" s="8">
        <f t="shared" si="14"/>
        <v>1000</v>
      </c>
      <c r="I189" s="8">
        <f t="shared" si="14"/>
        <v>1000</v>
      </c>
    </row>
    <row r="190" spans="1:9" ht="22.5" customHeight="1">
      <c r="A190" s="40" t="s">
        <v>126</v>
      </c>
      <c r="B190" s="5" t="s">
        <v>30</v>
      </c>
      <c r="C190" s="5" t="s">
        <v>13</v>
      </c>
      <c r="D190" s="5">
        <v>11</v>
      </c>
      <c r="E190" s="6" t="s">
        <v>128</v>
      </c>
      <c r="F190" s="3"/>
      <c r="G190" s="8">
        <f t="shared" si="14"/>
        <v>2000</v>
      </c>
      <c r="H190" s="8">
        <f t="shared" si="14"/>
        <v>1000</v>
      </c>
      <c r="I190" s="8">
        <f t="shared" si="14"/>
        <v>1000</v>
      </c>
    </row>
    <row r="191" spans="1:9" ht="21.75" customHeight="1">
      <c r="A191" s="40" t="s">
        <v>127</v>
      </c>
      <c r="B191" s="5" t="s">
        <v>30</v>
      </c>
      <c r="C191" s="5" t="s">
        <v>13</v>
      </c>
      <c r="D191" s="5">
        <v>11</v>
      </c>
      <c r="E191" s="6" t="s">
        <v>128</v>
      </c>
      <c r="F191" s="3">
        <v>870</v>
      </c>
      <c r="G191" s="8">
        <v>2000</v>
      </c>
      <c r="H191" s="8">
        <v>1000</v>
      </c>
      <c r="I191" s="8">
        <v>1000</v>
      </c>
    </row>
    <row r="192" spans="1:9" ht="31.5" customHeight="1">
      <c r="A192" s="40" t="s">
        <v>4</v>
      </c>
      <c r="B192" s="5" t="s">
        <v>30</v>
      </c>
      <c r="C192" s="5" t="s">
        <v>13</v>
      </c>
      <c r="D192" s="5">
        <v>13</v>
      </c>
      <c r="E192" s="6"/>
      <c r="F192" s="3"/>
      <c r="G192" s="8">
        <f>G195</f>
        <v>5371.6</v>
      </c>
      <c r="H192" s="8">
        <f>H195</f>
        <v>4958</v>
      </c>
      <c r="I192" s="8">
        <f>I195</f>
        <v>5220</v>
      </c>
    </row>
    <row r="193" spans="1:9" ht="31.5" customHeight="1">
      <c r="A193" s="40" t="s">
        <v>197</v>
      </c>
      <c r="B193" s="5" t="s">
        <v>30</v>
      </c>
      <c r="C193" s="5" t="s">
        <v>13</v>
      </c>
      <c r="D193" s="5">
        <v>13</v>
      </c>
      <c r="E193" s="6" t="s">
        <v>196</v>
      </c>
      <c r="F193" s="3"/>
      <c r="G193" s="8">
        <f t="shared" ref="G193:I194" si="15">G194</f>
        <v>5371.6</v>
      </c>
      <c r="H193" s="8">
        <f t="shared" si="15"/>
        <v>4958</v>
      </c>
      <c r="I193" s="8">
        <f t="shared" si="15"/>
        <v>5220</v>
      </c>
    </row>
    <row r="194" spans="1:9" ht="31.5" customHeight="1">
      <c r="A194" s="40" t="s">
        <v>79</v>
      </c>
      <c r="B194" s="5" t="s">
        <v>30</v>
      </c>
      <c r="C194" s="5" t="s">
        <v>13</v>
      </c>
      <c r="D194" s="5">
        <v>13</v>
      </c>
      <c r="E194" s="6" t="s">
        <v>105</v>
      </c>
      <c r="F194" s="3"/>
      <c r="G194" s="8">
        <f t="shared" si="15"/>
        <v>5371.6</v>
      </c>
      <c r="H194" s="8">
        <f t="shared" si="15"/>
        <v>4958</v>
      </c>
      <c r="I194" s="8">
        <f t="shared" si="15"/>
        <v>5220</v>
      </c>
    </row>
    <row r="195" spans="1:9" ht="94.5" customHeight="1">
      <c r="A195" s="40" t="s">
        <v>57</v>
      </c>
      <c r="B195" s="5" t="s">
        <v>30</v>
      </c>
      <c r="C195" s="5" t="s">
        <v>13</v>
      </c>
      <c r="D195" s="5">
        <v>13</v>
      </c>
      <c r="E195" s="6" t="s">
        <v>106</v>
      </c>
      <c r="F195" s="3"/>
      <c r="G195" s="8">
        <f>G196+G197</f>
        <v>5371.6</v>
      </c>
      <c r="H195" s="8">
        <f>H196+H197</f>
        <v>4958</v>
      </c>
      <c r="I195" s="8">
        <f>I196+I197</f>
        <v>5220</v>
      </c>
    </row>
    <row r="196" spans="1:9" ht="81" customHeight="1">
      <c r="A196" s="40" t="s">
        <v>124</v>
      </c>
      <c r="B196" s="5" t="s">
        <v>30</v>
      </c>
      <c r="C196" s="5" t="s">
        <v>13</v>
      </c>
      <c r="D196" s="5">
        <v>13</v>
      </c>
      <c r="E196" s="6" t="s">
        <v>106</v>
      </c>
      <c r="F196" s="3">
        <v>100</v>
      </c>
      <c r="G196" s="8">
        <v>5271.6</v>
      </c>
      <c r="H196" s="8">
        <v>4838</v>
      </c>
      <c r="I196" s="8">
        <v>5100</v>
      </c>
    </row>
    <row r="197" spans="1:9" ht="41.25" customHeight="1">
      <c r="A197" s="21" t="s">
        <v>100</v>
      </c>
      <c r="B197" s="5" t="s">
        <v>30</v>
      </c>
      <c r="C197" s="5" t="s">
        <v>13</v>
      </c>
      <c r="D197" s="5">
        <v>13</v>
      </c>
      <c r="E197" s="6" t="s">
        <v>106</v>
      </c>
      <c r="F197" s="3">
        <v>200</v>
      </c>
      <c r="G197" s="8">
        <v>100</v>
      </c>
      <c r="H197" s="8">
        <v>120</v>
      </c>
      <c r="I197" s="8">
        <v>120</v>
      </c>
    </row>
    <row r="198" spans="1:9" ht="27.75" customHeight="1">
      <c r="A198" s="38" t="s">
        <v>44</v>
      </c>
      <c r="B198" s="5" t="s">
        <v>30</v>
      </c>
      <c r="C198" s="5" t="s">
        <v>14</v>
      </c>
      <c r="D198" s="5"/>
      <c r="E198" s="7"/>
      <c r="F198" s="3"/>
      <c r="G198" s="8">
        <f t="shared" ref="G198:I202" si="16">G199</f>
        <v>1932.6</v>
      </c>
      <c r="H198" s="8">
        <f t="shared" si="16"/>
        <v>2159.3000000000002</v>
      </c>
      <c r="I198" s="8">
        <f t="shared" si="16"/>
        <v>2757.1</v>
      </c>
    </row>
    <row r="199" spans="1:9" ht="27.75" customHeight="1">
      <c r="A199" s="38" t="s">
        <v>40</v>
      </c>
      <c r="B199" s="5" t="s">
        <v>30</v>
      </c>
      <c r="C199" s="5" t="s">
        <v>14</v>
      </c>
      <c r="D199" s="5" t="s">
        <v>15</v>
      </c>
      <c r="E199" s="7"/>
      <c r="F199" s="3"/>
      <c r="G199" s="8">
        <f t="shared" si="16"/>
        <v>1932.6</v>
      </c>
      <c r="H199" s="8">
        <f t="shared" si="16"/>
        <v>2159.3000000000002</v>
      </c>
      <c r="I199" s="8">
        <f t="shared" si="16"/>
        <v>2757.1</v>
      </c>
    </row>
    <row r="200" spans="1:9" ht="46.5" customHeight="1">
      <c r="A200" s="38" t="s">
        <v>199</v>
      </c>
      <c r="B200" s="5" t="s">
        <v>30</v>
      </c>
      <c r="C200" s="5" t="s">
        <v>14</v>
      </c>
      <c r="D200" s="5" t="s">
        <v>15</v>
      </c>
      <c r="E200" s="7" t="s">
        <v>198</v>
      </c>
      <c r="F200" s="3"/>
      <c r="G200" s="8">
        <f t="shared" si="16"/>
        <v>1932.6</v>
      </c>
      <c r="H200" s="8">
        <f t="shared" si="16"/>
        <v>2159.3000000000002</v>
      </c>
      <c r="I200" s="8">
        <f t="shared" si="16"/>
        <v>2757.1</v>
      </c>
    </row>
    <row r="201" spans="1:9" ht="39" customHeight="1">
      <c r="A201" s="38" t="s">
        <v>192</v>
      </c>
      <c r="B201" s="5" t="s">
        <v>30</v>
      </c>
      <c r="C201" s="5" t="s">
        <v>14</v>
      </c>
      <c r="D201" s="5" t="s">
        <v>15</v>
      </c>
      <c r="E201" s="7" t="s">
        <v>191</v>
      </c>
      <c r="F201" s="3"/>
      <c r="G201" s="8">
        <f t="shared" si="16"/>
        <v>1932.6</v>
      </c>
      <c r="H201" s="8">
        <f t="shared" si="16"/>
        <v>2159.3000000000002</v>
      </c>
      <c r="I201" s="8">
        <f t="shared" si="16"/>
        <v>2757.1</v>
      </c>
    </row>
    <row r="202" spans="1:9" ht="51.75" customHeight="1">
      <c r="A202" s="38" t="s">
        <v>37</v>
      </c>
      <c r="B202" s="5" t="s">
        <v>30</v>
      </c>
      <c r="C202" s="5" t="s">
        <v>14</v>
      </c>
      <c r="D202" s="5" t="s">
        <v>15</v>
      </c>
      <c r="E202" s="6" t="s">
        <v>113</v>
      </c>
      <c r="F202" s="3"/>
      <c r="G202" s="8">
        <f t="shared" si="16"/>
        <v>1932.6</v>
      </c>
      <c r="H202" s="8">
        <f t="shared" si="16"/>
        <v>2159.3000000000002</v>
      </c>
      <c r="I202" s="8">
        <f t="shared" si="16"/>
        <v>2757.1</v>
      </c>
    </row>
    <row r="203" spans="1:9" ht="15.75" customHeight="1">
      <c r="A203" s="38" t="s">
        <v>47</v>
      </c>
      <c r="B203" s="5" t="s">
        <v>30</v>
      </c>
      <c r="C203" s="5" t="s">
        <v>14</v>
      </c>
      <c r="D203" s="5" t="s">
        <v>15</v>
      </c>
      <c r="E203" s="6" t="s">
        <v>113</v>
      </c>
      <c r="F203" s="3">
        <v>530</v>
      </c>
      <c r="G203" s="8">
        <v>1932.6</v>
      </c>
      <c r="H203" s="8">
        <v>2159.3000000000002</v>
      </c>
      <c r="I203" s="8">
        <v>2757.1</v>
      </c>
    </row>
    <row r="204" spans="1:9" ht="36" customHeight="1">
      <c r="A204" s="39" t="s">
        <v>32</v>
      </c>
      <c r="B204" s="5" t="s">
        <v>30</v>
      </c>
      <c r="C204" s="5" t="s">
        <v>15</v>
      </c>
      <c r="D204" s="3"/>
      <c r="E204" s="6"/>
      <c r="F204" s="3"/>
      <c r="G204" s="8">
        <f t="shared" ref="G204:I208" si="17">G205</f>
        <v>1000</v>
      </c>
      <c r="H204" s="8">
        <f t="shared" si="17"/>
        <v>50</v>
      </c>
      <c r="I204" s="8">
        <f t="shared" si="17"/>
        <v>50</v>
      </c>
    </row>
    <row r="205" spans="1:9" ht="53.25" customHeight="1">
      <c r="A205" s="39" t="s">
        <v>41</v>
      </c>
      <c r="B205" s="5" t="s">
        <v>30</v>
      </c>
      <c r="C205" s="5" t="s">
        <v>15</v>
      </c>
      <c r="D205" s="5">
        <v>10</v>
      </c>
      <c r="E205" s="6"/>
      <c r="F205" s="3"/>
      <c r="G205" s="8">
        <f t="shared" si="17"/>
        <v>1000</v>
      </c>
      <c r="H205" s="8">
        <f t="shared" si="17"/>
        <v>50</v>
      </c>
      <c r="I205" s="8">
        <f t="shared" si="17"/>
        <v>50</v>
      </c>
    </row>
    <row r="206" spans="1:9" ht="53.25" customHeight="1">
      <c r="A206" s="39" t="s">
        <v>201</v>
      </c>
      <c r="B206" s="5" t="s">
        <v>30</v>
      </c>
      <c r="C206" s="5" t="s">
        <v>15</v>
      </c>
      <c r="D206" s="5">
        <v>10</v>
      </c>
      <c r="E206" s="6" t="s">
        <v>200</v>
      </c>
      <c r="F206" s="3"/>
      <c r="G206" s="8">
        <f t="shared" si="17"/>
        <v>1000</v>
      </c>
      <c r="H206" s="8">
        <f t="shared" si="17"/>
        <v>50</v>
      </c>
      <c r="I206" s="8">
        <f t="shared" si="17"/>
        <v>50</v>
      </c>
    </row>
    <row r="207" spans="1:9" ht="33" customHeight="1">
      <c r="A207" s="39" t="s">
        <v>203</v>
      </c>
      <c r="B207" s="5" t="s">
        <v>30</v>
      </c>
      <c r="C207" s="5" t="s">
        <v>15</v>
      </c>
      <c r="D207" s="5">
        <v>10</v>
      </c>
      <c r="E207" s="6" t="s">
        <v>202</v>
      </c>
      <c r="F207" s="3"/>
      <c r="G207" s="8">
        <f t="shared" si="17"/>
        <v>1000</v>
      </c>
      <c r="H207" s="8">
        <f t="shared" si="17"/>
        <v>50</v>
      </c>
      <c r="I207" s="8">
        <f t="shared" si="17"/>
        <v>50</v>
      </c>
    </row>
    <row r="208" spans="1:9" ht="115.5" customHeight="1">
      <c r="A208" s="38" t="s">
        <v>87</v>
      </c>
      <c r="B208" s="5" t="s">
        <v>30</v>
      </c>
      <c r="C208" s="5" t="s">
        <v>15</v>
      </c>
      <c r="D208" s="5">
        <v>10</v>
      </c>
      <c r="E208" s="6" t="s">
        <v>114</v>
      </c>
      <c r="F208" s="3"/>
      <c r="G208" s="8">
        <f t="shared" si="17"/>
        <v>1000</v>
      </c>
      <c r="H208" s="8">
        <f t="shared" si="17"/>
        <v>50</v>
      </c>
      <c r="I208" s="8">
        <f t="shared" si="17"/>
        <v>50</v>
      </c>
    </row>
    <row r="209" spans="1:9" ht="27" customHeight="1">
      <c r="A209" s="52" t="s">
        <v>67</v>
      </c>
      <c r="B209" s="5" t="s">
        <v>30</v>
      </c>
      <c r="C209" s="5" t="s">
        <v>15</v>
      </c>
      <c r="D209" s="5">
        <v>10</v>
      </c>
      <c r="E209" s="27" t="s">
        <v>114</v>
      </c>
      <c r="F209" s="3">
        <v>540</v>
      </c>
      <c r="G209" s="8">
        <v>1000</v>
      </c>
      <c r="H209" s="8">
        <v>50</v>
      </c>
      <c r="I209" s="8">
        <v>50</v>
      </c>
    </row>
    <row r="210" spans="1:9" ht="27" customHeight="1">
      <c r="A210" s="39" t="s">
        <v>33</v>
      </c>
      <c r="B210" s="5" t="s">
        <v>30</v>
      </c>
      <c r="C210" s="5" t="s">
        <v>16</v>
      </c>
      <c r="D210" s="5"/>
      <c r="E210" s="6"/>
      <c r="F210" s="3"/>
      <c r="G210" s="8">
        <f t="shared" ref="G210:I214" si="18">G211</f>
        <v>2300</v>
      </c>
      <c r="H210" s="8">
        <f t="shared" si="18"/>
        <v>2300</v>
      </c>
      <c r="I210" s="8">
        <f t="shared" si="18"/>
        <v>2300</v>
      </c>
    </row>
    <row r="211" spans="1:9" ht="23.25" customHeight="1">
      <c r="A211" s="39" t="s">
        <v>65</v>
      </c>
      <c r="B211" s="5" t="s">
        <v>30</v>
      </c>
      <c r="C211" s="5" t="s">
        <v>16</v>
      </c>
      <c r="D211" s="5" t="s">
        <v>18</v>
      </c>
      <c r="E211" s="6"/>
      <c r="F211" s="3"/>
      <c r="G211" s="8">
        <f t="shared" si="18"/>
        <v>2300</v>
      </c>
      <c r="H211" s="8">
        <f t="shared" si="18"/>
        <v>2300</v>
      </c>
      <c r="I211" s="8">
        <f t="shared" si="18"/>
        <v>2300</v>
      </c>
    </row>
    <row r="212" spans="1:9" ht="49.5" customHeight="1">
      <c r="A212" s="39" t="s">
        <v>201</v>
      </c>
      <c r="B212" s="5" t="s">
        <v>30</v>
      </c>
      <c r="C212" s="5" t="s">
        <v>16</v>
      </c>
      <c r="D212" s="5" t="s">
        <v>18</v>
      </c>
      <c r="E212" s="6" t="s">
        <v>200</v>
      </c>
      <c r="F212" s="3"/>
      <c r="G212" s="8">
        <f t="shared" si="18"/>
        <v>2300</v>
      </c>
      <c r="H212" s="8">
        <f t="shared" si="18"/>
        <v>2300</v>
      </c>
      <c r="I212" s="8">
        <f t="shared" si="18"/>
        <v>2300</v>
      </c>
    </row>
    <row r="213" spans="1:9" ht="35.25" customHeight="1">
      <c r="A213" s="39" t="s">
        <v>203</v>
      </c>
      <c r="B213" s="5" t="s">
        <v>30</v>
      </c>
      <c r="C213" s="5" t="s">
        <v>16</v>
      </c>
      <c r="D213" s="5" t="s">
        <v>18</v>
      </c>
      <c r="E213" s="6" t="s">
        <v>202</v>
      </c>
      <c r="F213" s="3"/>
      <c r="G213" s="8">
        <f t="shared" si="18"/>
        <v>2300</v>
      </c>
      <c r="H213" s="8">
        <f t="shared" si="18"/>
        <v>2300</v>
      </c>
      <c r="I213" s="8">
        <f t="shared" si="18"/>
        <v>2300</v>
      </c>
    </row>
    <row r="214" spans="1:9" ht="115.5" customHeight="1">
      <c r="A214" s="38" t="s">
        <v>87</v>
      </c>
      <c r="B214" s="5" t="s">
        <v>30</v>
      </c>
      <c r="C214" s="5" t="s">
        <v>16</v>
      </c>
      <c r="D214" s="5" t="s">
        <v>18</v>
      </c>
      <c r="E214" s="6" t="s">
        <v>114</v>
      </c>
      <c r="F214" s="3"/>
      <c r="G214" s="8">
        <f t="shared" si="18"/>
        <v>2300</v>
      </c>
      <c r="H214" s="8">
        <f t="shared" si="18"/>
        <v>2300</v>
      </c>
      <c r="I214" s="8">
        <f t="shared" si="18"/>
        <v>2300</v>
      </c>
    </row>
    <row r="215" spans="1:9" ht="26.25" customHeight="1">
      <c r="A215" s="52" t="s">
        <v>67</v>
      </c>
      <c r="B215" s="26" t="s">
        <v>30</v>
      </c>
      <c r="C215" s="26" t="s">
        <v>16</v>
      </c>
      <c r="D215" s="26" t="s">
        <v>18</v>
      </c>
      <c r="E215" s="27" t="s">
        <v>114</v>
      </c>
      <c r="F215" s="34">
        <v>540</v>
      </c>
      <c r="G215" s="20">
        <v>2300</v>
      </c>
      <c r="H215" s="20">
        <v>2300</v>
      </c>
      <c r="I215" s="20">
        <v>2300</v>
      </c>
    </row>
    <row r="216" spans="1:9" ht="23.25" customHeight="1">
      <c r="A216" s="39" t="s">
        <v>147</v>
      </c>
      <c r="B216" s="26" t="s">
        <v>30</v>
      </c>
      <c r="C216" s="5" t="s">
        <v>19</v>
      </c>
      <c r="D216" s="5"/>
      <c r="E216" s="27"/>
      <c r="F216" s="34"/>
      <c r="G216" s="20">
        <f>G217+G222</f>
        <v>810</v>
      </c>
      <c r="H216" s="20">
        <f>H217+H222</f>
        <v>810</v>
      </c>
      <c r="I216" s="20">
        <f>I217+I222</f>
        <v>810</v>
      </c>
    </row>
    <row r="217" spans="1:9" ht="27" customHeight="1">
      <c r="A217" s="39" t="s">
        <v>148</v>
      </c>
      <c r="B217" s="26" t="s">
        <v>30</v>
      </c>
      <c r="C217" s="5" t="s">
        <v>19</v>
      </c>
      <c r="D217" s="5" t="s">
        <v>14</v>
      </c>
      <c r="E217" s="27"/>
      <c r="F217" s="34"/>
      <c r="G217" s="20">
        <f t="shared" ref="G217:I220" si="19">G218</f>
        <v>400</v>
      </c>
      <c r="H217" s="20">
        <f t="shared" si="19"/>
        <v>400</v>
      </c>
      <c r="I217" s="20">
        <f t="shared" si="19"/>
        <v>400</v>
      </c>
    </row>
    <row r="218" spans="1:9" ht="47.25" customHeight="1">
      <c r="A218" s="39" t="s">
        <v>201</v>
      </c>
      <c r="B218" s="26" t="s">
        <v>30</v>
      </c>
      <c r="C218" s="5" t="s">
        <v>19</v>
      </c>
      <c r="D218" s="5" t="s">
        <v>14</v>
      </c>
      <c r="E218" s="27" t="s">
        <v>200</v>
      </c>
      <c r="F218" s="34"/>
      <c r="G218" s="20">
        <f t="shared" si="19"/>
        <v>400</v>
      </c>
      <c r="H218" s="20">
        <f t="shared" si="19"/>
        <v>400</v>
      </c>
      <c r="I218" s="20">
        <f t="shared" si="19"/>
        <v>400</v>
      </c>
    </row>
    <row r="219" spans="1:9" ht="38.25" customHeight="1">
      <c r="A219" s="39" t="s">
        <v>203</v>
      </c>
      <c r="B219" s="26" t="s">
        <v>30</v>
      </c>
      <c r="C219" s="5" t="s">
        <v>19</v>
      </c>
      <c r="D219" s="5" t="s">
        <v>14</v>
      </c>
      <c r="E219" s="27" t="s">
        <v>202</v>
      </c>
      <c r="F219" s="34"/>
      <c r="G219" s="20">
        <f t="shared" si="19"/>
        <v>400</v>
      </c>
      <c r="H219" s="20">
        <f t="shared" si="19"/>
        <v>400</v>
      </c>
      <c r="I219" s="20">
        <f t="shared" si="19"/>
        <v>400</v>
      </c>
    </row>
    <row r="220" spans="1:9" ht="119.25" customHeight="1">
      <c r="A220" s="38" t="s">
        <v>87</v>
      </c>
      <c r="B220" s="26" t="s">
        <v>30</v>
      </c>
      <c r="C220" s="5" t="s">
        <v>19</v>
      </c>
      <c r="D220" s="5" t="s">
        <v>14</v>
      </c>
      <c r="E220" s="6" t="s">
        <v>114</v>
      </c>
      <c r="F220" s="3"/>
      <c r="G220" s="20">
        <f t="shared" si="19"/>
        <v>400</v>
      </c>
      <c r="H220" s="20">
        <f t="shared" si="19"/>
        <v>400</v>
      </c>
      <c r="I220" s="20">
        <f t="shared" si="19"/>
        <v>400</v>
      </c>
    </row>
    <row r="221" spans="1:9" ht="24.75" customHeight="1">
      <c r="A221" s="38" t="s">
        <v>67</v>
      </c>
      <c r="B221" s="26" t="s">
        <v>30</v>
      </c>
      <c r="C221" s="5" t="s">
        <v>19</v>
      </c>
      <c r="D221" s="5" t="s">
        <v>14</v>
      </c>
      <c r="E221" s="27" t="s">
        <v>114</v>
      </c>
      <c r="F221" s="34">
        <v>540</v>
      </c>
      <c r="G221" s="20">
        <v>400</v>
      </c>
      <c r="H221" s="20">
        <v>400</v>
      </c>
      <c r="I221" s="20">
        <v>400</v>
      </c>
    </row>
    <row r="222" spans="1:9" ht="24" customHeight="1">
      <c r="A222" s="39" t="s">
        <v>146</v>
      </c>
      <c r="B222" s="26" t="s">
        <v>30</v>
      </c>
      <c r="C222" s="5" t="s">
        <v>19</v>
      </c>
      <c r="D222" s="5" t="s">
        <v>15</v>
      </c>
      <c r="E222" s="27"/>
      <c r="F222" s="34"/>
      <c r="G222" s="20">
        <f t="shared" ref="G222:I225" si="20">G223</f>
        <v>410</v>
      </c>
      <c r="H222" s="20">
        <f t="shared" si="20"/>
        <v>410</v>
      </c>
      <c r="I222" s="20">
        <f t="shared" si="20"/>
        <v>410</v>
      </c>
    </row>
    <row r="223" spans="1:9" ht="50.25" customHeight="1">
      <c r="A223" s="39" t="s">
        <v>201</v>
      </c>
      <c r="B223" s="26" t="s">
        <v>30</v>
      </c>
      <c r="C223" s="5" t="s">
        <v>19</v>
      </c>
      <c r="D223" s="5" t="s">
        <v>15</v>
      </c>
      <c r="E223" s="27" t="s">
        <v>200</v>
      </c>
      <c r="F223" s="34"/>
      <c r="G223" s="20">
        <f t="shared" si="20"/>
        <v>410</v>
      </c>
      <c r="H223" s="20">
        <f t="shared" si="20"/>
        <v>410</v>
      </c>
      <c r="I223" s="20">
        <f t="shared" si="20"/>
        <v>410</v>
      </c>
    </row>
    <row r="224" spans="1:9" ht="37.5" customHeight="1">
      <c r="A224" s="39" t="s">
        <v>203</v>
      </c>
      <c r="B224" s="26" t="s">
        <v>30</v>
      </c>
      <c r="C224" s="5" t="s">
        <v>19</v>
      </c>
      <c r="D224" s="5" t="s">
        <v>15</v>
      </c>
      <c r="E224" s="27" t="s">
        <v>202</v>
      </c>
      <c r="F224" s="34"/>
      <c r="G224" s="20">
        <f t="shared" si="20"/>
        <v>410</v>
      </c>
      <c r="H224" s="20">
        <f t="shared" si="20"/>
        <v>410</v>
      </c>
      <c r="I224" s="20">
        <f t="shared" si="20"/>
        <v>410</v>
      </c>
    </row>
    <row r="225" spans="1:9" ht="117.75" customHeight="1">
      <c r="A225" s="38" t="s">
        <v>87</v>
      </c>
      <c r="B225" s="26" t="s">
        <v>30</v>
      </c>
      <c r="C225" s="5" t="s">
        <v>19</v>
      </c>
      <c r="D225" s="5" t="s">
        <v>15</v>
      </c>
      <c r="E225" s="6" t="s">
        <v>114</v>
      </c>
      <c r="F225" s="3"/>
      <c r="G225" s="20">
        <f t="shared" si="20"/>
        <v>410</v>
      </c>
      <c r="H225" s="20">
        <f t="shared" si="20"/>
        <v>410</v>
      </c>
      <c r="I225" s="20">
        <f t="shared" si="20"/>
        <v>410</v>
      </c>
    </row>
    <row r="226" spans="1:9" ht="21" customHeight="1">
      <c r="A226" s="38" t="s">
        <v>67</v>
      </c>
      <c r="B226" s="26" t="s">
        <v>30</v>
      </c>
      <c r="C226" s="5" t="s">
        <v>19</v>
      </c>
      <c r="D226" s="5" t="s">
        <v>15</v>
      </c>
      <c r="E226" s="27" t="s">
        <v>114</v>
      </c>
      <c r="F226" s="34">
        <v>540</v>
      </c>
      <c r="G226" s="20">
        <v>410</v>
      </c>
      <c r="H226" s="20">
        <v>410</v>
      </c>
      <c r="I226" s="20">
        <v>410</v>
      </c>
    </row>
    <row r="227" spans="1:9" ht="21" customHeight="1">
      <c r="A227" s="39" t="s">
        <v>76</v>
      </c>
      <c r="B227" s="26" t="s">
        <v>30</v>
      </c>
      <c r="C227" s="26" t="s">
        <v>20</v>
      </c>
      <c r="D227" s="5"/>
      <c r="E227" s="27"/>
      <c r="F227" s="34"/>
      <c r="G227" s="20">
        <f>G228+G233</f>
        <v>5100</v>
      </c>
      <c r="H227" s="20">
        <f>H228+H233</f>
        <v>4330</v>
      </c>
      <c r="I227" s="20">
        <f>I228+I233</f>
        <v>4330</v>
      </c>
    </row>
    <row r="228" spans="1:9" ht="19.5" customHeight="1">
      <c r="A228" s="54" t="s">
        <v>8</v>
      </c>
      <c r="B228" s="26" t="s">
        <v>30</v>
      </c>
      <c r="C228" s="26" t="s">
        <v>20</v>
      </c>
      <c r="D228" s="26" t="s">
        <v>13</v>
      </c>
      <c r="E228" s="27"/>
      <c r="F228" s="34"/>
      <c r="G228" s="20">
        <f t="shared" ref="G228:I231" si="21">G229</f>
        <v>4300</v>
      </c>
      <c r="H228" s="20">
        <f t="shared" si="21"/>
        <v>4300</v>
      </c>
      <c r="I228" s="20">
        <f t="shared" si="21"/>
        <v>4300</v>
      </c>
    </row>
    <row r="229" spans="1:9" ht="52.5" customHeight="1">
      <c r="A229" s="54" t="s">
        <v>201</v>
      </c>
      <c r="B229" s="26" t="s">
        <v>30</v>
      </c>
      <c r="C229" s="26" t="s">
        <v>20</v>
      </c>
      <c r="D229" s="26" t="s">
        <v>13</v>
      </c>
      <c r="E229" s="27" t="s">
        <v>200</v>
      </c>
      <c r="F229" s="34"/>
      <c r="G229" s="20">
        <f t="shared" si="21"/>
        <v>4300</v>
      </c>
      <c r="H229" s="20">
        <f t="shared" si="21"/>
        <v>4300</v>
      </c>
      <c r="I229" s="20">
        <f t="shared" si="21"/>
        <v>4300</v>
      </c>
    </row>
    <row r="230" spans="1:9" ht="36.75" customHeight="1">
      <c r="A230" s="54" t="s">
        <v>203</v>
      </c>
      <c r="B230" s="26" t="s">
        <v>30</v>
      </c>
      <c r="C230" s="26" t="s">
        <v>20</v>
      </c>
      <c r="D230" s="26" t="s">
        <v>13</v>
      </c>
      <c r="E230" s="27" t="s">
        <v>202</v>
      </c>
      <c r="F230" s="34"/>
      <c r="G230" s="20">
        <f t="shared" si="21"/>
        <v>4300</v>
      </c>
      <c r="H230" s="20">
        <f t="shared" si="21"/>
        <v>4300</v>
      </c>
      <c r="I230" s="20">
        <f t="shared" si="21"/>
        <v>4300</v>
      </c>
    </row>
    <row r="231" spans="1:9" ht="113.25" customHeight="1">
      <c r="A231" s="38" t="s">
        <v>87</v>
      </c>
      <c r="B231" s="5" t="s">
        <v>30</v>
      </c>
      <c r="C231" s="5" t="s">
        <v>20</v>
      </c>
      <c r="D231" s="5" t="s">
        <v>13</v>
      </c>
      <c r="E231" s="6" t="s">
        <v>114</v>
      </c>
      <c r="F231" s="3"/>
      <c r="G231" s="8">
        <f t="shared" si="21"/>
        <v>4300</v>
      </c>
      <c r="H231" s="8">
        <f t="shared" si="21"/>
        <v>4300</v>
      </c>
      <c r="I231" s="8">
        <f t="shared" si="21"/>
        <v>4300</v>
      </c>
    </row>
    <row r="232" spans="1:9" ht="35.25" customHeight="1">
      <c r="A232" s="38" t="s">
        <v>67</v>
      </c>
      <c r="B232" s="5" t="s">
        <v>30</v>
      </c>
      <c r="C232" s="5" t="s">
        <v>20</v>
      </c>
      <c r="D232" s="5" t="s">
        <v>13</v>
      </c>
      <c r="E232" s="6" t="s">
        <v>114</v>
      </c>
      <c r="F232" s="3">
        <v>540</v>
      </c>
      <c r="G232" s="8">
        <v>4300</v>
      </c>
      <c r="H232" s="8">
        <v>4300</v>
      </c>
      <c r="I232" s="8">
        <v>4300</v>
      </c>
    </row>
    <row r="233" spans="1:9" ht="33.75" customHeight="1">
      <c r="A233" s="39" t="s">
        <v>78</v>
      </c>
      <c r="B233" s="5" t="s">
        <v>30</v>
      </c>
      <c r="C233" s="5" t="s">
        <v>20</v>
      </c>
      <c r="D233" s="5" t="s">
        <v>16</v>
      </c>
      <c r="E233" s="6"/>
      <c r="F233" s="3"/>
      <c r="G233" s="8">
        <f t="shared" ref="G233:I236" si="22">G234</f>
        <v>800</v>
      </c>
      <c r="H233" s="8">
        <f t="shared" si="22"/>
        <v>30</v>
      </c>
      <c r="I233" s="8">
        <f t="shared" si="22"/>
        <v>30</v>
      </c>
    </row>
    <row r="234" spans="1:9" ht="54" customHeight="1">
      <c r="A234" s="39" t="s">
        <v>201</v>
      </c>
      <c r="B234" s="5" t="s">
        <v>30</v>
      </c>
      <c r="C234" s="5" t="s">
        <v>20</v>
      </c>
      <c r="D234" s="5" t="s">
        <v>16</v>
      </c>
      <c r="E234" s="6" t="s">
        <v>200</v>
      </c>
      <c r="F234" s="3"/>
      <c r="G234" s="8">
        <f t="shared" si="22"/>
        <v>800</v>
      </c>
      <c r="H234" s="8">
        <f t="shared" si="22"/>
        <v>30</v>
      </c>
      <c r="I234" s="8">
        <f t="shared" si="22"/>
        <v>30</v>
      </c>
    </row>
    <row r="235" spans="1:9" ht="33.75" customHeight="1">
      <c r="A235" s="39" t="s">
        <v>203</v>
      </c>
      <c r="B235" s="5" t="s">
        <v>30</v>
      </c>
      <c r="C235" s="5" t="s">
        <v>20</v>
      </c>
      <c r="D235" s="5" t="s">
        <v>16</v>
      </c>
      <c r="E235" s="6" t="s">
        <v>202</v>
      </c>
      <c r="F235" s="3"/>
      <c r="G235" s="8">
        <f t="shared" si="22"/>
        <v>800</v>
      </c>
      <c r="H235" s="8">
        <f t="shared" si="22"/>
        <v>30</v>
      </c>
      <c r="I235" s="8">
        <f t="shared" si="22"/>
        <v>30</v>
      </c>
    </row>
    <row r="236" spans="1:9" ht="117" customHeight="1">
      <c r="A236" s="38" t="s">
        <v>87</v>
      </c>
      <c r="B236" s="5" t="s">
        <v>30</v>
      </c>
      <c r="C236" s="5" t="s">
        <v>20</v>
      </c>
      <c r="D236" s="5" t="s">
        <v>16</v>
      </c>
      <c r="E236" s="6" t="s">
        <v>114</v>
      </c>
      <c r="F236" s="3"/>
      <c r="G236" s="8">
        <f t="shared" si="22"/>
        <v>800</v>
      </c>
      <c r="H236" s="8">
        <f t="shared" si="22"/>
        <v>30</v>
      </c>
      <c r="I236" s="8">
        <f t="shared" si="22"/>
        <v>30</v>
      </c>
    </row>
    <row r="237" spans="1:9" ht="21.75" customHeight="1">
      <c r="A237" s="38" t="s">
        <v>67</v>
      </c>
      <c r="B237" s="5" t="s">
        <v>30</v>
      </c>
      <c r="C237" s="5" t="s">
        <v>20</v>
      </c>
      <c r="D237" s="5" t="s">
        <v>16</v>
      </c>
      <c r="E237" s="6" t="s">
        <v>114</v>
      </c>
      <c r="F237" s="3">
        <v>540</v>
      </c>
      <c r="G237" s="8">
        <v>800</v>
      </c>
      <c r="H237" s="8">
        <v>30</v>
      </c>
      <c r="I237" s="8">
        <v>30</v>
      </c>
    </row>
    <row r="238" spans="1:9" ht="36" customHeight="1">
      <c r="A238" s="39" t="s">
        <v>56</v>
      </c>
      <c r="B238" s="5" t="s">
        <v>30</v>
      </c>
      <c r="C238" s="5">
        <v>13</v>
      </c>
      <c r="D238" s="5"/>
      <c r="E238" s="14"/>
      <c r="F238" s="15"/>
      <c r="G238" s="8">
        <f t="shared" ref="G238:I242" si="23">G239</f>
        <v>3</v>
      </c>
      <c r="H238" s="8">
        <f t="shared" si="23"/>
        <v>3</v>
      </c>
      <c r="I238" s="8">
        <f t="shared" si="23"/>
        <v>3</v>
      </c>
    </row>
    <row r="239" spans="1:9" ht="39.75" customHeight="1">
      <c r="A239" s="39" t="s">
        <v>80</v>
      </c>
      <c r="B239" s="5" t="s">
        <v>30</v>
      </c>
      <c r="C239" s="5">
        <v>13</v>
      </c>
      <c r="D239" s="5" t="s">
        <v>13</v>
      </c>
      <c r="E239" s="14"/>
      <c r="F239" s="15"/>
      <c r="G239" s="8">
        <f t="shared" si="23"/>
        <v>3</v>
      </c>
      <c r="H239" s="8">
        <f t="shared" si="23"/>
        <v>3</v>
      </c>
      <c r="I239" s="8">
        <f t="shared" si="23"/>
        <v>3</v>
      </c>
    </row>
    <row r="240" spans="1:9" ht="39.75" customHeight="1">
      <c r="A240" s="39" t="s">
        <v>194</v>
      </c>
      <c r="B240" s="5" t="s">
        <v>30</v>
      </c>
      <c r="C240" s="5">
        <v>13</v>
      </c>
      <c r="D240" s="5" t="s">
        <v>13</v>
      </c>
      <c r="E240" s="3" t="s">
        <v>193</v>
      </c>
      <c r="F240" s="15"/>
      <c r="G240" s="8">
        <f t="shared" si="23"/>
        <v>3</v>
      </c>
      <c r="H240" s="8">
        <f t="shared" si="23"/>
        <v>3</v>
      </c>
      <c r="I240" s="8">
        <f t="shared" si="23"/>
        <v>3</v>
      </c>
    </row>
    <row r="241" spans="1:9" ht="23.25" customHeight="1">
      <c r="A241" s="39" t="s">
        <v>207</v>
      </c>
      <c r="B241" s="5" t="s">
        <v>30</v>
      </c>
      <c r="C241" s="5">
        <v>13</v>
      </c>
      <c r="D241" s="5" t="s">
        <v>13</v>
      </c>
      <c r="E241" s="3" t="s">
        <v>206</v>
      </c>
      <c r="F241" s="15"/>
      <c r="G241" s="8">
        <f t="shared" si="23"/>
        <v>3</v>
      </c>
      <c r="H241" s="8">
        <f t="shared" si="23"/>
        <v>3</v>
      </c>
      <c r="I241" s="8">
        <f t="shared" si="23"/>
        <v>3</v>
      </c>
    </row>
    <row r="242" spans="1:9" ht="22.5" customHeight="1">
      <c r="A242" s="39" t="s">
        <v>64</v>
      </c>
      <c r="B242" s="5" t="s">
        <v>30</v>
      </c>
      <c r="C242" s="5">
        <v>13</v>
      </c>
      <c r="D242" s="5" t="s">
        <v>13</v>
      </c>
      <c r="E242" s="3" t="s">
        <v>115</v>
      </c>
      <c r="F242" s="15"/>
      <c r="G242" s="8">
        <f t="shared" si="23"/>
        <v>3</v>
      </c>
      <c r="H242" s="8">
        <f t="shared" si="23"/>
        <v>3</v>
      </c>
      <c r="I242" s="8">
        <f t="shared" si="23"/>
        <v>3</v>
      </c>
    </row>
    <row r="243" spans="1:9" ht="24" customHeight="1">
      <c r="A243" s="39" t="s">
        <v>72</v>
      </c>
      <c r="B243" s="5" t="s">
        <v>30</v>
      </c>
      <c r="C243" s="5">
        <v>13</v>
      </c>
      <c r="D243" s="5" t="s">
        <v>13</v>
      </c>
      <c r="E243" s="3" t="s">
        <v>115</v>
      </c>
      <c r="F243" s="5">
        <v>730</v>
      </c>
      <c r="G243" s="8">
        <v>3</v>
      </c>
      <c r="H243" s="8">
        <v>3</v>
      </c>
      <c r="I243" s="8">
        <v>3</v>
      </c>
    </row>
    <row r="244" spans="1:9" ht="29.25" customHeight="1">
      <c r="A244" s="38" t="s">
        <v>36</v>
      </c>
      <c r="B244" s="5" t="s">
        <v>30</v>
      </c>
      <c r="C244" s="5">
        <v>14</v>
      </c>
      <c r="D244" s="5"/>
      <c r="E244" s="7"/>
      <c r="F244" s="5"/>
      <c r="G244" s="8">
        <f>G245+G252</f>
        <v>7548</v>
      </c>
      <c r="H244" s="8">
        <f>H245+H252</f>
        <v>7104.8</v>
      </c>
      <c r="I244" s="8">
        <f>I245+I252</f>
        <v>7206.2</v>
      </c>
    </row>
    <row r="245" spans="1:9" ht="31.5" customHeight="1">
      <c r="A245" s="38" t="s">
        <v>81</v>
      </c>
      <c r="B245" s="5" t="s">
        <v>30</v>
      </c>
      <c r="C245" s="5">
        <v>14</v>
      </c>
      <c r="D245" s="5" t="s">
        <v>13</v>
      </c>
      <c r="E245" s="7"/>
      <c r="F245" s="3"/>
      <c r="G245" s="8">
        <f t="shared" ref="G245:I246" si="24">G246</f>
        <v>3498</v>
      </c>
      <c r="H245" s="8">
        <f t="shared" si="24"/>
        <v>3104.8</v>
      </c>
      <c r="I245" s="8">
        <f t="shared" si="24"/>
        <v>3206.2</v>
      </c>
    </row>
    <row r="246" spans="1:9" ht="50.25" customHeight="1">
      <c r="A246" s="38" t="s">
        <v>201</v>
      </c>
      <c r="B246" s="5" t="s">
        <v>30</v>
      </c>
      <c r="C246" s="5">
        <v>14</v>
      </c>
      <c r="D246" s="5" t="s">
        <v>13</v>
      </c>
      <c r="E246" s="7" t="s">
        <v>200</v>
      </c>
      <c r="F246" s="3"/>
      <c r="G246" s="8">
        <f t="shared" si="24"/>
        <v>3498</v>
      </c>
      <c r="H246" s="8">
        <f t="shared" si="24"/>
        <v>3104.8</v>
      </c>
      <c r="I246" s="8">
        <f t="shared" si="24"/>
        <v>3206.2</v>
      </c>
    </row>
    <row r="247" spans="1:9" ht="31.5" customHeight="1">
      <c r="A247" s="38" t="s">
        <v>205</v>
      </c>
      <c r="B247" s="5" t="s">
        <v>30</v>
      </c>
      <c r="C247" s="5">
        <v>14</v>
      </c>
      <c r="D247" s="5" t="s">
        <v>13</v>
      </c>
      <c r="E247" s="7" t="s">
        <v>204</v>
      </c>
      <c r="F247" s="3"/>
      <c r="G247" s="8">
        <f>G248+G250</f>
        <v>3498</v>
      </c>
      <c r="H247" s="8">
        <f>H248+H250</f>
        <v>3104.8</v>
      </c>
      <c r="I247" s="8">
        <f>I248+I250</f>
        <v>3206.2</v>
      </c>
    </row>
    <row r="248" spans="1:9" ht="58.5" customHeight="1">
      <c r="A248" s="38" t="s">
        <v>123</v>
      </c>
      <c r="B248" s="6" t="s">
        <v>30</v>
      </c>
      <c r="C248" s="6" t="s">
        <v>53</v>
      </c>
      <c r="D248" s="6" t="s">
        <v>13</v>
      </c>
      <c r="E248" s="6" t="s">
        <v>117</v>
      </c>
      <c r="F248" s="6"/>
      <c r="G248" s="8">
        <f>G249</f>
        <v>1598</v>
      </c>
      <c r="H248" s="8">
        <f>H249</f>
        <v>1120.8</v>
      </c>
      <c r="I248" s="8">
        <f>I249</f>
        <v>1104.2</v>
      </c>
    </row>
    <row r="249" spans="1:9" ht="22.5" customHeight="1">
      <c r="A249" s="38" t="s">
        <v>12</v>
      </c>
      <c r="B249" s="6" t="s">
        <v>30</v>
      </c>
      <c r="C249" s="6" t="s">
        <v>53</v>
      </c>
      <c r="D249" s="6" t="s">
        <v>13</v>
      </c>
      <c r="E249" s="6" t="s">
        <v>117</v>
      </c>
      <c r="F249" s="6" t="s">
        <v>62</v>
      </c>
      <c r="G249" s="8">
        <v>1598</v>
      </c>
      <c r="H249" s="8">
        <v>1120.8</v>
      </c>
      <c r="I249" s="8">
        <v>1104.2</v>
      </c>
    </row>
    <row r="250" spans="1:9" ht="54" customHeight="1">
      <c r="A250" s="38" t="s">
        <v>116</v>
      </c>
      <c r="B250" s="5" t="s">
        <v>30</v>
      </c>
      <c r="C250" s="5">
        <v>14</v>
      </c>
      <c r="D250" s="5" t="s">
        <v>13</v>
      </c>
      <c r="E250" s="6" t="s">
        <v>117</v>
      </c>
      <c r="F250" s="5"/>
      <c r="G250" s="8">
        <f>G251</f>
        <v>1900</v>
      </c>
      <c r="H250" s="8">
        <f>H251</f>
        <v>1984</v>
      </c>
      <c r="I250" s="8">
        <f>I251</f>
        <v>2102</v>
      </c>
    </row>
    <row r="251" spans="1:9" ht="24.75" customHeight="1">
      <c r="A251" s="38" t="s">
        <v>12</v>
      </c>
      <c r="B251" s="5" t="s">
        <v>30</v>
      </c>
      <c r="C251" s="5">
        <v>14</v>
      </c>
      <c r="D251" s="5" t="s">
        <v>13</v>
      </c>
      <c r="E251" s="6" t="s">
        <v>117</v>
      </c>
      <c r="F251" s="5">
        <v>510</v>
      </c>
      <c r="G251" s="8">
        <v>1900</v>
      </c>
      <c r="H251" s="8">
        <v>1984</v>
      </c>
      <c r="I251" s="8">
        <v>2102</v>
      </c>
    </row>
    <row r="252" spans="1:9" ht="31.5">
      <c r="A252" s="61" t="s">
        <v>203</v>
      </c>
      <c r="B252" s="5" t="s">
        <v>30</v>
      </c>
      <c r="C252" s="5" t="s">
        <v>53</v>
      </c>
      <c r="D252" s="5" t="s">
        <v>15</v>
      </c>
      <c r="E252" s="6"/>
      <c r="F252" s="5"/>
      <c r="G252" s="8">
        <f t="shared" ref="G252:I253" si="25">G253</f>
        <v>4050</v>
      </c>
      <c r="H252" s="8">
        <f t="shared" si="25"/>
        <v>4000</v>
      </c>
      <c r="I252" s="8">
        <f t="shared" si="25"/>
        <v>4000</v>
      </c>
    </row>
    <row r="253" spans="1:9" ht="63">
      <c r="A253" s="62" t="s">
        <v>272</v>
      </c>
      <c r="B253" s="5" t="s">
        <v>30</v>
      </c>
      <c r="C253" s="5" t="s">
        <v>53</v>
      </c>
      <c r="D253" s="5" t="s">
        <v>15</v>
      </c>
      <c r="E253" s="6" t="s">
        <v>273</v>
      </c>
      <c r="F253" s="5"/>
      <c r="G253" s="8">
        <f t="shared" si="25"/>
        <v>4050</v>
      </c>
      <c r="H253" s="8">
        <f t="shared" si="25"/>
        <v>4000</v>
      </c>
      <c r="I253" s="8">
        <f t="shared" si="25"/>
        <v>4000</v>
      </c>
    </row>
    <row r="254" spans="1:9" ht="24.75" customHeight="1">
      <c r="A254" s="62" t="s">
        <v>271</v>
      </c>
      <c r="B254" s="5" t="s">
        <v>30</v>
      </c>
      <c r="C254" s="5" t="s">
        <v>53</v>
      </c>
      <c r="D254" s="5" t="s">
        <v>15</v>
      </c>
      <c r="E254" s="6" t="s">
        <v>273</v>
      </c>
      <c r="F254" s="5">
        <v>540</v>
      </c>
      <c r="G254" s="8">
        <v>4050</v>
      </c>
      <c r="H254" s="8">
        <v>4000</v>
      </c>
      <c r="I254" s="8">
        <v>4000</v>
      </c>
    </row>
    <row r="255" spans="1:9" ht="53.25" customHeight="1">
      <c r="A255" s="38" t="s">
        <v>168</v>
      </c>
      <c r="B255" s="5">
        <v>167</v>
      </c>
      <c r="C255" s="5"/>
      <c r="D255" s="5"/>
      <c r="E255" s="6"/>
      <c r="F255" s="5"/>
      <c r="G255" s="8">
        <f>G256+G268</f>
        <v>2807</v>
      </c>
      <c r="H255" s="8">
        <f>H256+H268</f>
        <v>1900</v>
      </c>
      <c r="I255" s="8">
        <f>I256+I268</f>
        <v>1900</v>
      </c>
    </row>
    <row r="256" spans="1:9" ht="21.75" customHeight="1">
      <c r="A256" s="38" t="s">
        <v>31</v>
      </c>
      <c r="B256" s="5">
        <v>167</v>
      </c>
      <c r="C256" s="5" t="s">
        <v>13</v>
      </c>
      <c r="D256" s="5"/>
      <c r="E256" s="6"/>
      <c r="F256" s="5"/>
      <c r="G256" s="8">
        <f>G257+G263</f>
        <v>2407</v>
      </c>
      <c r="H256" s="8">
        <f>H257+H263</f>
        <v>1500</v>
      </c>
      <c r="I256" s="8">
        <f>I257+I263</f>
        <v>1500</v>
      </c>
    </row>
    <row r="257" spans="1:9" ht="67.5" customHeight="1">
      <c r="A257" s="38" t="s">
        <v>257</v>
      </c>
      <c r="B257" s="5">
        <v>167</v>
      </c>
      <c r="C257" s="5" t="s">
        <v>13</v>
      </c>
      <c r="D257" s="5" t="s">
        <v>16</v>
      </c>
      <c r="E257" s="6"/>
      <c r="F257" s="5"/>
      <c r="G257" s="8">
        <f t="shared" ref="G257:I260" si="26">G258</f>
        <v>1907</v>
      </c>
      <c r="H257" s="8">
        <f t="shared" si="26"/>
        <v>1000</v>
      </c>
      <c r="I257" s="8">
        <f t="shared" si="26"/>
        <v>1000</v>
      </c>
    </row>
    <row r="258" spans="1:9" ht="54.75" customHeight="1">
      <c r="A258" s="38" t="s">
        <v>199</v>
      </c>
      <c r="B258" s="5">
        <v>167</v>
      </c>
      <c r="C258" s="5" t="s">
        <v>13</v>
      </c>
      <c r="D258" s="5" t="s">
        <v>16</v>
      </c>
      <c r="E258" s="7" t="s">
        <v>198</v>
      </c>
      <c r="F258" s="5"/>
      <c r="G258" s="8">
        <f t="shared" si="26"/>
        <v>1907</v>
      </c>
      <c r="H258" s="8">
        <f t="shared" si="26"/>
        <v>1000</v>
      </c>
      <c r="I258" s="8">
        <f t="shared" si="26"/>
        <v>1000</v>
      </c>
    </row>
    <row r="259" spans="1:9" ht="39" customHeight="1">
      <c r="A259" s="38" t="s">
        <v>58</v>
      </c>
      <c r="B259" s="5">
        <v>167</v>
      </c>
      <c r="C259" s="5" t="s">
        <v>13</v>
      </c>
      <c r="D259" s="5" t="s">
        <v>16</v>
      </c>
      <c r="E259" s="6" t="s">
        <v>101</v>
      </c>
      <c r="F259" s="5"/>
      <c r="G259" s="8">
        <f t="shared" si="26"/>
        <v>1907</v>
      </c>
      <c r="H259" s="8">
        <f t="shared" si="26"/>
        <v>1000</v>
      </c>
      <c r="I259" s="8">
        <f t="shared" si="26"/>
        <v>1000</v>
      </c>
    </row>
    <row r="260" spans="1:9" ht="40.5" customHeight="1">
      <c r="A260" s="38" t="s">
        <v>59</v>
      </c>
      <c r="B260" s="5">
        <v>167</v>
      </c>
      <c r="C260" s="5" t="s">
        <v>13</v>
      </c>
      <c r="D260" s="5" t="s">
        <v>16</v>
      </c>
      <c r="E260" s="6" t="s">
        <v>102</v>
      </c>
      <c r="F260" s="5"/>
      <c r="G260" s="8">
        <f>G261+G262</f>
        <v>1907</v>
      </c>
      <c r="H260" s="8">
        <f t="shared" si="26"/>
        <v>1000</v>
      </c>
      <c r="I260" s="8">
        <f t="shared" si="26"/>
        <v>1000</v>
      </c>
    </row>
    <row r="261" spans="1:9" ht="35.25" customHeight="1">
      <c r="A261" s="21" t="s">
        <v>100</v>
      </c>
      <c r="B261" s="5">
        <v>167</v>
      </c>
      <c r="C261" s="5" t="s">
        <v>13</v>
      </c>
      <c r="D261" s="5" t="s">
        <v>16</v>
      </c>
      <c r="E261" s="6" t="s">
        <v>102</v>
      </c>
      <c r="F261" s="5">
        <v>200</v>
      </c>
      <c r="G261" s="8">
        <v>1900</v>
      </c>
      <c r="H261" s="8">
        <v>1000</v>
      </c>
      <c r="I261" s="8">
        <v>1000</v>
      </c>
    </row>
    <row r="262" spans="1:9" ht="35.25" customHeight="1">
      <c r="A262" s="63" t="s">
        <v>60</v>
      </c>
      <c r="B262" s="26">
        <v>303</v>
      </c>
      <c r="C262" s="26" t="s">
        <v>13</v>
      </c>
      <c r="D262" s="26" t="s">
        <v>16</v>
      </c>
      <c r="E262" s="27" t="s">
        <v>102</v>
      </c>
      <c r="F262" s="26">
        <v>850</v>
      </c>
      <c r="G262" s="20">
        <v>7</v>
      </c>
      <c r="H262" s="20">
        <v>0</v>
      </c>
      <c r="I262" s="20">
        <v>0</v>
      </c>
    </row>
    <row r="263" spans="1:9" ht="35.25" customHeight="1">
      <c r="A263" s="40" t="s">
        <v>4</v>
      </c>
      <c r="B263" s="5">
        <v>167</v>
      </c>
      <c r="C263" s="5" t="s">
        <v>13</v>
      </c>
      <c r="D263" s="5">
        <v>13</v>
      </c>
      <c r="E263" s="6"/>
      <c r="F263" s="5"/>
      <c r="G263" s="8">
        <f t="shared" ref="G263:I266" si="27">G264</f>
        <v>500</v>
      </c>
      <c r="H263" s="8">
        <f t="shared" si="27"/>
        <v>500</v>
      </c>
      <c r="I263" s="8">
        <f t="shared" si="27"/>
        <v>500</v>
      </c>
    </row>
    <row r="264" spans="1:9" ht="35.25" customHeight="1">
      <c r="A264" s="21" t="s">
        <v>194</v>
      </c>
      <c r="B264" s="5">
        <v>167</v>
      </c>
      <c r="C264" s="5" t="s">
        <v>13</v>
      </c>
      <c r="D264" s="5">
        <v>13</v>
      </c>
      <c r="E264" s="6" t="s">
        <v>193</v>
      </c>
      <c r="F264" s="5"/>
      <c r="G264" s="8">
        <f t="shared" si="27"/>
        <v>500</v>
      </c>
      <c r="H264" s="8">
        <f t="shared" si="27"/>
        <v>500</v>
      </c>
      <c r="I264" s="8">
        <f t="shared" si="27"/>
        <v>500</v>
      </c>
    </row>
    <row r="265" spans="1:9" ht="35.25" customHeight="1">
      <c r="A265" s="21" t="s">
        <v>209</v>
      </c>
      <c r="B265" s="5">
        <v>167</v>
      </c>
      <c r="C265" s="5" t="s">
        <v>13</v>
      </c>
      <c r="D265" s="5">
        <v>13</v>
      </c>
      <c r="E265" s="6" t="s">
        <v>208</v>
      </c>
      <c r="F265" s="5"/>
      <c r="G265" s="8">
        <f t="shared" si="27"/>
        <v>500</v>
      </c>
      <c r="H265" s="8">
        <f t="shared" si="27"/>
        <v>500</v>
      </c>
      <c r="I265" s="8">
        <f t="shared" si="27"/>
        <v>500</v>
      </c>
    </row>
    <row r="266" spans="1:9" ht="53.25" customHeight="1">
      <c r="A266" s="21" t="s">
        <v>163</v>
      </c>
      <c r="B266" s="5">
        <v>167</v>
      </c>
      <c r="C266" s="5" t="s">
        <v>13</v>
      </c>
      <c r="D266" s="5">
        <v>13</v>
      </c>
      <c r="E266" s="19" t="s">
        <v>164</v>
      </c>
      <c r="F266" s="16"/>
      <c r="G266" s="22">
        <f t="shared" si="27"/>
        <v>500</v>
      </c>
      <c r="H266" s="22">
        <f t="shared" si="27"/>
        <v>500</v>
      </c>
      <c r="I266" s="22">
        <f t="shared" si="27"/>
        <v>500</v>
      </c>
    </row>
    <row r="267" spans="1:9" ht="36" customHeight="1">
      <c r="A267" s="21" t="s">
        <v>100</v>
      </c>
      <c r="B267" s="5">
        <v>167</v>
      </c>
      <c r="C267" s="5" t="s">
        <v>13</v>
      </c>
      <c r="D267" s="5">
        <v>13</v>
      </c>
      <c r="E267" s="19" t="s">
        <v>164</v>
      </c>
      <c r="F267" s="16">
        <v>200</v>
      </c>
      <c r="G267" s="22">
        <v>500</v>
      </c>
      <c r="H267" s="22">
        <v>500</v>
      </c>
      <c r="I267" s="22">
        <v>500</v>
      </c>
    </row>
    <row r="268" spans="1:9" ht="24.75" customHeight="1">
      <c r="A268" s="39" t="s">
        <v>33</v>
      </c>
      <c r="B268" s="5">
        <v>167</v>
      </c>
      <c r="C268" s="5" t="s">
        <v>16</v>
      </c>
      <c r="D268" s="5"/>
      <c r="E268" s="6"/>
      <c r="F268" s="5"/>
      <c r="G268" s="8">
        <f t="shared" ref="G268:I272" si="28">G269</f>
        <v>400</v>
      </c>
      <c r="H268" s="8">
        <f t="shared" si="28"/>
        <v>400</v>
      </c>
      <c r="I268" s="8">
        <f t="shared" si="28"/>
        <v>400</v>
      </c>
    </row>
    <row r="269" spans="1:9" ht="38.25" customHeight="1">
      <c r="A269" s="39" t="s">
        <v>137</v>
      </c>
      <c r="B269" s="5">
        <v>167</v>
      </c>
      <c r="C269" s="5" t="s">
        <v>16</v>
      </c>
      <c r="D269" s="5">
        <v>12</v>
      </c>
      <c r="E269" s="6"/>
      <c r="F269" s="5"/>
      <c r="G269" s="8">
        <f t="shared" si="28"/>
        <v>400</v>
      </c>
      <c r="H269" s="8">
        <f t="shared" si="28"/>
        <v>400</v>
      </c>
      <c r="I269" s="8">
        <f t="shared" si="28"/>
        <v>400</v>
      </c>
    </row>
    <row r="270" spans="1:9" ht="30.75" customHeight="1">
      <c r="A270" s="39" t="s">
        <v>176</v>
      </c>
      <c r="B270" s="5">
        <v>167</v>
      </c>
      <c r="C270" s="28" t="s">
        <v>16</v>
      </c>
      <c r="D270" s="28">
        <v>12</v>
      </c>
      <c r="E270" s="6" t="s">
        <v>177</v>
      </c>
      <c r="F270" s="5"/>
      <c r="G270" s="8">
        <f t="shared" si="28"/>
        <v>400</v>
      </c>
      <c r="H270" s="8">
        <f t="shared" si="28"/>
        <v>400</v>
      </c>
      <c r="I270" s="8">
        <f t="shared" si="28"/>
        <v>400</v>
      </c>
    </row>
    <row r="271" spans="1:9" ht="35.25" customHeight="1">
      <c r="A271" s="39" t="s">
        <v>211</v>
      </c>
      <c r="B271" s="5">
        <v>167</v>
      </c>
      <c r="C271" s="28" t="s">
        <v>16</v>
      </c>
      <c r="D271" s="28">
        <v>12</v>
      </c>
      <c r="E271" s="6" t="s">
        <v>210</v>
      </c>
      <c r="F271" s="5"/>
      <c r="G271" s="8">
        <f t="shared" si="28"/>
        <v>400</v>
      </c>
      <c r="H271" s="8">
        <f t="shared" si="28"/>
        <v>400</v>
      </c>
      <c r="I271" s="8">
        <f t="shared" si="28"/>
        <v>400</v>
      </c>
    </row>
    <row r="272" spans="1:9" ht="49.5" customHeight="1">
      <c r="A272" s="31" t="s">
        <v>141</v>
      </c>
      <c r="B272" s="5">
        <v>167</v>
      </c>
      <c r="C272" s="28" t="s">
        <v>16</v>
      </c>
      <c r="D272" s="28">
        <v>12</v>
      </c>
      <c r="E272" s="29" t="s">
        <v>142</v>
      </c>
      <c r="F272" s="36"/>
      <c r="G272" s="30">
        <f t="shared" si="28"/>
        <v>400</v>
      </c>
      <c r="H272" s="30">
        <f t="shared" si="28"/>
        <v>400</v>
      </c>
      <c r="I272" s="30">
        <f t="shared" si="28"/>
        <v>400</v>
      </c>
    </row>
    <row r="273" spans="1:9" ht="40.5" customHeight="1">
      <c r="A273" s="31" t="s">
        <v>100</v>
      </c>
      <c r="B273" s="5">
        <v>167</v>
      </c>
      <c r="C273" s="28" t="s">
        <v>16</v>
      </c>
      <c r="D273" s="28">
        <v>12</v>
      </c>
      <c r="E273" s="29" t="s">
        <v>142</v>
      </c>
      <c r="F273" s="36">
        <v>200</v>
      </c>
      <c r="G273" s="30">
        <v>400</v>
      </c>
      <c r="H273" s="30">
        <v>400</v>
      </c>
      <c r="I273" s="30">
        <v>400</v>
      </c>
    </row>
    <row r="274" spans="1:9" ht="36.75" customHeight="1">
      <c r="A274" s="21" t="s">
        <v>157</v>
      </c>
      <c r="B274" s="5">
        <v>303</v>
      </c>
      <c r="C274" s="11"/>
      <c r="D274" s="11"/>
      <c r="E274" s="19"/>
      <c r="F274" s="11"/>
      <c r="G274" s="13">
        <f>G275+G312+G334+G356+G382+G389</f>
        <v>259931.09999999998</v>
      </c>
      <c r="H274" s="13">
        <f>H275+H312+H334+H356+H382+H389</f>
        <v>155833.59999999998</v>
      </c>
      <c r="I274" s="13">
        <f>I275+I312+I334+I356+I382+I389</f>
        <v>165851.20000000001</v>
      </c>
    </row>
    <row r="275" spans="1:9" ht="18" customHeight="1">
      <c r="A275" s="38" t="s">
        <v>31</v>
      </c>
      <c r="B275" s="5">
        <v>303</v>
      </c>
      <c r="C275" s="5" t="s">
        <v>13</v>
      </c>
      <c r="D275" s="5"/>
      <c r="E275" s="6"/>
      <c r="F275" s="5"/>
      <c r="G275" s="8">
        <f>G276+G281+G288+G293</f>
        <v>46851.200000000004</v>
      </c>
      <c r="H275" s="8">
        <f>H276+H281+H288+H293</f>
        <v>36806.800000000003</v>
      </c>
      <c r="I275" s="8">
        <f>I276+I281+I288+I293</f>
        <v>36808.5</v>
      </c>
    </row>
    <row r="276" spans="1:9" ht="30" customHeight="1">
      <c r="A276" s="39" t="s">
        <v>138</v>
      </c>
      <c r="B276" s="5">
        <v>303</v>
      </c>
      <c r="C276" s="5" t="s">
        <v>13</v>
      </c>
      <c r="D276" s="5" t="s">
        <v>14</v>
      </c>
      <c r="E276" s="6"/>
      <c r="F276" s="5"/>
      <c r="G276" s="8">
        <f t="shared" ref="G276:I279" si="29">G277</f>
        <v>3383.4</v>
      </c>
      <c r="H276" s="8">
        <f t="shared" si="29"/>
        <v>3099</v>
      </c>
      <c r="I276" s="8">
        <f t="shared" si="29"/>
        <v>3099</v>
      </c>
    </row>
    <row r="277" spans="1:9" ht="48" customHeight="1">
      <c r="A277" s="39" t="s">
        <v>199</v>
      </c>
      <c r="B277" s="5">
        <v>303</v>
      </c>
      <c r="C277" s="5" t="s">
        <v>13</v>
      </c>
      <c r="D277" s="5" t="s">
        <v>14</v>
      </c>
      <c r="E277" s="6" t="s">
        <v>198</v>
      </c>
      <c r="F277" s="5"/>
      <c r="G277" s="8">
        <f t="shared" si="29"/>
        <v>3383.4</v>
      </c>
      <c r="H277" s="8">
        <f t="shared" si="29"/>
        <v>3099</v>
      </c>
      <c r="I277" s="8">
        <f t="shared" si="29"/>
        <v>3099</v>
      </c>
    </row>
    <row r="278" spans="1:9" ht="30" customHeight="1">
      <c r="A278" s="39" t="s">
        <v>58</v>
      </c>
      <c r="B278" s="5">
        <v>303</v>
      </c>
      <c r="C278" s="5" t="s">
        <v>13</v>
      </c>
      <c r="D278" s="5" t="s">
        <v>14</v>
      </c>
      <c r="E278" s="6" t="s">
        <v>101</v>
      </c>
      <c r="F278" s="5"/>
      <c r="G278" s="8">
        <f t="shared" si="29"/>
        <v>3383.4</v>
      </c>
      <c r="H278" s="8">
        <f t="shared" si="29"/>
        <v>3099</v>
      </c>
      <c r="I278" s="8">
        <f t="shared" si="29"/>
        <v>3099</v>
      </c>
    </row>
    <row r="279" spans="1:9" ht="25.5" customHeight="1">
      <c r="A279" s="38" t="s">
        <v>139</v>
      </c>
      <c r="B279" s="5">
        <v>303</v>
      </c>
      <c r="C279" s="5" t="s">
        <v>13</v>
      </c>
      <c r="D279" s="5" t="s">
        <v>14</v>
      </c>
      <c r="E279" s="6" t="s">
        <v>140</v>
      </c>
      <c r="F279" s="5"/>
      <c r="G279" s="8">
        <f t="shared" si="29"/>
        <v>3383.4</v>
      </c>
      <c r="H279" s="8">
        <f t="shared" si="29"/>
        <v>3099</v>
      </c>
      <c r="I279" s="8">
        <f t="shared" si="29"/>
        <v>3099</v>
      </c>
    </row>
    <row r="280" spans="1:9" ht="87.75" customHeight="1">
      <c r="A280" s="21" t="s">
        <v>68</v>
      </c>
      <c r="B280" s="5">
        <v>303</v>
      </c>
      <c r="C280" s="5" t="s">
        <v>13</v>
      </c>
      <c r="D280" s="5" t="s">
        <v>14</v>
      </c>
      <c r="E280" s="6" t="s">
        <v>140</v>
      </c>
      <c r="F280" s="5">
        <v>100</v>
      </c>
      <c r="G280" s="8">
        <v>3383.4</v>
      </c>
      <c r="H280" s="8">
        <v>3099</v>
      </c>
      <c r="I280" s="8">
        <v>3099</v>
      </c>
    </row>
    <row r="281" spans="1:9" ht="70.5" customHeight="1">
      <c r="A281" s="38" t="s">
        <v>257</v>
      </c>
      <c r="B281" s="5">
        <v>303</v>
      </c>
      <c r="C281" s="5" t="s">
        <v>13</v>
      </c>
      <c r="D281" s="5" t="s">
        <v>16</v>
      </c>
      <c r="E281" s="6"/>
      <c r="F281" s="5"/>
      <c r="G281" s="8">
        <f t="shared" ref="G281:I283" si="30">G282</f>
        <v>28866.300000000003</v>
      </c>
      <c r="H281" s="8">
        <f t="shared" si="30"/>
        <v>26669.3</v>
      </c>
      <c r="I281" s="8">
        <f t="shared" si="30"/>
        <v>26669.3</v>
      </c>
    </row>
    <row r="282" spans="1:9" ht="51.75" customHeight="1">
      <c r="A282" s="39" t="s">
        <v>199</v>
      </c>
      <c r="B282" s="5">
        <v>303</v>
      </c>
      <c r="C282" s="5" t="s">
        <v>13</v>
      </c>
      <c r="D282" s="5" t="s">
        <v>16</v>
      </c>
      <c r="E282" s="6" t="s">
        <v>198</v>
      </c>
      <c r="F282" s="5"/>
      <c r="G282" s="8">
        <f t="shared" si="30"/>
        <v>28866.300000000003</v>
      </c>
      <c r="H282" s="8">
        <f t="shared" si="30"/>
        <v>26669.3</v>
      </c>
      <c r="I282" s="8">
        <f t="shared" si="30"/>
        <v>26669.3</v>
      </c>
    </row>
    <row r="283" spans="1:9" ht="39.75" customHeight="1">
      <c r="A283" s="38" t="s">
        <v>58</v>
      </c>
      <c r="B283" s="5">
        <v>303</v>
      </c>
      <c r="C283" s="5" t="s">
        <v>13</v>
      </c>
      <c r="D283" s="5" t="s">
        <v>16</v>
      </c>
      <c r="E283" s="6" t="s">
        <v>101</v>
      </c>
      <c r="F283" s="5"/>
      <c r="G283" s="8">
        <f t="shared" si="30"/>
        <v>28866.300000000003</v>
      </c>
      <c r="H283" s="8">
        <f t="shared" si="30"/>
        <v>26669.3</v>
      </c>
      <c r="I283" s="8">
        <f t="shared" si="30"/>
        <v>26669.3</v>
      </c>
    </row>
    <row r="284" spans="1:9" ht="37.5" customHeight="1">
      <c r="A284" s="38" t="s">
        <v>59</v>
      </c>
      <c r="B284" s="5">
        <v>303</v>
      </c>
      <c r="C284" s="5" t="s">
        <v>13</v>
      </c>
      <c r="D284" s="5" t="s">
        <v>16</v>
      </c>
      <c r="E284" s="6" t="s">
        <v>102</v>
      </c>
      <c r="F284" s="5"/>
      <c r="G284" s="8">
        <f>G286+G287+G285</f>
        <v>28866.300000000003</v>
      </c>
      <c r="H284" s="8">
        <f>H286+H287+H285</f>
        <v>26669.3</v>
      </c>
      <c r="I284" s="8">
        <f>I286+I287+I285</f>
        <v>26669.3</v>
      </c>
    </row>
    <row r="285" spans="1:9" ht="93.75" customHeight="1">
      <c r="A285" s="21" t="s">
        <v>68</v>
      </c>
      <c r="B285" s="5">
        <v>303</v>
      </c>
      <c r="C285" s="5" t="s">
        <v>13</v>
      </c>
      <c r="D285" s="5" t="s">
        <v>16</v>
      </c>
      <c r="E285" s="6" t="s">
        <v>102</v>
      </c>
      <c r="F285" s="5">
        <v>100</v>
      </c>
      <c r="G285" s="8">
        <v>28263.9</v>
      </c>
      <c r="H285" s="8">
        <v>25614</v>
      </c>
      <c r="I285" s="8">
        <v>25614</v>
      </c>
    </row>
    <row r="286" spans="1:9" ht="32.25" customHeight="1">
      <c r="A286" s="21" t="s">
        <v>100</v>
      </c>
      <c r="B286" s="5">
        <v>303</v>
      </c>
      <c r="C286" s="5" t="s">
        <v>13</v>
      </c>
      <c r="D286" s="5" t="s">
        <v>16</v>
      </c>
      <c r="E286" s="6" t="s">
        <v>102</v>
      </c>
      <c r="F286" s="5">
        <v>200</v>
      </c>
      <c r="G286" s="8">
        <v>447.1</v>
      </c>
      <c r="H286" s="8">
        <v>900</v>
      </c>
      <c r="I286" s="8">
        <v>900</v>
      </c>
    </row>
    <row r="287" spans="1:9" ht="21" customHeight="1">
      <c r="A287" s="40" t="s">
        <v>60</v>
      </c>
      <c r="B287" s="5">
        <v>303</v>
      </c>
      <c r="C287" s="5" t="s">
        <v>13</v>
      </c>
      <c r="D287" s="5" t="s">
        <v>16</v>
      </c>
      <c r="E287" s="6" t="s">
        <v>102</v>
      </c>
      <c r="F287" s="5">
        <v>850</v>
      </c>
      <c r="G287" s="13">
        <v>155.30000000000001</v>
      </c>
      <c r="H287" s="13">
        <v>155.30000000000001</v>
      </c>
      <c r="I287" s="13">
        <v>155.30000000000001</v>
      </c>
    </row>
    <row r="288" spans="1:9" ht="21" customHeight="1">
      <c r="A288" s="55" t="s">
        <v>136</v>
      </c>
      <c r="B288" s="5">
        <v>303</v>
      </c>
      <c r="C288" s="28" t="s">
        <v>13</v>
      </c>
      <c r="D288" s="28" t="s">
        <v>19</v>
      </c>
      <c r="E288" s="29"/>
      <c r="F288" s="28"/>
      <c r="G288" s="30">
        <f t="shared" ref="G288:I291" si="31">G289</f>
        <v>47</v>
      </c>
      <c r="H288" s="30">
        <f t="shared" si="31"/>
        <v>2.7</v>
      </c>
      <c r="I288" s="30">
        <f t="shared" si="31"/>
        <v>4.4000000000000004</v>
      </c>
    </row>
    <row r="289" spans="1:9" ht="50.25" customHeight="1">
      <c r="A289" s="39" t="s">
        <v>199</v>
      </c>
      <c r="B289" s="5">
        <v>303</v>
      </c>
      <c r="C289" s="5" t="s">
        <v>13</v>
      </c>
      <c r="D289" s="28" t="s">
        <v>19</v>
      </c>
      <c r="E289" s="6" t="s">
        <v>198</v>
      </c>
      <c r="F289" s="28"/>
      <c r="G289" s="30">
        <f t="shared" si="31"/>
        <v>47</v>
      </c>
      <c r="H289" s="30">
        <f t="shared" si="31"/>
        <v>2.7</v>
      </c>
      <c r="I289" s="30">
        <f t="shared" si="31"/>
        <v>4.4000000000000004</v>
      </c>
    </row>
    <row r="290" spans="1:9" ht="37.5" customHeight="1">
      <c r="A290" s="55" t="s">
        <v>192</v>
      </c>
      <c r="B290" s="5">
        <v>303</v>
      </c>
      <c r="C290" s="28" t="s">
        <v>13</v>
      </c>
      <c r="D290" s="28" t="s">
        <v>19</v>
      </c>
      <c r="E290" s="29" t="s">
        <v>191</v>
      </c>
      <c r="F290" s="28"/>
      <c r="G290" s="30">
        <f t="shared" si="31"/>
        <v>47</v>
      </c>
      <c r="H290" s="30">
        <f t="shared" si="31"/>
        <v>2.7</v>
      </c>
      <c r="I290" s="30">
        <f t="shared" si="31"/>
        <v>4.4000000000000004</v>
      </c>
    </row>
    <row r="291" spans="1:9" ht="63" customHeight="1">
      <c r="A291" s="56" t="s">
        <v>166</v>
      </c>
      <c r="B291" s="5">
        <v>303</v>
      </c>
      <c r="C291" s="28" t="s">
        <v>13</v>
      </c>
      <c r="D291" s="28" t="s">
        <v>19</v>
      </c>
      <c r="E291" s="29" t="s">
        <v>167</v>
      </c>
      <c r="F291" s="28"/>
      <c r="G291" s="30">
        <f t="shared" si="31"/>
        <v>47</v>
      </c>
      <c r="H291" s="30">
        <f t="shared" si="31"/>
        <v>2.7</v>
      </c>
      <c r="I291" s="30">
        <f t="shared" si="31"/>
        <v>4.4000000000000004</v>
      </c>
    </row>
    <row r="292" spans="1:9" ht="45" customHeight="1">
      <c r="A292" s="31" t="s">
        <v>100</v>
      </c>
      <c r="B292" s="5">
        <v>303</v>
      </c>
      <c r="C292" s="28" t="s">
        <v>13</v>
      </c>
      <c r="D292" s="28" t="s">
        <v>19</v>
      </c>
      <c r="E292" s="29" t="s">
        <v>167</v>
      </c>
      <c r="F292" s="28">
        <v>200</v>
      </c>
      <c r="G292" s="30">
        <v>47</v>
      </c>
      <c r="H292" s="30">
        <v>2.7</v>
      </c>
      <c r="I292" s="30">
        <v>4.4000000000000004</v>
      </c>
    </row>
    <row r="293" spans="1:9" ht="28.5" customHeight="1">
      <c r="A293" s="21" t="s">
        <v>4</v>
      </c>
      <c r="B293" s="5">
        <v>303</v>
      </c>
      <c r="C293" s="5" t="s">
        <v>13</v>
      </c>
      <c r="D293" s="5" t="s">
        <v>43</v>
      </c>
      <c r="E293" s="19"/>
      <c r="F293" s="11"/>
      <c r="G293" s="13">
        <f>G294+G299+G309+G306</f>
        <v>14554.5</v>
      </c>
      <c r="H293" s="13">
        <f>H294+H299+H309</f>
        <v>7035.8</v>
      </c>
      <c r="I293" s="13">
        <f>I294+I299+I309</f>
        <v>7035.8</v>
      </c>
    </row>
    <row r="294" spans="1:9" ht="51" customHeight="1">
      <c r="A294" s="39" t="s">
        <v>199</v>
      </c>
      <c r="B294" s="5">
        <v>303</v>
      </c>
      <c r="C294" s="5" t="s">
        <v>13</v>
      </c>
      <c r="D294" s="5" t="s">
        <v>43</v>
      </c>
      <c r="E294" s="6" t="s">
        <v>198</v>
      </c>
      <c r="F294" s="11"/>
      <c r="G294" s="13">
        <f t="shared" ref="G294:I295" si="32">G295</f>
        <v>462</v>
      </c>
      <c r="H294" s="13">
        <f t="shared" si="32"/>
        <v>462</v>
      </c>
      <c r="I294" s="13">
        <f t="shared" si="32"/>
        <v>462</v>
      </c>
    </row>
    <row r="295" spans="1:9" ht="28.5" customHeight="1">
      <c r="A295" s="40" t="s">
        <v>192</v>
      </c>
      <c r="B295" s="5">
        <v>303</v>
      </c>
      <c r="C295" s="5" t="s">
        <v>13</v>
      </c>
      <c r="D295" s="5" t="s">
        <v>43</v>
      </c>
      <c r="E295" s="6" t="s">
        <v>191</v>
      </c>
      <c r="F295" s="11"/>
      <c r="G295" s="13">
        <f t="shared" si="32"/>
        <v>462</v>
      </c>
      <c r="H295" s="13">
        <f t="shared" si="32"/>
        <v>462</v>
      </c>
      <c r="I295" s="13">
        <f t="shared" si="32"/>
        <v>462</v>
      </c>
    </row>
    <row r="296" spans="1:9" ht="29.25" customHeight="1">
      <c r="A296" s="38" t="s">
        <v>46</v>
      </c>
      <c r="B296" s="5">
        <v>303</v>
      </c>
      <c r="C296" s="5" t="s">
        <v>13</v>
      </c>
      <c r="D296" s="5" t="s">
        <v>43</v>
      </c>
      <c r="E296" s="6" t="s">
        <v>118</v>
      </c>
      <c r="F296" s="5"/>
      <c r="G296" s="8">
        <f>G297+G298</f>
        <v>462</v>
      </c>
      <c r="H296" s="8">
        <f>H297+H298</f>
        <v>462</v>
      </c>
      <c r="I296" s="8">
        <f>I297+I298</f>
        <v>462</v>
      </c>
    </row>
    <row r="297" spans="1:9" ht="83.25" customHeight="1">
      <c r="A297" s="21" t="s">
        <v>68</v>
      </c>
      <c r="B297" s="5">
        <v>303</v>
      </c>
      <c r="C297" s="5" t="s">
        <v>13</v>
      </c>
      <c r="D297" s="5" t="s">
        <v>43</v>
      </c>
      <c r="E297" s="6" t="s">
        <v>118</v>
      </c>
      <c r="F297" s="5">
        <v>100</v>
      </c>
      <c r="G297" s="20">
        <v>462</v>
      </c>
      <c r="H297" s="20">
        <v>462</v>
      </c>
      <c r="I297" s="20">
        <v>462</v>
      </c>
    </row>
    <row r="298" spans="1:9" ht="36" customHeight="1">
      <c r="A298" s="21" t="s">
        <v>100</v>
      </c>
      <c r="B298" s="5">
        <v>303</v>
      </c>
      <c r="C298" s="5" t="s">
        <v>13</v>
      </c>
      <c r="D298" s="5" t="s">
        <v>43</v>
      </c>
      <c r="E298" s="6" t="s">
        <v>118</v>
      </c>
      <c r="F298" s="5">
        <v>200</v>
      </c>
      <c r="G298" s="20">
        <v>0</v>
      </c>
      <c r="H298" s="20">
        <v>0</v>
      </c>
      <c r="I298" s="20">
        <v>0</v>
      </c>
    </row>
    <row r="299" spans="1:9" ht="36" customHeight="1">
      <c r="A299" s="40" t="s">
        <v>197</v>
      </c>
      <c r="B299" s="5">
        <v>303</v>
      </c>
      <c r="C299" s="5" t="s">
        <v>13</v>
      </c>
      <c r="D299" s="5">
        <v>13</v>
      </c>
      <c r="E299" s="6" t="s">
        <v>196</v>
      </c>
      <c r="F299" s="5"/>
      <c r="G299" s="20">
        <f>G300</f>
        <v>10942.5</v>
      </c>
      <c r="H299" s="20">
        <f>H300</f>
        <v>6473.8</v>
      </c>
      <c r="I299" s="20">
        <f>I300</f>
        <v>6473.8</v>
      </c>
    </row>
    <row r="300" spans="1:9" ht="36" customHeight="1">
      <c r="A300" s="40" t="s">
        <v>79</v>
      </c>
      <c r="B300" s="5">
        <v>303</v>
      </c>
      <c r="C300" s="5" t="s">
        <v>13</v>
      </c>
      <c r="D300" s="5">
        <v>13</v>
      </c>
      <c r="E300" s="6" t="s">
        <v>105</v>
      </c>
      <c r="F300" s="5"/>
      <c r="G300" s="20">
        <f>G301+G304</f>
        <v>10942.5</v>
      </c>
      <c r="H300" s="20">
        <f>H301+H304</f>
        <v>6473.8</v>
      </c>
      <c r="I300" s="20">
        <f>I301+I304</f>
        <v>6473.8</v>
      </c>
    </row>
    <row r="301" spans="1:9" ht="39.75" customHeight="1">
      <c r="A301" s="51" t="s">
        <v>132</v>
      </c>
      <c r="B301" s="5">
        <v>303</v>
      </c>
      <c r="C301" s="5" t="s">
        <v>13</v>
      </c>
      <c r="D301" s="5" t="s">
        <v>43</v>
      </c>
      <c r="E301" s="17" t="s">
        <v>131</v>
      </c>
      <c r="F301" s="16"/>
      <c r="G301" s="18">
        <f>G302+G303</f>
        <v>7687.5</v>
      </c>
      <c r="H301" s="18">
        <f>H302+H303</f>
        <v>6473.8</v>
      </c>
      <c r="I301" s="18">
        <f>I302+I303</f>
        <v>6473.8</v>
      </c>
    </row>
    <row r="302" spans="1:9" ht="84" customHeight="1">
      <c r="A302" s="21" t="s">
        <v>68</v>
      </c>
      <c r="B302" s="5">
        <v>303</v>
      </c>
      <c r="C302" s="5" t="s">
        <v>13</v>
      </c>
      <c r="D302" s="5" t="s">
        <v>43</v>
      </c>
      <c r="E302" s="17" t="s">
        <v>131</v>
      </c>
      <c r="F302" s="16">
        <v>100</v>
      </c>
      <c r="G302" s="22">
        <v>3483.5</v>
      </c>
      <c r="H302" s="22">
        <v>6200</v>
      </c>
      <c r="I302" s="22">
        <v>6200</v>
      </c>
    </row>
    <row r="303" spans="1:9" ht="44.25" customHeight="1">
      <c r="A303" s="21" t="s">
        <v>100</v>
      </c>
      <c r="B303" s="5">
        <v>303</v>
      </c>
      <c r="C303" s="5" t="s">
        <v>13</v>
      </c>
      <c r="D303" s="5" t="s">
        <v>43</v>
      </c>
      <c r="E303" s="17" t="s">
        <v>131</v>
      </c>
      <c r="F303" s="16">
        <v>200</v>
      </c>
      <c r="G303" s="22">
        <v>4204</v>
      </c>
      <c r="H303" s="22">
        <v>273.8</v>
      </c>
      <c r="I303" s="22">
        <v>273.8</v>
      </c>
    </row>
    <row r="304" spans="1:9" ht="55.5" customHeight="1">
      <c r="A304" s="40" t="s">
        <v>241</v>
      </c>
      <c r="B304" s="5">
        <v>303</v>
      </c>
      <c r="C304" s="5" t="s">
        <v>13</v>
      </c>
      <c r="D304" s="5">
        <v>13</v>
      </c>
      <c r="E304" s="6" t="s">
        <v>242</v>
      </c>
      <c r="F304" s="5"/>
      <c r="G304" s="8">
        <f>G305</f>
        <v>3255</v>
      </c>
      <c r="H304" s="8">
        <f>H305</f>
        <v>0</v>
      </c>
      <c r="I304" s="8">
        <f>I305</f>
        <v>0</v>
      </c>
    </row>
    <row r="305" spans="1:9" ht="90" customHeight="1">
      <c r="A305" s="21" t="s">
        <v>68</v>
      </c>
      <c r="B305" s="5">
        <v>303</v>
      </c>
      <c r="C305" s="5" t="s">
        <v>13</v>
      </c>
      <c r="D305" s="5">
        <v>13</v>
      </c>
      <c r="E305" s="6" t="s">
        <v>242</v>
      </c>
      <c r="F305" s="5">
        <v>100</v>
      </c>
      <c r="G305" s="8">
        <v>3255</v>
      </c>
      <c r="H305" s="8">
        <v>0</v>
      </c>
      <c r="I305" s="8">
        <v>0</v>
      </c>
    </row>
    <row r="306" spans="1:9" ht="47.25">
      <c r="A306" s="21" t="s">
        <v>302</v>
      </c>
      <c r="B306" s="5">
        <v>303</v>
      </c>
      <c r="C306" s="5" t="s">
        <v>13</v>
      </c>
      <c r="D306" s="5">
        <v>13</v>
      </c>
      <c r="E306" s="6" t="s">
        <v>300</v>
      </c>
      <c r="F306" s="5"/>
      <c r="G306" s="8">
        <f>G307</f>
        <v>200</v>
      </c>
      <c r="H306" s="22">
        <v>0</v>
      </c>
      <c r="I306" s="22">
        <v>0</v>
      </c>
    </row>
    <row r="307" spans="1:9" ht="31.5">
      <c r="A307" s="21" t="s">
        <v>301</v>
      </c>
      <c r="B307" s="5">
        <v>303</v>
      </c>
      <c r="C307" s="5" t="s">
        <v>13</v>
      </c>
      <c r="D307" s="5">
        <v>13</v>
      </c>
      <c r="E307" s="6" t="s">
        <v>300</v>
      </c>
      <c r="F307" s="5"/>
      <c r="G307" s="8">
        <f>G308</f>
        <v>200</v>
      </c>
      <c r="H307" s="22">
        <v>0</v>
      </c>
      <c r="I307" s="22">
        <v>0</v>
      </c>
    </row>
    <row r="308" spans="1:9" ht="31.5">
      <c r="A308" s="21" t="s">
        <v>100</v>
      </c>
      <c r="B308" s="5">
        <v>303</v>
      </c>
      <c r="C308" s="5" t="s">
        <v>13</v>
      </c>
      <c r="D308" s="5">
        <v>13</v>
      </c>
      <c r="E308" s="6" t="s">
        <v>300</v>
      </c>
      <c r="F308" s="5">
        <v>200</v>
      </c>
      <c r="G308" s="8">
        <v>200</v>
      </c>
      <c r="H308" s="22">
        <v>0</v>
      </c>
      <c r="I308" s="22">
        <v>0</v>
      </c>
    </row>
    <row r="309" spans="1:9" ht="31.5">
      <c r="A309" s="21" t="s">
        <v>194</v>
      </c>
      <c r="B309" s="5">
        <v>303</v>
      </c>
      <c r="C309" s="5" t="s">
        <v>13</v>
      </c>
      <c r="D309" s="5" t="s">
        <v>43</v>
      </c>
      <c r="E309" s="6" t="s">
        <v>193</v>
      </c>
      <c r="F309" s="5"/>
      <c r="G309" s="8">
        <f t="shared" ref="G309:I310" si="33">G310</f>
        <v>2950</v>
      </c>
      <c r="H309" s="8">
        <f t="shared" si="33"/>
        <v>100</v>
      </c>
      <c r="I309" s="8">
        <f t="shared" si="33"/>
        <v>100</v>
      </c>
    </row>
    <row r="310" spans="1:9">
      <c r="A310" s="21" t="s">
        <v>245</v>
      </c>
      <c r="B310" s="5">
        <v>303</v>
      </c>
      <c r="C310" s="5" t="s">
        <v>13</v>
      </c>
      <c r="D310" s="5" t="s">
        <v>43</v>
      </c>
      <c r="E310" s="19" t="s">
        <v>246</v>
      </c>
      <c r="F310" s="11"/>
      <c r="G310" s="13">
        <f t="shared" si="33"/>
        <v>2950</v>
      </c>
      <c r="H310" s="13">
        <f t="shared" si="33"/>
        <v>100</v>
      </c>
      <c r="I310" s="13">
        <f t="shared" si="33"/>
        <v>100</v>
      </c>
    </row>
    <row r="311" spans="1:9" ht="31.5">
      <c r="A311" s="21" t="s">
        <v>100</v>
      </c>
      <c r="B311" s="5">
        <v>303</v>
      </c>
      <c r="C311" s="5" t="s">
        <v>13</v>
      </c>
      <c r="D311" s="5" t="s">
        <v>43</v>
      </c>
      <c r="E311" s="19" t="s">
        <v>246</v>
      </c>
      <c r="F311" s="11">
        <v>200</v>
      </c>
      <c r="G311" s="13">
        <v>2950</v>
      </c>
      <c r="H311" s="13">
        <v>100</v>
      </c>
      <c r="I311" s="13">
        <v>100</v>
      </c>
    </row>
    <row r="312" spans="1:9" ht="41.25" customHeight="1">
      <c r="A312" s="39" t="s">
        <v>32</v>
      </c>
      <c r="B312" s="5">
        <v>303</v>
      </c>
      <c r="C312" s="11" t="s">
        <v>15</v>
      </c>
      <c r="D312" s="5"/>
      <c r="E312" s="19"/>
      <c r="F312" s="16"/>
      <c r="G312" s="22">
        <f>G313+G324</f>
        <v>8182.9</v>
      </c>
      <c r="H312" s="22">
        <f>H313+H324</f>
        <v>6050</v>
      </c>
      <c r="I312" s="22">
        <f>I313+I324</f>
        <v>6050</v>
      </c>
    </row>
    <row r="313" spans="1:9" ht="55.5" customHeight="1">
      <c r="A313" s="53" t="s">
        <v>159</v>
      </c>
      <c r="B313" s="5">
        <v>303</v>
      </c>
      <c r="C313" s="11" t="s">
        <v>15</v>
      </c>
      <c r="D313" s="11" t="s">
        <v>51</v>
      </c>
      <c r="E313" s="12"/>
      <c r="F313" s="11"/>
      <c r="G313" s="13">
        <f>G314+G322</f>
        <v>7882.9</v>
      </c>
      <c r="H313" s="13">
        <f>H314+H322</f>
        <v>5900</v>
      </c>
      <c r="I313" s="13">
        <f>I314+I322</f>
        <v>5900</v>
      </c>
    </row>
    <row r="314" spans="1:9" ht="36" customHeight="1">
      <c r="A314" s="40" t="s">
        <v>197</v>
      </c>
      <c r="B314" s="5">
        <v>303</v>
      </c>
      <c r="C314" s="11" t="s">
        <v>15</v>
      </c>
      <c r="D314" s="11" t="s">
        <v>51</v>
      </c>
      <c r="E314" s="6" t="s">
        <v>196</v>
      </c>
      <c r="F314" s="11"/>
      <c r="G314" s="13">
        <f>G315</f>
        <v>4882.8999999999996</v>
      </c>
      <c r="H314" s="13">
        <f>H315</f>
        <v>5000</v>
      </c>
      <c r="I314" s="13">
        <f>I315</f>
        <v>5000</v>
      </c>
    </row>
    <row r="315" spans="1:9" ht="36" customHeight="1">
      <c r="A315" s="40" t="s">
        <v>79</v>
      </c>
      <c r="B315" s="5">
        <v>303</v>
      </c>
      <c r="C315" s="11" t="s">
        <v>15</v>
      </c>
      <c r="D315" s="11" t="s">
        <v>51</v>
      </c>
      <c r="E315" s="6" t="s">
        <v>105</v>
      </c>
      <c r="F315" s="11"/>
      <c r="G315" s="13">
        <f>G316+G318</f>
        <v>4882.8999999999996</v>
      </c>
      <c r="H315" s="13">
        <f>H316+H318</f>
        <v>5000</v>
      </c>
      <c r="I315" s="13">
        <f>I316+I318</f>
        <v>5000</v>
      </c>
    </row>
    <row r="316" spans="1:9" ht="40.5" customHeight="1">
      <c r="A316" s="38" t="s">
        <v>63</v>
      </c>
      <c r="B316" s="5">
        <v>303</v>
      </c>
      <c r="C316" s="5" t="s">
        <v>15</v>
      </c>
      <c r="D316" s="11" t="s">
        <v>51</v>
      </c>
      <c r="E316" s="6" t="s">
        <v>119</v>
      </c>
      <c r="F316" s="5"/>
      <c r="G316" s="8">
        <f>G317</f>
        <v>2282.9</v>
      </c>
      <c r="H316" s="8">
        <f>H317</f>
        <v>5000</v>
      </c>
      <c r="I316" s="8">
        <f>I317</f>
        <v>5000</v>
      </c>
    </row>
    <row r="317" spans="1:9" ht="95.25" customHeight="1">
      <c r="A317" s="21" t="s">
        <v>68</v>
      </c>
      <c r="B317" s="5">
        <v>303</v>
      </c>
      <c r="C317" s="5" t="s">
        <v>15</v>
      </c>
      <c r="D317" s="11" t="s">
        <v>51</v>
      </c>
      <c r="E317" s="6" t="s">
        <v>119</v>
      </c>
      <c r="F317" s="5">
        <v>100</v>
      </c>
      <c r="G317" s="8">
        <v>2282.9</v>
      </c>
      <c r="H317" s="8">
        <v>5000</v>
      </c>
      <c r="I317" s="8">
        <v>5000</v>
      </c>
    </row>
    <row r="318" spans="1:9" ht="56.25" customHeight="1">
      <c r="A318" s="40" t="s">
        <v>241</v>
      </c>
      <c r="B318" s="5">
        <v>303</v>
      </c>
      <c r="C318" s="5" t="s">
        <v>15</v>
      </c>
      <c r="D318" s="11" t="s">
        <v>51</v>
      </c>
      <c r="E318" s="6" t="s">
        <v>242</v>
      </c>
      <c r="F318" s="5"/>
      <c r="G318" s="8">
        <f>G319</f>
        <v>2600</v>
      </c>
      <c r="H318" s="8">
        <f>H319</f>
        <v>0</v>
      </c>
      <c r="I318" s="8">
        <f>I319</f>
        <v>0</v>
      </c>
    </row>
    <row r="319" spans="1:9" ht="95.25" customHeight="1">
      <c r="A319" s="21" t="s">
        <v>68</v>
      </c>
      <c r="B319" s="5">
        <v>303</v>
      </c>
      <c r="C319" s="5" t="s">
        <v>15</v>
      </c>
      <c r="D319" s="11" t="s">
        <v>51</v>
      </c>
      <c r="E319" s="6" t="s">
        <v>242</v>
      </c>
      <c r="F319" s="5">
        <v>100</v>
      </c>
      <c r="G319" s="8">
        <v>2600</v>
      </c>
      <c r="H319" s="8">
        <v>0</v>
      </c>
      <c r="I319" s="8">
        <v>0</v>
      </c>
    </row>
    <row r="320" spans="1:9" ht="51.75" customHeight="1">
      <c r="A320" s="21" t="s">
        <v>213</v>
      </c>
      <c r="B320" s="5">
        <v>303</v>
      </c>
      <c r="C320" s="5" t="s">
        <v>15</v>
      </c>
      <c r="D320" s="11" t="s">
        <v>51</v>
      </c>
      <c r="E320" s="6" t="s">
        <v>212</v>
      </c>
      <c r="F320" s="5"/>
      <c r="G320" s="8">
        <f t="shared" ref="G320:I322" si="34">G321</f>
        <v>3000</v>
      </c>
      <c r="H320" s="8">
        <f t="shared" si="34"/>
        <v>900</v>
      </c>
      <c r="I320" s="8">
        <f t="shared" si="34"/>
        <v>900</v>
      </c>
    </row>
    <row r="321" spans="1:9" ht="59.25" customHeight="1">
      <c r="A321" s="21" t="s">
        <v>215</v>
      </c>
      <c r="B321" s="5">
        <v>303</v>
      </c>
      <c r="C321" s="5" t="s">
        <v>15</v>
      </c>
      <c r="D321" s="11" t="s">
        <v>51</v>
      </c>
      <c r="E321" s="6" t="s">
        <v>214</v>
      </c>
      <c r="F321" s="5"/>
      <c r="G321" s="8">
        <f t="shared" si="34"/>
        <v>3000</v>
      </c>
      <c r="H321" s="8">
        <f t="shared" si="34"/>
        <v>900</v>
      </c>
      <c r="I321" s="8">
        <f t="shared" si="34"/>
        <v>900</v>
      </c>
    </row>
    <row r="322" spans="1:9" ht="47.25" customHeight="1">
      <c r="A322" s="21" t="s">
        <v>144</v>
      </c>
      <c r="B322" s="5">
        <v>303</v>
      </c>
      <c r="C322" s="5" t="s">
        <v>15</v>
      </c>
      <c r="D322" s="11" t="s">
        <v>51</v>
      </c>
      <c r="E322" s="6" t="s">
        <v>143</v>
      </c>
      <c r="F322" s="5"/>
      <c r="G322" s="30">
        <f t="shared" si="34"/>
        <v>3000</v>
      </c>
      <c r="H322" s="30">
        <f t="shared" si="34"/>
        <v>900</v>
      </c>
      <c r="I322" s="30">
        <f t="shared" si="34"/>
        <v>900</v>
      </c>
    </row>
    <row r="323" spans="1:9" ht="31.5" customHeight="1">
      <c r="A323" s="21" t="s">
        <v>100</v>
      </c>
      <c r="B323" s="5">
        <v>303</v>
      </c>
      <c r="C323" s="5" t="s">
        <v>15</v>
      </c>
      <c r="D323" s="11" t="s">
        <v>51</v>
      </c>
      <c r="E323" s="6" t="s">
        <v>143</v>
      </c>
      <c r="F323" s="5">
        <v>200</v>
      </c>
      <c r="G323" s="30">
        <v>3000</v>
      </c>
      <c r="H323" s="30">
        <v>900</v>
      </c>
      <c r="I323" s="30">
        <v>900</v>
      </c>
    </row>
    <row r="324" spans="1:9" ht="31.5" customHeight="1">
      <c r="A324" s="21" t="s">
        <v>160</v>
      </c>
      <c r="B324" s="5">
        <v>303</v>
      </c>
      <c r="C324" s="5" t="s">
        <v>15</v>
      </c>
      <c r="D324" s="11">
        <v>14</v>
      </c>
      <c r="E324" s="6"/>
      <c r="F324" s="5"/>
      <c r="G324" s="30">
        <f>G325+G328+G331</f>
        <v>300</v>
      </c>
      <c r="H324" s="30">
        <f>H325+H328+H331</f>
        <v>150</v>
      </c>
      <c r="I324" s="30">
        <f>I325+I328+I331</f>
        <v>150</v>
      </c>
    </row>
    <row r="325" spans="1:9" ht="40.5" customHeight="1">
      <c r="A325" s="21" t="s">
        <v>217</v>
      </c>
      <c r="B325" s="5">
        <v>303</v>
      </c>
      <c r="C325" s="5" t="s">
        <v>15</v>
      </c>
      <c r="D325" s="11">
        <v>14</v>
      </c>
      <c r="E325" s="6" t="s">
        <v>216</v>
      </c>
      <c r="F325" s="5"/>
      <c r="G325" s="30">
        <f t="shared" ref="G325:I326" si="35">G326</f>
        <v>100</v>
      </c>
      <c r="H325" s="30">
        <f t="shared" si="35"/>
        <v>50</v>
      </c>
      <c r="I325" s="30">
        <f t="shared" si="35"/>
        <v>50</v>
      </c>
    </row>
    <row r="326" spans="1:9" ht="52.5" customHeight="1">
      <c r="A326" s="25" t="s">
        <v>266</v>
      </c>
      <c r="B326" s="5">
        <v>303</v>
      </c>
      <c r="C326" s="5" t="s">
        <v>15</v>
      </c>
      <c r="D326" s="11">
        <v>14</v>
      </c>
      <c r="E326" s="6" t="s">
        <v>161</v>
      </c>
      <c r="F326" s="5"/>
      <c r="G326" s="8">
        <f t="shared" si="35"/>
        <v>100</v>
      </c>
      <c r="H326" s="8">
        <f t="shared" si="35"/>
        <v>50</v>
      </c>
      <c r="I326" s="8">
        <f t="shared" si="35"/>
        <v>50</v>
      </c>
    </row>
    <row r="327" spans="1:9" ht="31.5" customHeight="1">
      <c r="A327" s="25" t="s">
        <v>100</v>
      </c>
      <c r="B327" s="5">
        <v>303</v>
      </c>
      <c r="C327" s="5" t="s">
        <v>15</v>
      </c>
      <c r="D327" s="11">
        <v>14</v>
      </c>
      <c r="E327" s="6" t="s">
        <v>161</v>
      </c>
      <c r="F327" s="5">
        <v>200</v>
      </c>
      <c r="G327" s="8">
        <v>100</v>
      </c>
      <c r="H327" s="8">
        <v>50</v>
      </c>
      <c r="I327" s="8">
        <v>50</v>
      </c>
    </row>
    <row r="328" spans="1:9" ht="54" customHeight="1">
      <c r="A328" s="25" t="s">
        <v>219</v>
      </c>
      <c r="B328" s="5">
        <v>303</v>
      </c>
      <c r="C328" s="5" t="s">
        <v>15</v>
      </c>
      <c r="D328" s="11">
        <v>14</v>
      </c>
      <c r="E328" s="6" t="s">
        <v>218</v>
      </c>
      <c r="F328" s="5"/>
      <c r="G328" s="8">
        <f t="shared" ref="G328:I329" si="36">G329</f>
        <v>100</v>
      </c>
      <c r="H328" s="8">
        <f t="shared" si="36"/>
        <v>50</v>
      </c>
      <c r="I328" s="8">
        <f t="shared" si="36"/>
        <v>50</v>
      </c>
    </row>
    <row r="329" spans="1:9" ht="51.75" customHeight="1">
      <c r="A329" s="31" t="s">
        <v>259</v>
      </c>
      <c r="B329" s="5">
        <v>303</v>
      </c>
      <c r="C329" s="5" t="s">
        <v>15</v>
      </c>
      <c r="D329" s="11">
        <v>14</v>
      </c>
      <c r="E329" s="27" t="s">
        <v>145</v>
      </c>
      <c r="F329" s="26"/>
      <c r="G329" s="20">
        <f t="shared" si="36"/>
        <v>100</v>
      </c>
      <c r="H329" s="20">
        <f t="shared" si="36"/>
        <v>50</v>
      </c>
      <c r="I329" s="20">
        <f t="shared" si="36"/>
        <v>50</v>
      </c>
    </row>
    <row r="330" spans="1:9" ht="48.75" customHeight="1">
      <c r="A330" s="25" t="s">
        <v>100</v>
      </c>
      <c r="B330" s="5">
        <v>303</v>
      </c>
      <c r="C330" s="5" t="s">
        <v>15</v>
      </c>
      <c r="D330" s="11">
        <v>14</v>
      </c>
      <c r="E330" s="27" t="s">
        <v>145</v>
      </c>
      <c r="F330" s="26">
        <v>200</v>
      </c>
      <c r="G330" s="20">
        <v>100</v>
      </c>
      <c r="H330" s="20">
        <v>50</v>
      </c>
      <c r="I330" s="20">
        <v>50</v>
      </c>
    </row>
    <row r="331" spans="1:9" ht="66.75" customHeight="1">
      <c r="A331" s="25" t="s">
        <v>221</v>
      </c>
      <c r="B331" s="5">
        <v>303</v>
      </c>
      <c r="C331" s="5" t="s">
        <v>15</v>
      </c>
      <c r="D331" s="11">
        <v>14</v>
      </c>
      <c r="E331" s="27" t="s">
        <v>220</v>
      </c>
      <c r="F331" s="26"/>
      <c r="G331" s="20">
        <f t="shared" ref="G331:I332" si="37">G332</f>
        <v>100</v>
      </c>
      <c r="H331" s="20">
        <f t="shared" si="37"/>
        <v>50</v>
      </c>
      <c r="I331" s="20">
        <f t="shared" si="37"/>
        <v>50</v>
      </c>
    </row>
    <row r="332" spans="1:9" ht="81.75" customHeight="1">
      <c r="A332" s="31" t="s">
        <v>260</v>
      </c>
      <c r="B332" s="5">
        <v>303</v>
      </c>
      <c r="C332" s="5" t="s">
        <v>15</v>
      </c>
      <c r="D332" s="11">
        <v>14</v>
      </c>
      <c r="E332" s="27" t="s">
        <v>162</v>
      </c>
      <c r="F332" s="26"/>
      <c r="G332" s="20">
        <f t="shared" si="37"/>
        <v>100</v>
      </c>
      <c r="H332" s="20">
        <f t="shared" si="37"/>
        <v>50</v>
      </c>
      <c r="I332" s="20">
        <f t="shared" si="37"/>
        <v>50</v>
      </c>
    </row>
    <row r="333" spans="1:9" ht="41.25" customHeight="1">
      <c r="A333" s="25" t="s">
        <v>100</v>
      </c>
      <c r="B333" s="5">
        <v>303</v>
      </c>
      <c r="C333" s="5" t="s">
        <v>15</v>
      </c>
      <c r="D333" s="11">
        <v>14</v>
      </c>
      <c r="E333" s="27" t="s">
        <v>162</v>
      </c>
      <c r="F333" s="26">
        <v>200</v>
      </c>
      <c r="G333" s="20">
        <v>100</v>
      </c>
      <c r="H333" s="20">
        <v>50</v>
      </c>
      <c r="I333" s="20">
        <v>50</v>
      </c>
    </row>
    <row r="334" spans="1:9" ht="22.5" customHeight="1">
      <c r="A334" s="39" t="s">
        <v>33</v>
      </c>
      <c r="B334" s="5">
        <v>303</v>
      </c>
      <c r="C334" s="5" t="s">
        <v>16</v>
      </c>
      <c r="D334" s="5"/>
      <c r="E334" s="6"/>
      <c r="F334" s="3"/>
      <c r="G334" s="20">
        <f>G345+G335+G340</f>
        <v>20725.3</v>
      </c>
      <c r="H334" s="20">
        <f>H345+H335+H340</f>
        <v>15966</v>
      </c>
      <c r="I334" s="20">
        <f>I345+I335+I340</f>
        <v>16411</v>
      </c>
    </row>
    <row r="335" spans="1:9" ht="23.25" customHeight="1">
      <c r="A335" s="39" t="s">
        <v>95</v>
      </c>
      <c r="B335" s="5">
        <v>303</v>
      </c>
      <c r="C335" s="5" t="s">
        <v>16</v>
      </c>
      <c r="D335" s="5" t="s">
        <v>19</v>
      </c>
      <c r="E335" s="6"/>
      <c r="F335" s="3"/>
      <c r="G335" s="8">
        <f t="shared" ref="G335:I338" si="38">G336</f>
        <v>338</v>
      </c>
      <c r="H335" s="8">
        <f t="shared" si="38"/>
        <v>338</v>
      </c>
      <c r="I335" s="8">
        <f t="shared" si="38"/>
        <v>338</v>
      </c>
    </row>
    <row r="336" spans="1:9" ht="32.25" customHeight="1">
      <c r="A336" s="39" t="s">
        <v>176</v>
      </c>
      <c r="B336" s="5">
        <v>303</v>
      </c>
      <c r="C336" s="5" t="s">
        <v>16</v>
      </c>
      <c r="D336" s="5" t="s">
        <v>19</v>
      </c>
      <c r="E336" s="6" t="s">
        <v>177</v>
      </c>
      <c r="F336" s="3"/>
      <c r="G336" s="8">
        <f t="shared" si="38"/>
        <v>338</v>
      </c>
      <c r="H336" s="8">
        <f t="shared" si="38"/>
        <v>338</v>
      </c>
      <c r="I336" s="8">
        <f t="shared" si="38"/>
        <v>338</v>
      </c>
    </row>
    <row r="337" spans="1:9" ht="23.25" customHeight="1">
      <c r="A337" s="39" t="s">
        <v>223</v>
      </c>
      <c r="B337" s="5">
        <v>303</v>
      </c>
      <c r="C337" s="5" t="s">
        <v>16</v>
      </c>
      <c r="D337" s="5" t="s">
        <v>19</v>
      </c>
      <c r="E337" s="6" t="s">
        <v>222</v>
      </c>
      <c r="F337" s="3"/>
      <c r="G337" s="8">
        <f t="shared" si="38"/>
        <v>338</v>
      </c>
      <c r="H337" s="8">
        <f t="shared" si="38"/>
        <v>338</v>
      </c>
      <c r="I337" s="8">
        <f t="shared" si="38"/>
        <v>338</v>
      </c>
    </row>
    <row r="338" spans="1:9" ht="46.5" customHeight="1">
      <c r="A338" s="39" t="s">
        <v>153</v>
      </c>
      <c r="B338" s="5">
        <v>303</v>
      </c>
      <c r="C338" s="5" t="s">
        <v>16</v>
      </c>
      <c r="D338" s="5" t="s">
        <v>19</v>
      </c>
      <c r="E338" s="6" t="s">
        <v>129</v>
      </c>
      <c r="F338" s="3"/>
      <c r="G338" s="8">
        <f t="shared" si="38"/>
        <v>338</v>
      </c>
      <c r="H338" s="8">
        <f t="shared" si="38"/>
        <v>338</v>
      </c>
      <c r="I338" s="8">
        <f t="shared" si="38"/>
        <v>338</v>
      </c>
    </row>
    <row r="339" spans="1:9" ht="43.5" customHeight="1">
      <c r="A339" s="39" t="s">
        <v>100</v>
      </c>
      <c r="B339" s="5">
        <v>303</v>
      </c>
      <c r="C339" s="5" t="s">
        <v>16</v>
      </c>
      <c r="D339" s="5" t="s">
        <v>19</v>
      </c>
      <c r="E339" s="6" t="s">
        <v>129</v>
      </c>
      <c r="F339" s="3">
        <v>200</v>
      </c>
      <c r="G339" s="8">
        <v>338</v>
      </c>
      <c r="H339" s="8">
        <v>338</v>
      </c>
      <c r="I339" s="8">
        <v>338</v>
      </c>
    </row>
    <row r="340" spans="1:9" ht="18.75" customHeight="1">
      <c r="A340" s="39" t="s">
        <v>175</v>
      </c>
      <c r="B340" s="5">
        <v>303</v>
      </c>
      <c r="C340" s="5" t="s">
        <v>16</v>
      </c>
      <c r="D340" s="5" t="s">
        <v>20</v>
      </c>
      <c r="E340" s="6"/>
      <c r="F340" s="3"/>
      <c r="G340" s="8">
        <f t="shared" ref="G340:I343" si="39">G341</f>
        <v>3100</v>
      </c>
      <c r="H340" s="8">
        <f t="shared" si="39"/>
        <v>700</v>
      </c>
      <c r="I340" s="8">
        <f t="shared" si="39"/>
        <v>700</v>
      </c>
    </row>
    <row r="341" spans="1:9" ht="36.75" customHeight="1">
      <c r="A341" s="39" t="s">
        <v>176</v>
      </c>
      <c r="B341" s="5">
        <v>303</v>
      </c>
      <c r="C341" s="5" t="s">
        <v>16</v>
      </c>
      <c r="D341" s="5" t="s">
        <v>20</v>
      </c>
      <c r="E341" s="6" t="s">
        <v>177</v>
      </c>
      <c r="F341" s="3"/>
      <c r="G341" s="8">
        <f t="shared" si="39"/>
        <v>3100</v>
      </c>
      <c r="H341" s="8">
        <f t="shared" si="39"/>
        <v>700</v>
      </c>
      <c r="I341" s="8">
        <f t="shared" si="39"/>
        <v>700</v>
      </c>
    </row>
    <row r="342" spans="1:9" ht="37.5" customHeight="1">
      <c r="A342" s="39" t="s">
        <v>178</v>
      </c>
      <c r="B342" s="5">
        <v>303</v>
      </c>
      <c r="C342" s="5" t="s">
        <v>16</v>
      </c>
      <c r="D342" s="5" t="s">
        <v>20</v>
      </c>
      <c r="E342" s="6" t="s">
        <v>179</v>
      </c>
      <c r="F342" s="3"/>
      <c r="G342" s="8">
        <f t="shared" si="39"/>
        <v>3100</v>
      </c>
      <c r="H342" s="8">
        <f t="shared" si="39"/>
        <v>700</v>
      </c>
      <c r="I342" s="8">
        <f t="shared" si="39"/>
        <v>700</v>
      </c>
    </row>
    <row r="343" spans="1:9" ht="43.5" customHeight="1">
      <c r="A343" s="39" t="s">
        <v>180</v>
      </c>
      <c r="B343" s="5">
        <v>303</v>
      </c>
      <c r="C343" s="5" t="s">
        <v>16</v>
      </c>
      <c r="D343" s="5" t="s">
        <v>20</v>
      </c>
      <c r="E343" s="6" t="s">
        <v>181</v>
      </c>
      <c r="F343" s="3"/>
      <c r="G343" s="8">
        <f t="shared" si="39"/>
        <v>3100</v>
      </c>
      <c r="H343" s="8">
        <f t="shared" si="39"/>
        <v>700</v>
      </c>
      <c r="I343" s="8">
        <f t="shared" si="39"/>
        <v>700</v>
      </c>
    </row>
    <row r="344" spans="1:9" ht="60.75" customHeight="1">
      <c r="A344" s="39" t="s">
        <v>228</v>
      </c>
      <c r="B344" s="5">
        <v>303</v>
      </c>
      <c r="C344" s="5" t="s">
        <v>16</v>
      </c>
      <c r="D344" s="5" t="s">
        <v>20</v>
      </c>
      <c r="E344" s="6" t="s">
        <v>181</v>
      </c>
      <c r="F344" s="3">
        <v>810</v>
      </c>
      <c r="G344" s="8">
        <v>3100</v>
      </c>
      <c r="H344" s="8">
        <v>700</v>
      </c>
      <c r="I344" s="8">
        <v>700</v>
      </c>
    </row>
    <row r="345" spans="1:9" ht="24" customHeight="1">
      <c r="A345" s="39" t="s">
        <v>65</v>
      </c>
      <c r="B345" s="5">
        <v>303</v>
      </c>
      <c r="C345" s="5" t="s">
        <v>16</v>
      </c>
      <c r="D345" s="5" t="s">
        <v>18</v>
      </c>
      <c r="E345" s="27"/>
      <c r="F345" s="26"/>
      <c r="G345" s="20">
        <f t="shared" ref="G345:I346" si="40">G346</f>
        <v>17287.3</v>
      </c>
      <c r="H345" s="20">
        <f t="shared" si="40"/>
        <v>14928</v>
      </c>
      <c r="I345" s="20">
        <f t="shared" si="40"/>
        <v>15373</v>
      </c>
    </row>
    <row r="346" spans="1:9" ht="31.5" customHeight="1">
      <c r="A346" s="39" t="s">
        <v>176</v>
      </c>
      <c r="B346" s="5">
        <v>303</v>
      </c>
      <c r="C346" s="5" t="s">
        <v>16</v>
      </c>
      <c r="D346" s="5" t="s">
        <v>18</v>
      </c>
      <c r="E346" s="6" t="s">
        <v>177</v>
      </c>
      <c r="F346" s="26"/>
      <c r="G346" s="20">
        <f t="shared" si="40"/>
        <v>17287.3</v>
      </c>
      <c r="H346" s="20">
        <f t="shared" si="40"/>
        <v>14928</v>
      </c>
      <c r="I346" s="20">
        <f t="shared" si="40"/>
        <v>15373</v>
      </c>
    </row>
    <row r="347" spans="1:9" ht="33.75" customHeight="1">
      <c r="A347" s="39" t="s">
        <v>178</v>
      </c>
      <c r="B347" s="5">
        <v>303</v>
      </c>
      <c r="C347" s="5" t="s">
        <v>16</v>
      </c>
      <c r="D347" s="5" t="s">
        <v>18</v>
      </c>
      <c r="E347" s="6" t="s">
        <v>179</v>
      </c>
      <c r="F347" s="26"/>
      <c r="G347" s="20">
        <f>G348+G352+G354+G351</f>
        <v>17287.3</v>
      </c>
      <c r="H347" s="20">
        <f>H348+H352+H354</f>
        <v>14928</v>
      </c>
      <c r="I347" s="20">
        <f>I348+I352+I354</f>
        <v>15373</v>
      </c>
    </row>
    <row r="348" spans="1:9" ht="68.25" customHeight="1">
      <c r="A348" s="25" t="s">
        <v>156</v>
      </c>
      <c r="B348" s="5">
        <v>303</v>
      </c>
      <c r="C348" s="5" t="s">
        <v>16</v>
      </c>
      <c r="D348" s="5" t="s">
        <v>18</v>
      </c>
      <c r="E348" s="27" t="s">
        <v>268</v>
      </c>
      <c r="F348" s="3"/>
      <c r="G348" s="8">
        <f>G349</f>
        <v>6617</v>
      </c>
      <c r="H348" s="8">
        <f>H349</f>
        <v>6617</v>
      </c>
      <c r="I348" s="8">
        <f>I349</f>
        <v>6617</v>
      </c>
    </row>
    <row r="349" spans="1:9" ht="40.5" customHeight="1">
      <c r="A349" s="25" t="s">
        <v>100</v>
      </c>
      <c r="B349" s="5">
        <v>303</v>
      </c>
      <c r="C349" s="26" t="s">
        <v>16</v>
      </c>
      <c r="D349" s="26" t="s">
        <v>18</v>
      </c>
      <c r="E349" s="27" t="s">
        <v>268</v>
      </c>
      <c r="F349" s="34">
        <v>200</v>
      </c>
      <c r="G349" s="20">
        <v>6617</v>
      </c>
      <c r="H349" s="20">
        <v>6617</v>
      </c>
      <c r="I349" s="20">
        <v>6617</v>
      </c>
    </row>
    <row r="350" spans="1:9" ht="40.5" customHeight="1">
      <c r="A350" s="25" t="s">
        <v>317</v>
      </c>
      <c r="B350" s="5">
        <v>303</v>
      </c>
      <c r="C350" s="26" t="s">
        <v>16</v>
      </c>
      <c r="D350" s="26" t="s">
        <v>18</v>
      </c>
      <c r="E350" s="27" t="s">
        <v>268</v>
      </c>
      <c r="F350" s="34"/>
      <c r="G350" s="20">
        <f>G351</f>
        <v>66.8</v>
      </c>
      <c r="H350" s="20">
        <f>H351</f>
        <v>0</v>
      </c>
      <c r="I350" s="20">
        <f>I351</f>
        <v>0</v>
      </c>
    </row>
    <row r="351" spans="1:9" ht="40.5" customHeight="1">
      <c r="A351" s="25" t="s">
        <v>100</v>
      </c>
      <c r="B351" s="5">
        <v>303</v>
      </c>
      <c r="C351" s="26" t="s">
        <v>16</v>
      </c>
      <c r="D351" s="26" t="s">
        <v>18</v>
      </c>
      <c r="E351" s="27" t="s">
        <v>268</v>
      </c>
      <c r="F351" s="34">
        <v>200</v>
      </c>
      <c r="G351" s="20">
        <v>66.8</v>
      </c>
      <c r="H351" s="20">
        <v>0</v>
      </c>
      <c r="I351" s="20">
        <v>0</v>
      </c>
    </row>
    <row r="352" spans="1:9" ht="54.75" customHeight="1">
      <c r="A352" s="39" t="s">
        <v>66</v>
      </c>
      <c r="B352" s="5">
        <v>303</v>
      </c>
      <c r="C352" s="5" t="s">
        <v>16</v>
      </c>
      <c r="D352" s="5" t="s">
        <v>18</v>
      </c>
      <c r="E352" s="27" t="s">
        <v>267</v>
      </c>
      <c r="F352" s="3"/>
      <c r="G352" s="8">
        <f>G353</f>
        <v>5595</v>
      </c>
      <c r="H352" s="8">
        <f>H353</f>
        <v>8211</v>
      </c>
      <c r="I352" s="8">
        <f>I353</f>
        <v>8656</v>
      </c>
    </row>
    <row r="353" spans="1:9" ht="30.75" customHeight="1">
      <c r="A353" s="25" t="s">
        <v>100</v>
      </c>
      <c r="B353" s="5">
        <v>303</v>
      </c>
      <c r="C353" s="26" t="s">
        <v>16</v>
      </c>
      <c r="D353" s="26" t="s">
        <v>18</v>
      </c>
      <c r="E353" s="27" t="s">
        <v>267</v>
      </c>
      <c r="F353" s="34">
        <v>200</v>
      </c>
      <c r="G353" s="20">
        <v>5595</v>
      </c>
      <c r="H353" s="20">
        <v>8211</v>
      </c>
      <c r="I353" s="20">
        <v>8656</v>
      </c>
    </row>
    <row r="354" spans="1:9" ht="30.75" customHeight="1">
      <c r="A354" s="25" t="s">
        <v>274</v>
      </c>
      <c r="B354" s="5">
        <v>303</v>
      </c>
      <c r="C354" s="26" t="s">
        <v>16</v>
      </c>
      <c r="D354" s="26" t="s">
        <v>18</v>
      </c>
      <c r="E354" s="27" t="s">
        <v>275</v>
      </c>
      <c r="F354" s="34"/>
      <c r="G354" s="20">
        <f>G355</f>
        <v>5008.5</v>
      </c>
      <c r="H354" s="20">
        <f>H355</f>
        <v>100</v>
      </c>
      <c r="I354" s="20">
        <f>I355</f>
        <v>100</v>
      </c>
    </row>
    <row r="355" spans="1:9" ht="31.5">
      <c r="A355" s="25" t="s">
        <v>100</v>
      </c>
      <c r="B355" s="5">
        <v>303</v>
      </c>
      <c r="C355" s="26" t="s">
        <v>16</v>
      </c>
      <c r="D355" s="26" t="s">
        <v>18</v>
      </c>
      <c r="E355" s="27" t="s">
        <v>275</v>
      </c>
      <c r="F355" s="34">
        <v>200</v>
      </c>
      <c r="G355" s="20">
        <v>5008.5</v>
      </c>
      <c r="H355" s="20">
        <v>100</v>
      </c>
      <c r="I355" s="20">
        <v>100</v>
      </c>
    </row>
    <row r="356" spans="1:9" ht="21.75" customHeight="1">
      <c r="A356" s="21" t="s">
        <v>147</v>
      </c>
      <c r="B356" s="5">
        <v>303</v>
      </c>
      <c r="C356" s="5" t="s">
        <v>19</v>
      </c>
      <c r="D356" s="5"/>
      <c r="E356" s="6"/>
      <c r="F356" s="3"/>
      <c r="G356" s="8">
        <f>G375+G357</f>
        <v>174650.69999999998</v>
      </c>
      <c r="H356" s="8">
        <f>H375+H357</f>
        <v>93963.799999999988</v>
      </c>
      <c r="I356" s="8">
        <f>I375+I357</f>
        <v>103534.7</v>
      </c>
    </row>
    <row r="357" spans="1:9" ht="21.75" customHeight="1">
      <c r="A357" s="39" t="s">
        <v>148</v>
      </c>
      <c r="B357" s="5">
        <v>303</v>
      </c>
      <c r="C357" s="7" t="s">
        <v>19</v>
      </c>
      <c r="D357" s="7" t="s">
        <v>14</v>
      </c>
      <c r="E357" s="6"/>
      <c r="F357" s="3"/>
      <c r="G357" s="8">
        <f>G358</f>
        <v>166503.69999999998</v>
      </c>
      <c r="H357" s="8">
        <f>H358</f>
        <v>93663.799999999988</v>
      </c>
      <c r="I357" s="8">
        <f>I358</f>
        <v>103234.7</v>
      </c>
    </row>
    <row r="358" spans="1:9" ht="51.75" customHeight="1">
      <c r="A358" s="39" t="s">
        <v>230</v>
      </c>
      <c r="B358" s="5">
        <v>303</v>
      </c>
      <c r="C358" s="7" t="s">
        <v>19</v>
      </c>
      <c r="D358" s="7" t="s">
        <v>14</v>
      </c>
      <c r="E358" s="6" t="s">
        <v>229</v>
      </c>
      <c r="F358" s="3"/>
      <c r="G358" s="8">
        <f>G359+G364+G362+G373</f>
        <v>166503.69999999998</v>
      </c>
      <c r="H358" s="8">
        <f>H359+H364+H362+H373</f>
        <v>93663.799999999988</v>
      </c>
      <c r="I358" s="8">
        <f>I359+I364+I362+I373</f>
        <v>103234.7</v>
      </c>
    </row>
    <row r="359" spans="1:9" ht="48.75" customHeight="1">
      <c r="A359" s="39" t="s">
        <v>306</v>
      </c>
      <c r="B359" s="5">
        <v>303</v>
      </c>
      <c r="C359" s="7" t="s">
        <v>19</v>
      </c>
      <c r="D359" s="7" t="s">
        <v>14</v>
      </c>
      <c r="E359" s="6" t="s">
        <v>182</v>
      </c>
      <c r="F359" s="3"/>
      <c r="G359" s="8">
        <f>G361+G360</f>
        <v>19160.599999999999</v>
      </c>
      <c r="H359" s="8">
        <f>H361+H360</f>
        <v>650</v>
      </c>
      <c r="I359" s="8">
        <f>I361+I360</f>
        <v>650</v>
      </c>
    </row>
    <row r="360" spans="1:9" ht="48.75" customHeight="1">
      <c r="A360" s="25" t="s">
        <v>100</v>
      </c>
      <c r="B360" s="5">
        <v>303</v>
      </c>
      <c r="C360" s="7" t="s">
        <v>19</v>
      </c>
      <c r="D360" s="7" t="s">
        <v>14</v>
      </c>
      <c r="E360" s="6" t="s">
        <v>182</v>
      </c>
      <c r="F360" s="3">
        <v>200</v>
      </c>
      <c r="G360" s="8">
        <v>7160.6</v>
      </c>
      <c r="H360" s="8">
        <v>50</v>
      </c>
      <c r="I360" s="8">
        <v>50</v>
      </c>
    </row>
    <row r="361" spans="1:9" ht="67.5" customHeight="1">
      <c r="A361" s="39" t="s">
        <v>228</v>
      </c>
      <c r="B361" s="5">
        <v>303</v>
      </c>
      <c r="C361" s="7" t="s">
        <v>19</v>
      </c>
      <c r="D361" s="7" t="s">
        <v>14</v>
      </c>
      <c r="E361" s="6" t="s">
        <v>182</v>
      </c>
      <c r="F361" s="3">
        <v>810</v>
      </c>
      <c r="G361" s="8">
        <v>12000</v>
      </c>
      <c r="H361" s="8">
        <v>600</v>
      </c>
      <c r="I361" s="8">
        <v>600</v>
      </c>
    </row>
    <row r="362" spans="1:9" ht="31.5">
      <c r="A362" s="25" t="s">
        <v>290</v>
      </c>
      <c r="B362" s="5">
        <v>303</v>
      </c>
      <c r="C362" s="7" t="s">
        <v>19</v>
      </c>
      <c r="D362" s="7" t="s">
        <v>14</v>
      </c>
      <c r="E362" s="6" t="s">
        <v>291</v>
      </c>
      <c r="F362" s="3"/>
      <c r="G362" s="8">
        <v>0</v>
      </c>
      <c r="H362" s="8">
        <f>H363</f>
        <v>20356.099999999999</v>
      </c>
      <c r="I362" s="8">
        <f>I363</f>
        <v>102534.7</v>
      </c>
    </row>
    <row r="363" spans="1:9" ht="31.5">
      <c r="A363" s="25" t="s">
        <v>100</v>
      </c>
      <c r="B363" s="5">
        <v>303</v>
      </c>
      <c r="C363" s="7" t="s">
        <v>19</v>
      </c>
      <c r="D363" s="7" t="s">
        <v>14</v>
      </c>
      <c r="E363" s="6" t="s">
        <v>291</v>
      </c>
      <c r="F363" s="3">
        <v>200</v>
      </c>
      <c r="G363" s="8">
        <v>0</v>
      </c>
      <c r="H363" s="8">
        <v>20356.099999999999</v>
      </c>
      <c r="I363" s="8">
        <v>102534.7</v>
      </c>
    </row>
    <row r="364" spans="1:9" ht="102" customHeight="1">
      <c r="A364" s="31" t="s">
        <v>239</v>
      </c>
      <c r="B364" s="5">
        <v>303</v>
      </c>
      <c r="C364" s="7" t="s">
        <v>19</v>
      </c>
      <c r="D364" s="7" t="s">
        <v>14</v>
      </c>
      <c r="E364" s="6" t="s">
        <v>240</v>
      </c>
      <c r="F364" s="3"/>
      <c r="G364" s="8">
        <f>G371+G365+G367+G369</f>
        <v>76220.7</v>
      </c>
      <c r="H364" s="8">
        <f t="shared" ref="H364:I364" si="41">H371+H365+H367+H369</f>
        <v>72657.7</v>
      </c>
      <c r="I364" s="8">
        <f t="shared" si="41"/>
        <v>50</v>
      </c>
    </row>
    <row r="365" spans="1:9" ht="31.5">
      <c r="A365" s="31" t="s">
        <v>276</v>
      </c>
      <c r="B365" s="5">
        <v>303</v>
      </c>
      <c r="C365" s="7" t="s">
        <v>19</v>
      </c>
      <c r="D365" s="7" t="s">
        <v>14</v>
      </c>
      <c r="E365" s="6" t="s">
        <v>277</v>
      </c>
      <c r="F365" s="3"/>
      <c r="G365" s="8">
        <f>G366</f>
        <v>1000</v>
      </c>
      <c r="H365" s="8">
        <f>H366</f>
        <v>50</v>
      </c>
      <c r="I365" s="8">
        <f>I366</f>
        <v>50</v>
      </c>
    </row>
    <row r="366" spans="1:9" ht="31.5">
      <c r="A366" s="31" t="s">
        <v>100</v>
      </c>
      <c r="B366" s="5">
        <v>303</v>
      </c>
      <c r="C366" s="7" t="s">
        <v>19</v>
      </c>
      <c r="D366" s="7" t="s">
        <v>14</v>
      </c>
      <c r="E366" s="6" t="s">
        <v>277</v>
      </c>
      <c r="F366" s="3">
        <v>200</v>
      </c>
      <c r="G366" s="8">
        <v>1000</v>
      </c>
      <c r="H366" s="8">
        <v>50</v>
      </c>
      <c r="I366" s="8">
        <v>50</v>
      </c>
    </row>
    <row r="367" spans="1:9" ht="63">
      <c r="A367" s="31" t="s">
        <v>309</v>
      </c>
      <c r="B367" s="5">
        <v>303</v>
      </c>
      <c r="C367" s="7" t="s">
        <v>19</v>
      </c>
      <c r="D367" s="7" t="s">
        <v>14</v>
      </c>
      <c r="E367" s="6" t="s">
        <v>307</v>
      </c>
      <c r="F367" s="3"/>
      <c r="G367" s="8">
        <f>G368</f>
        <v>72599</v>
      </c>
      <c r="H367" s="8">
        <f>H368</f>
        <v>62474.8</v>
      </c>
      <c r="I367" s="8">
        <f>I368</f>
        <v>0</v>
      </c>
    </row>
    <row r="368" spans="1:9" ht="31.5">
      <c r="A368" s="31" t="s">
        <v>100</v>
      </c>
      <c r="B368" s="5">
        <v>303</v>
      </c>
      <c r="C368" s="7" t="s">
        <v>19</v>
      </c>
      <c r="D368" s="7" t="s">
        <v>14</v>
      </c>
      <c r="E368" s="6" t="s">
        <v>307</v>
      </c>
      <c r="F368" s="3">
        <v>200</v>
      </c>
      <c r="G368" s="8">
        <v>72599</v>
      </c>
      <c r="H368" s="8">
        <v>62474.8</v>
      </c>
      <c r="I368" s="8">
        <v>0</v>
      </c>
    </row>
    <row r="369" spans="1:9" ht="31.5">
      <c r="A369" s="31" t="s">
        <v>308</v>
      </c>
      <c r="B369" s="5">
        <v>303</v>
      </c>
      <c r="C369" s="7" t="s">
        <v>19</v>
      </c>
      <c r="D369" s="7" t="s">
        <v>14</v>
      </c>
      <c r="E369" s="6" t="s">
        <v>307</v>
      </c>
      <c r="F369" s="3"/>
      <c r="G369" s="8">
        <f>G370</f>
        <v>38.299999999999997</v>
      </c>
      <c r="H369" s="8">
        <f>H370</f>
        <v>10132.9</v>
      </c>
      <c r="I369" s="8">
        <v>0</v>
      </c>
    </row>
    <row r="370" spans="1:9" ht="31.5">
      <c r="A370" s="31" t="s">
        <v>100</v>
      </c>
      <c r="B370" s="5">
        <v>303</v>
      </c>
      <c r="C370" s="7" t="s">
        <v>19</v>
      </c>
      <c r="D370" s="7" t="s">
        <v>14</v>
      </c>
      <c r="E370" s="6" t="s">
        <v>307</v>
      </c>
      <c r="F370" s="3">
        <v>200</v>
      </c>
      <c r="G370" s="8">
        <v>38.299999999999997</v>
      </c>
      <c r="H370" s="8">
        <v>10132.9</v>
      </c>
      <c r="I370" s="8">
        <v>0</v>
      </c>
    </row>
    <row r="371" spans="1:9" ht="67.5" customHeight="1">
      <c r="A371" s="39" t="s">
        <v>236</v>
      </c>
      <c r="B371" s="5">
        <v>303</v>
      </c>
      <c r="C371" s="7" t="s">
        <v>19</v>
      </c>
      <c r="D371" s="7" t="s">
        <v>14</v>
      </c>
      <c r="E371" s="6" t="s">
        <v>237</v>
      </c>
      <c r="F371" s="3"/>
      <c r="G371" s="8">
        <f t="shared" ref="G371:I371" si="42">G372</f>
        <v>2583.4</v>
      </c>
      <c r="H371" s="8">
        <f t="shared" si="42"/>
        <v>0</v>
      </c>
      <c r="I371" s="8">
        <f t="shared" si="42"/>
        <v>0</v>
      </c>
    </row>
    <row r="372" spans="1:9" ht="39" customHeight="1">
      <c r="A372" s="39" t="s">
        <v>238</v>
      </c>
      <c r="B372" s="5">
        <v>303</v>
      </c>
      <c r="C372" s="7" t="s">
        <v>19</v>
      </c>
      <c r="D372" s="7" t="s">
        <v>14</v>
      </c>
      <c r="E372" s="6" t="s">
        <v>237</v>
      </c>
      <c r="F372" s="3">
        <v>400</v>
      </c>
      <c r="G372" s="8">
        <v>2583.4</v>
      </c>
      <c r="H372" s="8">
        <v>0</v>
      </c>
      <c r="I372" s="8">
        <v>0</v>
      </c>
    </row>
    <row r="373" spans="1:9" ht="31.5">
      <c r="A373" s="39" t="s">
        <v>288</v>
      </c>
      <c r="B373" s="5">
        <v>303</v>
      </c>
      <c r="C373" s="7" t="s">
        <v>19</v>
      </c>
      <c r="D373" s="7" t="s">
        <v>14</v>
      </c>
      <c r="E373" s="6" t="s">
        <v>295</v>
      </c>
      <c r="F373" s="3"/>
      <c r="G373" s="8">
        <f>G374</f>
        <v>71122.399999999994</v>
      </c>
      <c r="H373" s="8">
        <f>H374</f>
        <v>0</v>
      </c>
      <c r="I373" s="8">
        <f>I374</f>
        <v>0</v>
      </c>
    </row>
    <row r="374" spans="1:9" ht="31.5">
      <c r="A374" s="25" t="s">
        <v>100</v>
      </c>
      <c r="B374" s="5">
        <v>303</v>
      </c>
      <c r="C374" s="7" t="s">
        <v>19</v>
      </c>
      <c r="D374" s="7" t="s">
        <v>14</v>
      </c>
      <c r="E374" s="6" t="s">
        <v>295</v>
      </c>
      <c r="F374" s="3">
        <v>200</v>
      </c>
      <c r="G374" s="8">
        <v>71122.399999999994</v>
      </c>
      <c r="H374" s="8">
        <v>0</v>
      </c>
      <c r="I374" s="8">
        <v>0</v>
      </c>
    </row>
    <row r="375" spans="1:9" ht="22.5" customHeight="1">
      <c r="A375" s="21" t="s">
        <v>146</v>
      </c>
      <c r="B375" s="5">
        <v>303</v>
      </c>
      <c r="C375" s="5" t="s">
        <v>19</v>
      </c>
      <c r="D375" s="5" t="s">
        <v>15</v>
      </c>
      <c r="E375" s="6"/>
      <c r="F375" s="3"/>
      <c r="G375" s="8">
        <f t="shared" ref="G375:I376" si="43">G376</f>
        <v>8147</v>
      </c>
      <c r="H375" s="8">
        <f t="shared" si="43"/>
        <v>300</v>
      </c>
      <c r="I375" s="8">
        <f t="shared" si="43"/>
        <v>300</v>
      </c>
    </row>
    <row r="376" spans="1:9" ht="33.75" customHeight="1">
      <c r="A376" s="21" t="s">
        <v>225</v>
      </c>
      <c r="B376" s="5">
        <v>303</v>
      </c>
      <c r="C376" s="5" t="s">
        <v>19</v>
      </c>
      <c r="D376" s="5" t="s">
        <v>15</v>
      </c>
      <c r="E376" s="6" t="s">
        <v>224</v>
      </c>
      <c r="F376" s="3"/>
      <c r="G376" s="8">
        <f t="shared" si="43"/>
        <v>8147</v>
      </c>
      <c r="H376" s="8">
        <f t="shared" si="43"/>
        <v>300</v>
      </c>
      <c r="I376" s="8">
        <f t="shared" si="43"/>
        <v>300</v>
      </c>
    </row>
    <row r="377" spans="1:9" ht="36.75" customHeight="1">
      <c r="A377" s="21" t="s">
        <v>227</v>
      </c>
      <c r="B377" s="5">
        <v>303</v>
      </c>
      <c r="C377" s="5" t="s">
        <v>19</v>
      </c>
      <c r="D377" s="5" t="s">
        <v>15</v>
      </c>
      <c r="E377" s="6" t="s">
        <v>226</v>
      </c>
      <c r="F377" s="3"/>
      <c r="G377" s="8">
        <f>G378+G380</f>
        <v>8147</v>
      </c>
      <c r="H377" s="8">
        <f>H378+H380</f>
        <v>300</v>
      </c>
      <c r="I377" s="8">
        <f>I378+I380</f>
        <v>300</v>
      </c>
    </row>
    <row r="378" spans="1:9" ht="25.5" customHeight="1">
      <c r="A378" s="21" t="s">
        <v>151</v>
      </c>
      <c r="B378" s="5">
        <v>303</v>
      </c>
      <c r="C378" s="5" t="s">
        <v>19</v>
      </c>
      <c r="D378" s="5" t="s">
        <v>15</v>
      </c>
      <c r="E378" s="6" t="s">
        <v>152</v>
      </c>
      <c r="F378" s="3"/>
      <c r="G378" s="8">
        <f>G379</f>
        <v>5965</v>
      </c>
      <c r="H378" s="8">
        <f>H379</f>
        <v>300</v>
      </c>
      <c r="I378" s="8">
        <f>I379</f>
        <v>300</v>
      </c>
    </row>
    <row r="379" spans="1:9" ht="36" customHeight="1">
      <c r="A379" s="21" t="s">
        <v>100</v>
      </c>
      <c r="B379" s="5">
        <v>303</v>
      </c>
      <c r="C379" s="5" t="s">
        <v>19</v>
      </c>
      <c r="D379" s="5" t="s">
        <v>15</v>
      </c>
      <c r="E379" s="6" t="s">
        <v>152</v>
      </c>
      <c r="F379" s="3">
        <v>200</v>
      </c>
      <c r="G379" s="8">
        <v>5965</v>
      </c>
      <c r="H379" s="8">
        <v>300</v>
      </c>
      <c r="I379" s="8">
        <v>300</v>
      </c>
    </row>
    <row r="380" spans="1:9" ht="36" customHeight="1">
      <c r="A380" s="21" t="s">
        <v>264</v>
      </c>
      <c r="B380" s="5">
        <v>303</v>
      </c>
      <c r="C380" s="5" t="s">
        <v>19</v>
      </c>
      <c r="D380" s="5" t="s">
        <v>15</v>
      </c>
      <c r="E380" s="6" t="s">
        <v>265</v>
      </c>
      <c r="F380" s="3"/>
      <c r="G380" s="8">
        <f>G381</f>
        <v>2182</v>
      </c>
      <c r="H380" s="8">
        <f>H381</f>
        <v>0</v>
      </c>
      <c r="I380" s="8">
        <f>I381</f>
        <v>0</v>
      </c>
    </row>
    <row r="381" spans="1:9" ht="36" customHeight="1">
      <c r="A381" s="21" t="s">
        <v>100</v>
      </c>
      <c r="B381" s="5">
        <v>303</v>
      </c>
      <c r="C381" s="5" t="s">
        <v>19</v>
      </c>
      <c r="D381" s="5" t="s">
        <v>15</v>
      </c>
      <c r="E381" s="6" t="s">
        <v>265</v>
      </c>
      <c r="F381" s="3">
        <v>200</v>
      </c>
      <c r="G381" s="8">
        <v>2182</v>
      </c>
      <c r="H381" s="8">
        <v>0</v>
      </c>
      <c r="I381" s="8">
        <v>0</v>
      </c>
    </row>
    <row r="382" spans="1:9" ht="20.25" customHeight="1">
      <c r="A382" s="38" t="s">
        <v>34</v>
      </c>
      <c r="B382" s="5">
        <v>303</v>
      </c>
      <c r="C382" s="5" t="s">
        <v>21</v>
      </c>
      <c r="D382" s="5"/>
      <c r="E382" s="6"/>
      <c r="F382" s="3"/>
      <c r="G382" s="8">
        <f>G383</f>
        <v>682</v>
      </c>
      <c r="H382" s="8">
        <f>H383</f>
        <v>682</v>
      </c>
      <c r="I382" s="8">
        <f>I383</f>
        <v>682</v>
      </c>
    </row>
    <row r="383" spans="1:9" ht="22.5" customHeight="1">
      <c r="A383" s="52" t="s">
        <v>7</v>
      </c>
      <c r="B383" s="5">
        <v>303</v>
      </c>
      <c r="C383" s="5" t="s">
        <v>21</v>
      </c>
      <c r="D383" s="5" t="s">
        <v>18</v>
      </c>
      <c r="E383" s="6"/>
      <c r="F383" s="3"/>
      <c r="G383" s="8">
        <f t="shared" ref="G383:I385" si="44">G384</f>
        <v>682</v>
      </c>
      <c r="H383" s="8">
        <f t="shared" si="44"/>
        <v>682</v>
      </c>
      <c r="I383" s="8">
        <f t="shared" si="44"/>
        <v>682</v>
      </c>
    </row>
    <row r="384" spans="1:9" ht="54.75" customHeight="1">
      <c r="A384" s="38" t="s">
        <v>199</v>
      </c>
      <c r="B384" s="5">
        <v>303</v>
      </c>
      <c r="C384" s="5" t="s">
        <v>21</v>
      </c>
      <c r="D384" s="5" t="s">
        <v>18</v>
      </c>
      <c r="E384" s="7" t="s">
        <v>198</v>
      </c>
      <c r="F384" s="3"/>
      <c r="G384" s="8">
        <f t="shared" si="44"/>
        <v>682</v>
      </c>
      <c r="H384" s="8">
        <f t="shared" si="44"/>
        <v>682</v>
      </c>
      <c r="I384" s="8">
        <f t="shared" si="44"/>
        <v>682</v>
      </c>
    </row>
    <row r="385" spans="1:9" ht="36.75" customHeight="1">
      <c r="A385" s="38" t="s">
        <v>192</v>
      </c>
      <c r="B385" s="5">
        <v>303</v>
      </c>
      <c r="C385" s="5" t="s">
        <v>21</v>
      </c>
      <c r="D385" s="5" t="s">
        <v>18</v>
      </c>
      <c r="E385" s="7" t="s">
        <v>191</v>
      </c>
      <c r="F385" s="3"/>
      <c r="G385" s="8">
        <f t="shared" si="44"/>
        <v>682</v>
      </c>
      <c r="H385" s="8">
        <f t="shared" si="44"/>
        <v>682</v>
      </c>
      <c r="I385" s="8">
        <f t="shared" si="44"/>
        <v>682</v>
      </c>
    </row>
    <row r="386" spans="1:9" ht="48.75" customHeight="1">
      <c r="A386" s="38" t="s">
        <v>86</v>
      </c>
      <c r="B386" s="5">
        <v>303</v>
      </c>
      <c r="C386" s="5" t="s">
        <v>21</v>
      </c>
      <c r="D386" s="5" t="s">
        <v>18</v>
      </c>
      <c r="E386" s="6" t="s">
        <v>120</v>
      </c>
      <c r="F386" s="5"/>
      <c r="G386" s="8">
        <f>G387+G388</f>
        <v>682</v>
      </c>
      <c r="H386" s="8">
        <f>H387+H388</f>
        <v>682</v>
      </c>
      <c r="I386" s="8">
        <f>I387+I388</f>
        <v>682</v>
      </c>
    </row>
    <row r="387" spans="1:9" ht="85.5" customHeight="1">
      <c r="A387" s="21" t="s">
        <v>68</v>
      </c>
      <c r="B387" s="5">
        <v>303</v>
      </c>
      <c r="C387" s="16" t="s">
        <v>21</v>
      </c>
      <c r="D387" s="16" t="s">
        <v>18</v>
      </c>
      <c r="E387" s="6" t="s">
        <v>120</v>
      </c>
      <c r="F387" s="16">
        <v>100</v>
      </c>
      <c r="G387" s="22">
        <v>663</v>
      </c>
      <c r="H387" s="22">
        <v>663</v>
      </c>
      <c r="I387" s="22">
        <v>663</v>
      </c>
    </row>
    <row r="388" spans="1:9" ht="36" customHeight="1">
      <c r="A388" s="21" t="s">
        <v>100</v>
      </c>
      <c r="B388" s="5">
        <v>303</v>
      </c>
      <c r="C388" s="16" t="s">
        <v>21</v>
      </c>
      <c r="D388" s="16" t="s">
        <v>18</v>
      </c>
      <c r="E388" s="6" t="s">
        <v>120</v>
      </c>
      <c r="F388" s="16">
        <v>200</v>
      </c>
      <c r="G388" s="22">
        <v>19</v>
      </c>
      <c r="H388" s="22">
        <v>19</v>
      </c>
      <c r="I388" s="22">
        <v>19</v>
      </c>
    </row>
    <row r="389" spans="1:9" ht="21" customHeight="1">
      <c r="A389" s="38" t="s">
        <v>35</v>
      </c>
      <c r="B389" s="5">
        <v>303</v>
      </c>
      <c r="C389" s="5">
        <v>10</v>
      </c>
      <c r="D389" s="5"/>
      <c r="E389" s="7"/>
      <c r="F389" s="3"/>
      <c r="G389" s="8">
        <f>G390+G395</f>
        <v>8839</v>
      </c>
      <c r="H389" s="8">
        <f>H390+H395</f>
        <v>2365</v>
      </c>
      <c r="I389" s="8">
        <f>I390+I395</f>
        <v>2365</v>
      </c>
    </row>
    <row r="390" spans="1:9">
      <c r="A390" s="39" t="s">
        <v>10</v>
      </c>
      <c r="B390" s="5">
        <v>303</v>
      </c>
      <c r="C390" s="5">
        <v>10</v>
      </c>
      <c r="D390" s="5" t="s">
        <v>13</v>
      </c>
      <c r="E390" s="7"/>
      <c r="F390" s="3"/>
      <c r="G390" s="8">
        <f t="shared" ref="G390:I393" si="45">G391</f>
        <v>1300</v>
      </c>
      <c r="H390" s="8">
        <f t="shared" si="45"/>
        <v>1020</v>
      </c>
      <c r="I390" s="8">
        <f t="shared" si="45"/>
        <v>1020</v>
      </c>
    </row>
    <row r="391" spans="1:9" ht="21" customHeight="1">
      <c r="A391" s="38" t="s">
        <v>187</v>
      </c>
      <c r="B391" s="5">
        <v>303</v>
      </c>
      <c r="C391" s="5">
        <v>10</v>
      </c>
      <c r="D391" s="5" t="s">
        <v>13</v>
      </c>
      <c r="E391" s="7" t="s">
        <v>185</v>
      </c>
      <c r="F391" s="3"/>
      <c r="G391" s="8">
        <f t="shared" si="45"/>
        <v>1300</v>
      </c>
      <c r="H391" s="8">
        <f t="shared" si="45"/>
        <v>1020</v>
      </c>
      <c r="I391" s="8">
        <f t="shared" si="45"/>
        <v>1020</v>
      </c>
    </row>
    <row r="392" spans="1:9" ht="24.75" customHeight="1">
      <c r="A392" s="38" t="s">
        <v>190</v>
      </c>
      <c r="B392" s="5">
        <v>303</v>
      </c>
      <c r="C392" s="5">
        <v>10</v>
      </c>
      <c r="D392" s="5" t="s">
        <v>13</v>
      </c>
      <c r="E392" s="7" t="s">
        <v>189</v>
      </c>
      <c r="F392" s="3"/>
      <c r="G392" s="8">
        <f t="shared" si="45"/>
        <v>1300</v>
      </c>
      <c r="H392" s="8">
        <f t="shared" si="45"/>
        <v>1020</v>
      </c>
      <c r="I392" s="8">
        <f t="shared" si="45"/>
        <v>1020</v>
      </c>
    </row>
    <row r="393" spans="1:9">
      <c r="A393" s="38" t="s">
        <v>73</v>
      </c>
      <c r="B393" s="5">
        <v>303</v>
      </c>
      <c r="C393" s="5">
        <v>10</v>
      </c>
      <c r="D393" s="5" t="s">
        <v>13</v>
      </c>
      <c r="E393" s="6" t="s">
        <v>121</v>
      </c>
      <c r="F393" s="3"/>
      <c r="G393" s="8">
        <f t="shared" si="45"/>
        <v>1300</v>
      </c>
      <c r="H393" s="8">
        <f t="shared" si="45"/>
        <v>1020</v>
      </c>
      <c r="I393" s="8">
        <f t="shared" si="45"/>
        <v>1020</v>
      </c>
    </row>
    <row r="394" spans="1:9" ht="31.5">
      <c r="A394" s="38" t="s">
        <v>54</v>
      </c>
      <c r="B394" s="5">
        <v>303</v>
      </c>
      <c r="C394" s="5">
        <v>10</v>
      </c>
      <c r="D394" s="5" t="s">
        <v>13</v>
      </c>
      <c r="E394" s="6" t="s">
        <v>121</v>
      </c>
      <c r="F394" s="3">
        <v>300</v>
      </c>
      <c r="G394" s="8">
        <v>1300</v>
      </c>
      <c r="H394" s="8">
        <v>1020</v>
      </c>
      <c r="I394" s="8">
        <v>1020</v>
      </c>
    </row>
    <row r="395" spans="1:9">
      <c r="A395" s="39" t="s">
        <v>39</v>
      </c>
      <c r="B395" s="5">
        <v>303</v>
      </c>
      <c r="C395" s="5">
        <v>10</v>
      </c>
      <c r="D395" s="5" t="s">
        <v>15</v>
      </c>
      <c r="E395" s="6"/>
      <c r="F395" s="3"/>
      <c r="G395" s="8">
        <f>G403+G400+G396</f>
        <v>7539</v>
      </c>
      <c r="H395" s="8">
        <f t="shared" ref="H395:I395" si="46">H403+H400+H396</f>
        <v>1345</v>
      </c>
      <c r="I395" s="8">
        <f t="shared" si="46"/>
        <v>1345</v>
      </c>
    </row>
    <row r="396" spans="1:9" ht="47.25">
      <c r="A396" s="39" t="s">
        <v>296</v>
      </c>
      <c r="B396" s="5">
        <v>303</v>
      </c>
      <c r="C396" s="5">
        <v>10</v>
      </c>
      <c r="D396" s="5" t="s">
        <v>15</v>
      </c>
      <c r="E396" s="6" t="s">
        <v>297</v>
      </c>
      <c r="F396" s="3"/>
      <c r="G396" s="8">
        <f>G397</f>
        <v>3000</v>
      </c>
      <c r="H396" s="8">
        <v>0</v>
      </c>
      <c r="I396" s="8">
        <v>0</v>
      </c>
    </row>
    <row r="397" spans="1:9" ht="63">
      <c r="A397" s="39" t="s">
        <v>305</v>
      </c>
      <c r="B397" s="5">
        <v>303</v>
      </c>
      <c r="C397" s="5">
        <v>10</v>
      </c>
      <c r="D397" s="5" t="s">
        <v>15</v>
      </c>
      <c r="E397" s="6" t="s">
        <v>298</v>
      </c>
      <c r="F397" s="3"/>
      <c r="G397" s="8">
        <f>G398</f>
        <v>3000</v>
      </c>
      <c r="H397" s="8">
        <v>0</v>
      </c>
      <c r="I397" s="8">
        <v>0</v>
      </c>
    </row>
    <row r="398" spans="1:9" ht="94.5">
      <c r="A398" s="39" t="s">
        <v>304</v>
      </c>
      <c r="B398" s="5">
        <v>303</v>
      </c>
      <c r="C398" s="5">
        <v>10</v>
      </c>
      <c r="D398" s="5" t="s">
        <v>15</v>
      </c>
      <c r="E398" s="6" t="s">
        <v>299</v>
      </c>
      <c r="F398" s="3"/>
      <c r="G398" s="8">
        <f>G399</f>
        <v>3000</v>
      </c>
      <c r="H398" s="8">
        <v>0</v>
      </c>
      <c r="I398" s="8">
        <v>0</v>
      </c>
    </row>
    <row r="399" spans="1:9" ht="31.5">
      <c r="A399" s="38" t="s">
        <v>54</v>
      </c>
      <c r="B399" s="5">
        <v>303</v>
      </c>
      <c r="C399" s="5">
        <v>10</v>
      </c>
      <c r="D399" s="5" t="s">
        <v>15</v>
      </c>
      <c r="E399" s="6" t="s">
        <v>299</v>
      </c>
      <c r="F399" s="3">
        <v>300</v>
      </c>
      <c r="G399" s="8">
        <v>3000</v>
      </c>
      <c r="H399" s="8">
        <v>0</v>
      </c>
      <c r="I399" s="8">
        <v>0</v>
      </c>
    </row>
    <row r="400" spans="1:9" ht="31.5">
      <c r="A400" s="39" t="s">
        <v>284</v>
      </c>
      <c r="B400" s="5">
        <v>303</v>
      </c>
      <c r="C400" s="5">
        <v>10</v>
      </c>
      <c r="D400" s="5" t="s">
        <v>15</v>
      </c>
      <c r="E400" s="6" t="s">
        <v>285</v>
      </c>
      <c r="F400" s="3"/>
      <c r="G400" s="8">
        <f t="shared" ref="G400:I401" si="47">G401</f>
        <v>1345</v>
      </c>
      <c r="H400" s="8">
        <f t="shared" si="47"/>
        <v>1345</v>
      </c>
      <c r="I400" s="8">
        <f t="shared" si="47"/>
        <v>1345</v>
      </c>
    </row>
    <row r="401" spans="1:9" ht="110.25">
      <c r="A401" s="39" t="s">
        <v>286</v>
      </c>
      <c r="B401" s="5">
        <v>303</v>
      </c>
      <c r="C401" s="5">
        <v>10</v>
      </c>
      <c r="D401" s="5" t="s">
        <v>15</v>
      </c>
      <c r="E401" s="6" t="s">
        <v>287</v>
      </c>
      <c r="F401" s="3"/>
      <c r="G401" s="8">
        <f t="shared" si="47"/>
        <v>1345</v>
      </c>
      <c r="H401" s="8">
        <f t="shared" si="47"/>
        <v>1345</v>
      </c>
      <c r="I401" s="8">
        <f t="shared" si="47"/>
        <v>1345</v>
      </c>
    </row>
    <row r="402" spans="1:9" ht="63">
      <c r="A402" s="39" t="s">
        <v>228</v>
      </c>
      <c r="B402" s="5">
        <v>303</v>
      </c>
      <c r="C402" s="5">
        <v>10</v>
      </c>
      <c r="D402" s="5" t="s">
        <v>15</v>
      </c>
      <c r="E402" s="6" t="s">
        <v>287</v>
      </c>
      <c r="F402" s="3">
        <v>810</v>
      </c>
      <c r="G402" s="8">
        <v>1345</v>
      </c>
      <c r="H402" s="8">
        <v>1345</v>
      </c>
      <c r="I402" s="8">
        <v>1345</v>
      </c>
    </row>
    <row r="403" spans="1:9">
      <c r="A403" s="39" t="s">
        <v>187</v>
      </c>
      <c r="B403" s="5">
        <v>303</v>
      </c>
      <c r="C403" s="5">
        <v>10</v>
      </c>
      <c r="D403" s="5" t="s">
        <v>15</v>
      </c>
      <c r="E403" s="7" t="s">
        <v>185</v>
      </c>
      <c r="F403" s="3"/>
      <c r="G403" s="8">
        <f t="shared" ref="G403:I405" si="48">G404</f>
        <v>3194</v>
      </c>
      <c r="H403" s="8">
        <f t="shared" si="48"/>
        <v>0</v>
      </c>
      <c r="I403" s="8">
        <f t="shared" si="48"/>
        <v>0</v>
      </c>
    </row>
    <row r="404" spans="1:9">
      <c r="A404" s="38" t="s">
        <v>234</v>
      </c>
      <c r="B404" s="5">
        <v>303</v>
      </c>
      <c r="C404" s="5">
        <v>10</v>
      </c>
      <c r="D404" s="5" t="s">
        <v>15</v>
      </c>
      <c r="E404" s="6" t="s">
        <v>235</v>
      </c>
      <c r="F404" s="3"/>
      <c r="G404" s="8">
        <f t="shared" si="48"/>
        <v>3194</v>
      </c>
      <c r="H404" s="8">
        <f t="shared" si="48"/>
        <v>0</v>
      </c>
      <c r="I404" s="8">
        <f t="shared" si="48"/>
        <v>0</v>
      </c>
    </row>
    <row r="405" spans="1:9" ht="47.25">
      <c r="A405" s="38" t="s">
        <v>233</v>
      </c>
      <c r="B405" s="5">
        <v>303</v>
      </c>
      <c r="C405" s="5" t="s">
        <v>51</v>
      </c>
      <c r="D405" s="5" t="s">
        <v>15</v>
      </c>
      <c r="E405" s="6" t="s">
        <v>283</v>
      </c>
      <c r="F405" s="5"/>
      <c r="G405" s="8">
        <f t="shared" si="48"/>
        <v>3194</v>
      </c>
      <c r="H405" s="8">
        <f t="shared" si="48"/>
        <v>0</v>
      </c>
      <c r="I405" s="8">
        <f t="shared" si="48"/>
        <v>0</v>
      </c>
    </row>
    <row r="406" spans="1:9" ht="31.5">
      <c r="A406" s="38" t="s">
        <v>54</v>
      </c>
      <c r="B406" s="5">
        <v>303</v>
      </c>
      <c r="C406" s="5" t="s">
        <v>51</v>
      </c>
      <c r="D406" s="5" t="s">
        <v>15</v>
      </c>
      <c r="E406" s="6" t="s">
        <v>283</v>
      </c>
      <c r="F406" s="5">
        <v>300</v>
      </c>
      <c r="G406" s="8">
        <v>3194</v>
      </c>
      <c r="H406" s="8">
        <v>0</v>
      </c>
      <c r="I406" s="8">
        <v>0</v>
      </c>
    </row>
    <row r="407" spans="1:9" ht="31.5">
      <c r="A407" s="38" t="s">
        <v>158</v>
      </c>
      <c r="B407" s="5">
        <v>305</v>
      </c>
      <c r="C407" s="5"/>
      <c r="D407" s="5"/>
      <c r="E407" s="6"/>
      <c r="F407" s="3"/>
      <c r="G407" s="8">
        <f>G408+G425+G463+G459+G448+G433+G429+G437</f>
        <v>2395</v>
      </c>
      <c r="H407" s="8">
        <f>H408+H425+H463+H459+H448+H433+H429+H437</f>
        <v>2200</v>
      </c>
      <c r="I407" s="8">
        <f>I408+I425+I463+I459+I448+I433+I429+I437</f>
        <v>2200</v>
      </c>
    </row>
    <row r="408" spans="1:9" ht="24" customHeight="1">
      <c r="A408" s="38" t="s">
        <v>31</v>
      </c>
      <c r="B408" s="5">
        <v>305</v>
      </c>
      <c r="C408" s="5" t="s">
        <v>13</v>
      </c>
      <c r="D408" s="5"/>
      <c r="E408" s="7"/>
      <c r="F408" s="3"/>
      <c r="G408" s="8">
        <f>G409+G420+G417</f>
        <v>2395</v>
      </c>
      <c r="H408" s="8">
        <f>H409+H420+H417</f>
        <v>2200</v>
      </c>
      <c r="I408" s="8">
        <f>I409+I420+I417</f>
        <v>2200</v>
      </c>
    </row>
    <row r="409" spans="1:9">
      <c r="A409" s="38" t="s">
        <v>3</v>
      </c>
      <c r="B409" s="5">
        <v>305</v>
      </c>
      <c r="C409" s="5" t="s">
        <v>13</v>
      </c>
      <c r="D409" s="5" t="s">
        <v>17</v>
      </c>
      <c r="E409" s="7"/>
      <c r="F409" s="3"/>
      <c r="G409" s="8">
        <f t="shared" ref="G409:I409" si="49">G410</f>
        <v>2395</v>
      </c>
      <c r="H409" s="8">
        <f t="shared" si="49"/>
        <v>2200</v>
      </c>
      <c r="I409" s="8">
        <f t="shared" si="49"/>
        <v>2200</v>
      </c>
    </row>
    <row r="410" spans="1:9" ht="31.5">
      <c r="A410" s="38" t="s">
        <v>58</v>
      </c>
      <c r="B410" s="5">
        <v>305</v>
      </c>
      <c r="C410" s="5" t="s">
        <v>13</v>
      </c>
      <c r="D410" s="5" t="s">
        <v>17</v>
      </c>
      <c r="E410" s="6" t="s">
        <v>101</v>
      </c>
      <c r="F410" s="3"/>
      <c r="G410" s="8">
        <f>G414+G411</f>
        <v>2395</v>
      </c>
      <c r="H410" s="8">
        <f t="shared" ref="H410:I410" si="50">H414+H411</f>
        <v>2200</v>
      </c>
      <c r="I410" s="8">
        <f t="shared" si="50"/>
        <v>2200</v>
      </c>
    </row>
    <row r="411" spans="1:9" ht="31.5">
      <c r="A411" s="38" t="s">
        <v>59</v>
      </c>
      <c r="B411" s="5">
        <v>305</v>
      </c>
      <c r="C411" s="5" t="s">
        <v>13</v>
      </c>
      <c r="D411" s="5" t="s">
        <v>17</v>
      </c>
      <c r="E411" s="6" t="s">
        <v>102</v>
      </c>
      <c r="F411" s="3"/>
      <c r="G411" s="8">
        <f>G413+G412</f>
        <v>629</v>
      </c>
      <c r="H411" s="8">
        <f t="shared" ref="H411:I411" si="51">H413+H412</f>
        <v>434</v>
      </c>
      <c r="I411" s="8">
        <f t="shared" si="51"/>
        <v>434</v>
      </c>
    </row>
    <row r="412" spans="1:9" ht="78.75">
      <c r="A412" s="21" t="s">
        <v>68</v>
      </c>
      <c r="B412" s="5">
        <v>305</v>
      </c>
      <c r="C412" s="5" t="s">
        <v>13</v>
      </c>
      <c r="D412" s="5" t="s">
        <v>17</v>
      </c>
      <c r="E412" s="6" t="s">
        <v>102</v>
      </c>
      <c r="F412" s="3">
        <v>100</v>
      </c>
      <c r="G412" s="8">
        <v>404</v>
      </c>
      <c r="H412" s="8">
        <v>384</v>
      </c>
      <c r="I412" s="8">
        <v>384</v>
      </c>
    </row>
    <row r="413" spans="1:9" ht="31.5">
      <c r="A413" s="21" t="s">
        <v>100</v>
      </c>
      <c r="B413" s="5">
        <v>305</v>
      </c>
      <c r="C413" s="5" t="s">
        <v>13</v>
      </c>
      <c r="D413" s="5" t="s">
        <v>17</v>
      </c>
      <c r="E413" s="6" t="s">
        <v>102</v>
      </c>
      <c r="F413" s="3">
        <v>200</v>
      </c>
      <c r="G413" s="8">
        <v>225</v>
      </c>
      <c r="H413" s="8">
        <v>50</v>
      </c>
      <c r="I413" s="8">
        <v>50</v>
      </c>
    </row>
    <row r="414" spans="1:9" ht="31.5">
      <c r="A414" s="38" t="s">
        <v>165</v>
      </c>
      <c r="B414" s="5">
        <v>305</v>
      </c>
      <c r="C414" s="5" t="s">
        <v>13</v>
      </c>
      <c r="D414" s="5" t="s">
        <v>17</v>
      </c>
      <c r="E414" s="6" t="s">
        <v>174</v>
      </c>
      <c r="F414" s="3"/>
      <c r="G414" s="8">
        <f>G415</f>
        <v>1766</v>
      </c>
      <c r="H414" s="8">
        <f t="shared" ref="H414:I414" si="52">H415</f>
        <v>1766</v>
      </c>
      <c r="I414" s="8">
        <f t="shared" si="52"/>
        <v>1766</v>
      </c>
    </row>
    <row r="415" spans="1:9" ht="78.75">
      <c r="A415" s="21" t="s">
        <v>68</v>
      </c>
      <c r="B415" s="5">
        <v>305</v>
      </c>
      <c r="C415" s="5" t="s">
        <v>13</v>
      </c>
      <c r="D415" s="5" t="s">
        <v>17</v>
      </c>
      <c r="E415" s="6" t="s">
        <v>174</v>
      </c>
      <c r="F415" s="3">
        <v>100</v>
      </c>
      <c r="G415" s="8">
        <v>1766</v>
      </c>
      <c r="H415" s="8">
        <v>1766</v>
      </c>
      <c r="I415" s="8">
        <v>1766</v>
      </c>
    </row>
    <row r="416" spans="1:9">
      <c r="A416" s="38" t="s">
        <v>48</v>
      </c>
      <c r="B416" s="4"/>
      <c r="C416" s="4"/>
      <c r="D416" s="4"/>
      <c r="E416" s="4"/>
      <c r="F416" s="4"/>
      <c r="G416" s="8">
        <f>G11+G38+G78+G179+G274+G407+G255</f>
        <v>898197.09899999993</v>
      </c>
      <c r="H416" s="8">
        <f>H11+H38+H78+H179+H274+H407+H255</f>
        <v>725069.29999999993</v>
      </c>
      <c r="I416" s="8">
        <f>I11+I38+I78+I179+I274+I407+I255</f>
        <v>739068.5</v>
      </c>
    </row>
  </sheetData>
  <mergeCells count="1">
    <mergeCell ref="A7:I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8"/>
  <sheetViews>
    <sheetView tabSelected="1" zoomScaleNormal="100" workbookViewId="0">
      <selection activeCell="K16" sqref="K16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2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9"/>
      <c r="C1" s="9"/>
      <c r="D1" s="9"/>
      <c r="G1" s="10" t="s">
        <v>98</v>
      </c>
    </row>
    <row r="2" spans="1:8">
      <c r="B2" s="9"/>
      <c r="C2" s="9"/>
      <c r="D2" s="9"/>
      <c r="G2" s="10" t="s">
        <v>92</v>
      </c>
    </row>
    <row r="3" spans="1:8">
      <c r="B3" s="9"/>
      <c r="C3" s="9"/>
      <c r="D3" s="9"/>
      <c r="G3" s="10" t="s">
        <v>93</v>
      </c>
    </row>
    <row r="4" spans="1:8">
      <c r="B4" s="9"/>
      <c r="C4" s="9"/>
      <c r="D4" s="9"/>
      <c r="G4" s="10" t="s">
        <v>94</v>
      </c>
    </row>
    <row r="5" spans="1:8">
      <c r="B5" s="9"/>
      <c r="C5" s="9"/>
      <c r="D5" s="9"/>
      <c r="G5" s="10" t="s">
        <v>318</v>
      </c>
    </row>
    <row r="6" spans="1:8" ht="12" customHeight="1">
      <c r="A6" s="2"/>
      <c r="B6" s="2"/>
      <c r="C6" s="2"/>
      <c r="D6" s="2"/>
      <c r="E6" s="2"/>
      <c r="F6" s="33"/>
    </row>
    <row r="7" spans="1:8" ht="67.5" customHeight="1">
      <c r="A7" s="68" t="s">
        <v>292</v>
      </c>
      <c r="B7" s="69"/>
      <c r="C7" s="69"/>
      <c r="D7" s="69"/>
      <c r="E7" s="69"/>
      <c r="F7" s="69"/>
      <c r="G7" s="69"/>
      <c r="H7" s="69"/>
    </row>
    <row r="8" spans="1:8" ht="12.75" customHeight="1">
      <c r="A8" s="2"/>
      <c r="B8" s="2"/>
      <c r="C8" s="2"/>
      <c r="D8" s="2"/>
      <c r="E8" s="2"/>
      <c r="F8" s="33"/>
    </row>
    <row r="9" spans="1:8" ht="31.5">
      <c r="A9" s="3" t="s">
        <v>0</v>
      </c>
      <c r="B9" s="3" t="s">
        <v>1</v>
      </c>
      <c r="C9" s="3" t="s">
        <v>2</v>
      </c>
      <c r="D9" s="3" t="s">
        <v>23</v>
      </c>
      <c r="E9" s="3" t="s">
        <v>24</v>
      </c>
      <c r="F9" s="8" t="s">
        <v>247</v>
      </c>
      <c r="G9" s="3" t="s">
        <v>258</v>
      </c>
      <c r="H9" s="3" t="s">
        <v>281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5">
        <v>7</v>
      </c>
      <c r="G10" s="3">
        <v>8</v>
      </c>
      <c r="H10" s="3">
        <v>9</v>
      </c>
    </row>
    <row r="11" spans="1:8" ht="21.75" customHeight="1">
      <c r="A11" s="41" t="s">
        <v>31</v>
      </c>
      <c r="B11" s="5" t="s">
        <v>13</v>
      </c>
      <c r="C11" s="3"/>
      <c r="D11" s="3"/>
      <c r="E11" s="3"/>
      <c r="F11" s="8">
        <f>F12+F17+F29+F37+F42+F24</f>
        <v>68122.7</v>
      </c>
      <c r="G11" s="8">
        <f t="shared" ref="G11" si="0">G12+G17+G29+G37+G42+G24</f>
        <v>54419.8</v>
      </c>
      <c r="H11" s="8">
        <f>H12+H17+H29+H37+H42+H24</f>
        <v>54683.500000000007</v>
      </c>
    </row>
    <row r="12" spans="1:8" ht="33" customHeight="1">
      <c r="A12" s="41" t="str">
        <f>'Приложение 5'!A276</f>
        <v>Функционирование высшего должностного лица муниципального образования</v>
      </c>
      <c r="B12" s="5" t="str">
        <f>'Приложение 5'!C276</f>
        <v>01</v>
      </c>
      <c r="C12" s="5" t="str">
        <f>'Приложение 5'!D276</f>
        <v>02</v>
      </c>
      <c r="D12" s="5"/>
      <c r="E12" s="5"/>
      <c r="F12" s="24">
        <f>F15</f>
        <v>3383.4</v>
      </c>
      <c r="G12" s="24">
        <f t="shared" ref="G12:H12" si="1">G15</f>
        <v>3099</v>
      </c>
      <c r="H12" s="24">
        <f t="shared" si="1"/>
        <v>3099</v>
      </c>
    </row>
    <row r="13" spans="1:8" ht="54.75" customHeight="1">
      <c r="A13" s="41" t="str">
        <f>'Приложение 5'!A277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'Приложение 5'!C277</f>
        <v>01</v>
      </c>
      <c r="C13" s="5" t="str">
        <f>'Приложение 5'!D277</f>
        <v>02</v>
      </c>
      <c r="D13" s="7" t="str">
        <f>'Приложение 5'!E277</f>
        <v>01 0 00 00000</v>
      </c>
      <c r="E13" s="5"/>
      <c r="F13" s="24">
        <f t="shared" ref="F13:F14" si="2">F14</f>
        <v>3383.4</v>
      </c>
      <c r="G13" s="24">
        <f t="shared" ref="G13:H15" si="3">G14</f>
        <v>3099</v>
      </c>
      <c r="H13" s="24">
        <f t="shared" si="3"/>
        <v>3099</v>
      </c>
    </row>
    <row r="14" spans="1:8" ht="33" customHeight="1">
      <c r="A14" s="41" t="str">
        <f>'Приложение 5'!A278</f>
        <v>Расходы на обеспечение деятельности органов местного самоуправления</v>
      </c>
      <c r="B14" s="5" t="str">
        <f>'Приложение 5'!C278</f>
        <v>01</v>
      </c>
      <c r="C14" s="5" t="str">
        <f>'Приложение 5'!D278</f>
        <v>02</v>
      </c>
      <c r="D14" s="7" t="str">
        <f>'Приложение 5'!E278</f>
        <v>01 2 00 00000</v>
      </c>
      <c r="E14" s="5"/>
      <c r="F14" s="24">
        <f t="shared" si="2"/>
        <v>3383.4</v>
      </c>
      <c r="G14" s="24">
        <f t="shared" si="3"/>
        <v>3099</v>
      </c>
      <c r="H14" s="24">
        <f t="shared" si="3"/>
        <v>3099</v>
      </c>
    </row>
    <row r="15" spans="1:8" ht="24.75" customHeight="1">
      <c r="A15" s="41" t="str">
        <f>'Приложение 5'!A279</f>
        <v>Глава муниципального образования</v>
      </c>
      <c r="B15" s="5" t="str">
        <f>'Приложение 5'!C279</f>
        <v>01</v>
      </c>
      <c r="C15" s="5" t="str">
        <f>'Приложение 5'!D279</f>
        <v>02</v>
      </c>
      <c r="D15" s="7" t="str">
        <f>'Приложение 5'!E279</f>
        <v>01 2 00 10120</v>
      </c>
      <c r="E15" s="5"/>
      <c r="F15" s="24">
        <f>F16</f>
        <v>3383.4</v>
      </c>
      <c r="G15" s="24">
        <f t="shared" si="3"/>
        <v>3099</v>
      </c>
      <c r="H15" s="24">
        <f t="shared" si="3"/>
        <v>3099</v>
      </c>
    </row>
    <row r="16" spans="1:8" ht="93.75" customHeight="1">
      <c r="A16" s="41" t="str">
        <f>'Приложение 5'!A280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'Приложение 5'!C280</f>
        <v>01</v>
      </c>
      <c r="C16" s="5" t="str">
        <f>'Приложение 5'!D280</f>
        <v>02</v>
      </c>
      <c r="D16" s="7" t="str">
        <f>'Приложение 5'!E280</f>
        <v>01 2 00 10120</v>
      </c>
      <c r="E16" s="7">
        <f>'Приложение 5'!F280</f>
        <v>100</v>
      </c>
      <c r="F16" s="24">
        <f>'Приложение 5'!G280</f>
        <v>3383.4</v>
      </c>
      <c r="G16" s="24">
        <f>'Приложение 5'!H280</f>
        <v>3099</v>
      </c>
      <c r="H16" s="24">
        <f>'Приложение 5'!I280</f>
        <v>3099</v>
      </c>
    </row>
    <row r="17" spans="1:8" ht="72" customHeight="1">
      <c r="A17" s="42" t="s">
        <v>257</v>
      </c>
      <c r="B17" s="5" t="s">
        <v>13</v>
      </c>
      <c r="C17" s="5" t="s">
        <v>16</v>
      </c>
      <c r="D17" s="3"/>
      <c r="E17" s="3"/>
      <c r="F17" s="8">
        <f>F18</f>
        <v>30773.3</v>
      </c>
      <c r="G17" s="8">
        <f t="shared" ref="G17:H17" si="4">G18</f>
        <v>27669.3</v>
      </c>
      <c r="H17" s="8">
        <f t="shared" si="4"/>
        <v>27669.3</v>
      </c>
    </row>
    <row r="18" spans="1:8" ht="59.25" customHeight="1">
      <c r="A18" s="42" t="str">
        <f>'Приложение 5'!A282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'Приложение 5'!C282</f>
        <v>01</v>
      </c>
      <c r="C18" s="5" t="str">
        <f>'Приложение 5'!D282</f>
        <v>04</v>
      </c>
      <c r="D18" s="5" t="str">
        <f>'Приложение 5'!E282</f>
        <v>01 0 00 00000</v>
      </c>
      <c r="E18" s="3"/>
      <c r="F18" s="8">
        <f>F19</f>
        <v>30773.3</v>
      </c>
      <c r="G18" s="8">
        <f t="shared" ref="G18:H18" si="5">G19</f>
        <v>27669.3</v>
      </c>
      <c r="H18" s="8">
        <f t="shared" si="5"/>
        <v>27669.3</v>
      </c>
    </row>
    <row r="19" spans="1:8" ht="39.75" customHeight="1">
      <c r="A19" s="43" t="s">
        <v>58</v>
      </c>
      <c r="B19" s="5" t="s">
        <v>13</v>
      </c>
      <c r="C19" s="5" t="s">
        <v>16</v>
      </c>
      <c r="D19" s="6" t="s">
        <v>101</v>
      </c>
      <c r="E19" s="3"/>
      <c r="F19" s="8">
        <f>F20</f>
        <v>30773.3</v>
      </c>
      <c r="G19" s="8">
        <f t="shared" ref="G19:H19" si="6">G20</f>
        <v>27669.3</v>
      </c>
      <c r="H19" s="8">
        <f t="shared" si="6"/>
        <v>27669.3</v>
      </c>
    </row>
    <row r="20" spans="1:8" ht="37.5" customHeight="1">
      <c r="A20" s="43" t="s">
        <v>59</v>
      </c>
      <c r="B20" s="5" t="s">
        <v>13</v>
      </c>
      <c r="C20" s="5" t="s">
        <v>16</v>
      </c>
      <c r="D20" s="6" t="s">
        <v>102</v>
      </c>
      <c r="E20" s="3"/>
      <c r="F20" s="8">
        <f>F21+F22+F23</f>
        <v>30773.3</v>
      </c>
      <c r="G20" s="8">
        <f t="shared" ref="G20:H20" si="7">G21+G22+G23</f>
        <v>27669.3</v>
      </c>
      <c r="H20" s="8">
        <f t="shared" si="7"/>
        <v>27669.3</v>
      </c>
    </row>
    <row r="21" spans="1:8" ht="82.5" customHeight="1">
      <c r="A21" s="44" t="s">
        <v>68</v>
      </c>
      <c r="B21" s="5" t="s">
        <v>13</v>
      </c>
      <c r="C21" s="5" t="s">
        <v>16</v>
      </c>
      <c r="D21" s="6" t="s">
        <v>102</v>
      </c>
      <c r="E21" s="3">
        <v>100</v>
      </c>
      <c r="F21" s="8">
        <f>'Приложение 5'!G285</f>
        <v>28263.9</v>
      </c>
      <c r="G21" s="8">
        <f>'Приложение 5'!H285</f>
        <v>25614</v>
      </c>
      <c r="H21" s="8">
        <f>'Приложение 5'!I285</f>
        <v>25614</v>
      </c>
    </row>
    <row r="22" spans="1:8" ht="33" customHeight="1">
      <c r="A22" s="44" t="s">
        <v>100</v>
      </c>
      <c r="B22" s="5" t="s">
        <v>13</v>
      </c>
      <c r="C22" s="5" t="s">
        <v>16</v>
      </c>
      <c r="D22" s="6" t="s">
        <v>102</v>
      </c>
      <c r="E22" s="3">
        <v>200</v>
      </c>
      <c r="F22" s="8">
        <f>'Приложение 5'!G286+'Приложение 5'!G261</f>
        <v>2347.1</v>
      </c>
      <c r="G22" s="8">
        <f>'Приложение 5'!H286+'Приложение 5'!H261</f>
        <v>1900</v>
      </c>
      <c r="H22" s="8">
        <f>'Приложение 5'!I286+'Приложение 5'!I261</f>
        <v>1900</v>
      </c>
    </row>
    <row r="23" spans="1:8" ht="21.75" customHeight="1">
      <c r="A23" s="45" t="s">
        <v>60</v>
      </c>
      <c r="B23" s="5" t="s">
        <v>13</v>
      </c>
      <c r="C23" s="5" t="s">
        <v>16</v>
      </c>
      <c r="D23" s="6" t="s">
        <v>102</v>
      </c>
      <c r="E23" s="3">
        <v>850</v>
      </c>
      <c r="F23" s="8">
        <f>'Приложение 5'!G287+'Приложение 5'!G262</f>
        <v>162.30000000000001</v>
      </c>
      <c r="G23" s="8">
        <f>'Приложение 5'!H287</f>
        <v>155.30000000000001</v>
      </c>
      <c r="H23" s="8">
        <f>'Приложение 5'!I287</f>
        <v>155.30000000000001</v>
      </c>
    </row>
    <row r="24" spans="1:8" ht="21.75" customHeight="1">
      <c r="A24" s="45" t="str">
        <f>'Приложение 5'!A288</f>
        <v>Судебная система</v>
      </c>
      <c r="B24" s="5" t="str">
        <f>'Приложение 5'!C288</f>
        <v>01</v>
      </c>
      <c r="C24" s="5" t="str">
        <f>'Приложение 5'!D288</f>
        <v>05</v>
      </c>
      <c r="D24" s="5"/>
      <c r="E24" s="5"/>
      <c r="F24" s="24">
        <f>F25</f>
        <v>47</v>
      </c>
      <c r="G24" s="24">
        <f t="shared" ref="G24:H26" si="8">G25</f>
        <v>2.7</v>
      </c>
      <c r="H24" s="24">
        <f t="shared" si="8"/>
        <v>4.4000000000000004</v>
      </c>
    </row>
    <row r="25" spans="1:8" ht="48.75" customHeight="1">
      <c r="A25" s="45" t="str">
        <f>'Приложение 5'!A289</f>
        <v>Руководство и управление в сфере установленных функций органов государственной власти субъектов Российской Федерации</v>
      </c>
      <c r="B25" s="5" t="str">
        <f>'Приложение 5'!C289</f>
        <v>01</v>
      </c>
      <c r="C25" s="5" t="str">
        <f>'Приложение 5'!D289</f>
        <v>05</v>
      </c>
      <c r="D25" s="5" t="str">
        <f>'Приложение 5'!E289</f>
        <v>01 0 00 00000</v>
      </c>
      <c r="E25" s="5"/>
      <c r="F25" s="24">
        <f>F26</f>
        <v>47</v>
      </c>
      <c r="G25" s="24">
        <f t="shared" si="8"/>
        <v>2.7</v>
      </c>
      <c r="H25" s="24">
        <f t="shared" si="8"/>
        <v>4.4000000000000004</v>
      </c>
    </row>
    <row r="26" spans="1:8" ht="33.75" customHeight="1">
      <c r="A26" s="45" t="str">
        <f>'Приложение 5'!A290</f>
        <v>Руководство и управление в сфере установленных функций</v>
      </c>
      <c r="B26" s="5" t="str">
        <f>'Приложение 5'!C290</f>
        <v>01</v>
      </c>
      <c r="C26" s="5" t="str">
        <f>'Приложение 5'!D290</f>
        <v>05</v>
      </c>
      <c r="D26" s="5" t="str">
        <f>'Приложение 5'!E290</f>
        <v>01 4 00 00000</v>
      </c>
      <c r="E26" s="5"/>
      <c r="F26" s="24">
        <f>F27</f>
        <v>47</v>
      </c>
      <c r="G26" s="24">
        <f t="shared" si="8"/>
        <v>2.7</v>
      </c>
      <c r="H26" s="24">
        <f t="shared" si="8"/>
        <v>4.4000000000000004</v>
      </c>
    </row>
    <row r="27" spans="1:8" ht="65.25" customHeight="1">
      <c r="A27" s="45" t="str">
        <f>'Приложение 5'!A291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'Приложение 5'!C291</f>
        <v>01</v>
      </c>
      <c r="C27" s="5" t="str">
        <f>'Приложение 5'!D291</f>
        <v>05</v>
      </c>
      <c r="D27" s="5" t="str">
        <f>'Приложение 5'!E291</f>
        <v>01 4 00 51200</v>
      </c>
      <c r="E27" s="5"/>
      <c r="F27" s="24">
        <f>'Приложение 5'!G291</f>
        <v>47</v>
      </c>
      <c r="G27" s="24">
        <f>'Приложение 5'!H291</f>
        <v>2.7</v>
      </c>
      <c r="H27" s="24">
        <f>'Приложение 5'!I291</f>
        <v>4.4000000000000004</v>
      </c>
    </row>
    <row r="28" spans="1:8" ht="34.5" customHeight="1">
      <c r="A28" s="45" t="str">
        <f>'Приложение 5'!A292</f>
        <v>Закупка товаров, работ и услуг для обеспечения государственных (муниципальных) нужд</v>
      </c>
      <c r="B28" s="5" t="str">
        <f>'Приложение 5'!C292</f>
        <v>01</v>
      </c>
      <c r="C28" s="5" t="str">
        <f>'Приложение 5'!D292</f>
        <v>05</v>
      </c>
      <c r="D28" s="5" t="str">
        <f>'Приложение 5'!E292</f>
        <v>01 4 00 51200</v>
      </c>
      <c r="E28" s="5">
        <f>'Приложение 5'!F292</f>
        <v>200</v>
      </c>
      <c r="F28" s="24">
        <f>'Приложение 5'!G292</f>
        <v>47</v>
      </c>
      <c r="G28" s="24">
        <f>'Приложение 5'!H292</f>
        <v>2.7</v>
      </c>
      <c r="H28" s="24">
        <f>'Приложение 5'!I292</f>
        <v>4.4000000000000004</v>
      </c>
    </row>
    <row r="29" spans="1:8" ht="47.25">
      <c r="A29" s="42" t="s">
        <v>82</v>
      </c>
      <c r="B29" s="5" t="s">
        <v>13</v>
      </c>
      <c r="C29" s="5" t="s">
        <v>17</v>
      </c>
      <c r="D29" s="5"/>
      <c r="E29" s="3"/>
      <c r="F29" s="8">
        <f>F30</f>
        <v>11492.9</v>
      </c>
      <c r="G29" s="8">
        <f t="shared" ref="G29:H30" si="9">G30</f>
        <v>10155</v>
      </c>
      <c r="H29" s="8">
        <f t="shared" si="9"/>
        <v>10155</v>
      </c>
    </row>
    <row r="30" spans="1:8" ht="47.25" customHeight="1">
      <c r="A30" s="42" t="str">
        <f>'Приложение 5'!A182</f>
        <v>Руководство и управление в сфере установленных функций органов государственной власти субъектов Российской Федерации</v>
      </c>
      <c r="B30" s="5" t="str">
        <f>'Приложение 5'!C182</f>
        <v>01</v>
      </c>
      <c r="C30" s="5" t="str">
        <f>'Приложение 5'!D182</f>
        <v>06</v>
      </c>
      <c r="D30" s="5" t="str">
        <f>'Приложение 5'!E182</f>
        <v>01 0 00 00000</v>
      </c>
      <c r="E30" s="3"/>
      <c r="F30" s="8">
        <f>F31</f>
        <v>11492.9</v>
      </c>
      <c r="G30" s="8">
        <f t="shared" si="9"/>
        <v>10155</v>
      </c>
      <c r="H30" s="8">
        <f t="shared" si="9"/>
        <v>10155</v>
      </c>
    </row>
    <row r="31" spans="1:8" ht="31.5">
      <c r="A31" s="43" t="s">
        <v>58</v>
      </c>
      <c r="B31" s="5" t="s">
        <v>13</v>
      </c>
      <c r="C31" s="5" t="s">
        <v>17</v>
      </c>
      <c r="D31" s="6" t="s">
        <v>101</v>
      </c>
      <c r="E31" s="3"/>
      <c r="F31" s="8">
        <f>F32+F35</f>
        <v>11492.9</v>
      </c>
      <c r="G31" s="8">
        <f>G32+G35</f>
        <v>10155</v>
      </c>
      <c r="H31" s="8">
        <f>H32+H35</f>
        <v>10155</v>
      </c>
    </row>
    <row r="32" spans="1:8" ht="31.5">
      <c r="A32" s="43" t="s">
        <v>59</v>
      </c>
      <c r="B32" s="5" t="s">
        <v>13</v>
      </c>
      <c r="C32" s="5" t="s">
        <v>17</v>
      </c>
      <c r="D32" s="6" t="s">
        <v>102</v>
      </c>
      <c r="E32" s="3"/>
      <c r="F32" s="8">
        <f>F33+F34</f>
        <v>9726.9</v>
      </c>
      <c r="G32" s="8">
        <f t="shared" ref="G32:H32" si="10">G33+G34</f>
        <v>8389</v>
      </c>
      <c r="H32" s="8">
        <f t="shared" si="10"/>
        <v>8389</v>
      </c>
    </row>
    <row r="33" spans="1:8" ht="81.75" customHeight="1">
      <c r="A33" s="44" t="s">
        <v>68</v>
      </c>
      <c r="B33" s="5" t="s">
        <v>13</v>
      </c>
      <c r="C33" s="5" t="s">
        <v>17</v>
      </c>
      <c r="D33" s="6" t="s">
        <v>102</v>
      </c>
      <c r="E33" s="3">
        <v>100</v>
      </c>
      <c r="F33" s="8">
        <f>'Приложение 5'!G185+'Приложение 5'!G412</f>
        <v>8377.9</v>
      </c>
      <c r="G33" s="8">
        <f>'Приложение 5'!H185+'Приложение 5'!H412</f>
        <v>7699</v>
      </c>
      <c r="H33" s="8">
        <f>'Приложение 5'!I185+'Приложение 5'!I412</f>
        <v>7699</v>
      </c>
    </row>
    <row r="34" spans="1:8" ht="33" customHeight="1">
      <c r="A34" s="44" t="s">
        <v>100</v>
      </c>
      <c r="B34" s="5" t="s">
        <v>13</v>
      </c>
      <c r="C34" s="5" t="s">
        <v>17</v>
      </c>
      <c r="D34" s="6" t="s">
        <v>102</v>
      </c>
      <c r="E34" s="3">
        <v>200</v>
      </c>
      <c r="F34" s="8">
        <f>'Приложение 5'!G186+'Приложение 5'!G413</f>
        <v>1349</v>
      </c>
      <c r="G34" s="8">
        <f>'Приложение 5'!H186+'Приложение 5'!H413</f>
        <v>690</v>
      </c>
      <c r="H34" s="8">
        <f>'Приложение 5'!I186+'Приложение 5'!I413</f>
        <v>690</v>
      </c>
    </row>
    <row r="35" spans="1:8" ht="40.5" customHeight="1">
      <c r="A35" s="45" t="str">
        <f>'Приложение 5'!A414</f>
        <v>Руководитель контрольно-счетной палаты муниципального образования и его заместители</v>
      </c>
      <c r="B35" s="5" t="str">
        <f>'Приложение 5'!C414</f>
        <v>01</v>
      </c>
      <c r="C35" s="5" t="str">
        <f>'Приложение 5'!D414</f>
        <v>06</v>
      </c>
      <c r="D35" s="5" t="str">
        <f>'Приложение 5'!E414</f>
        <v>01 2 00 10160</v>
      </c>
      <c r="E35" s="5"/>
      <c r="F35" s="24">
        <f>'Приложение 5'!G414</f>
        <v>1766</v>
      </c>
      <c r="G35" s="24">
        <f>'Приложение 5'!H414</f>
        <v>1766</v>
      </c>
      <c r="H35" s="24">
        <f>'Приложение 5'!I414</f>
        <v>1766</v>
      </c>
    </row>
    <row r="36" spans="1:8" ht="88.5" customHeight="1">
      <c r="A36" s="45" t="str">
        <f>'Приложение 5'!A415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6" s="5" t="str">
        <f>'Приложение 5'!C415</f>
        <v>01</v>
      </c>
      <c r="C36" s="5" t="str">
        <f>'Приложение 5'!D415</f>
        <v>06</v>
      </c>
      <c r="D36" s="5" t="str">
        <f>'Приложение 5'!E415</f>
        <v>01 2 00 10160</v>
      </c>
      <c r="E36" s="5">
        <f>'Приложение 5'!F415</f>
        <v>100</v>
      </c>
      <c r="F36" s="24">
        <f>'Приложение 5'!G415</f>
        <v>1766</v>
      </c>
      <c r="G36" s="24">
        <f>'Приложение 5'!H415</f>
        <v>1766</v>
      </c>
      <c r="H36" s="24">
        <f>'Приложение 5'!I415</f>
        <v>1766</v>
      </c>
    </row>
    <row r="37" spans="1:8" ht="16.5" customHeight="1">
      <c r="A37" s="41" t="str">
        <f>'Приложение 5'!A187</f>
        <v>Резервные фонды</v>
      </c>
      <c r="B37" s="5" t="str">
        <f>'Приложение 5'!C187</f>
        <v>01</v>
      </c>
      <c r="C37" s="5">
        <f>'Приложение 5'!D187</f>
        <v>11</v>
      </c>
      <c r="D37" s="5"/>
      <c r="E37" s="5"/>
      <c r="F37" s="24">
        <f>'Приложение 5'!G187</f>
        <v>2000</v>
      </c>
      <c r="G37" s="24">
        <f>'Приложение 5'!H187</f>
        <v>1000</v>
      </c>
      <c r="H37" s="24">
        <f>'Приложение 5'!I187</f>
        <v>1000</v>
      </c>
    </row>
    <row r="38" spans="1:8" ht="39" customHeight="1">
      <c r="A38" s="41" t="str">
        <f>'Приложение 5'!A188</f>
        <v>Иные расходы органов государственной власти субъектов Российской Федерации</v>
      </c>
      <c r="B38" s="5" t="str">
        <f>'Приложение 5'!C188</f>
        <v>01</v>
      </c>
      <c r="C38" s="5">
        <f>'Приложение 5'!D188</f>
        <v>11</v>
      </c>
      <c r="D38" s="5" t="str">
        <f>'Приложение 5'!E188</f>
        <v>99 0 00 00000</v>
      </c>
      <c r="E38" s="5"/>
      <c r="F38" s="24">
        <f>'Приложение 5'!G188</f>
        <v>2000</v>
      </c>
      <c r="G38" s="24">
        <f>'Приложение 5'!H188</f>
        <v>1000</v>
      </c>
      <c r="H38" s="24">
        <f>'Приложение 5'!I188</f>
        <v>1000</v>
      </c>
    </row>
    <row r="39" spans="1:8" ht="16.5" customHeight="1">
      <c r="A39" s="41" t="str">
        <f>'Приложение 5'!A189</f>
        <v>Резервные фонды</v>
      </c>
      <c r="B39" s="5" t="str">
        <f>'Приложение 5'!C189</f>
        <v>01</v>
      </c>
      <c r="C39" s="5">
        <f>'Приложение 5'!D189</f>
        <v>11</v>
      </c>
      <c r="D39" s="5" t="str">
        <f>'Приложение 5'!E189</f>
        <v>99 1 00 00000</v>
      </c>
      <c r="E39" s="5"/>
      <c r="F39" s="24">
        <f>'Приложение 5'!G189</f>
        <v>2000</v>
      </c>
      <c r="G39" s="24">
        <f>'Приложение 5'!H189</f>
        <v>1000</v>
      </c>
      <c r="H39" s="24">
        <f>'Приложение 5'!I189</f>
        <v>1000</v>
      </c>
    </row>
    <row r="40" spans="1:8" ht="19.5" customHeight="1">
      <c r="A40" s="41" t="str">
        <f>'Приложение 5'!A190</f>
        <v>Резервные фонды местных администраций</v>
      </c>
      <c r="B40" s="5" t="str">
        <f>'Приложение 5'!C190</f>
        <v>01</v>
      </c>
      <c r="C40" s="5">
        <f>'Приложение 5'!D190</f>
        <v>11</v>
      </c>
      <c r="D40" s="5" t="str">
        <f>'Приложение 5'!E190</f>
        <v>99 1 00 14100</v>
      </c>
      <c r="E40" s="5"/>
      <c r="F40" s="24">
        <f>'Приложение 5'!G190</f>
        <v>2000</v>
      </c>
      <c r="G40" s="24">
        <f>'Приложение 5'!H190</f>
        <v>1000</v>
      </c>
      <c r="H40" s="24">
        <f>'Приложение 5'!I190</f>
        <v>1000</v>
      </c>
    </row>
    <row r="41" spans="1:8" ht="17.25" customHeight="1">
      <c r="A41" s="41" t="str">
        <f>'Приложение 5'!A191</f>
        <v>Резервные средства</v>
      </c>
      <c r="B41" s="5" t="str">
        <f>'Приложение 5'!C191</f>
        <v>01</v>
      </c>
      <c r="C41" s="5">
        <f>'Приложение 5'!D191</f>
        <v>11</v>
      </c>
      <c r="D41" s="5" t="str">
        <f>'Приложение 5'!E191</f>
        <v>99 1 00 14100</v>
      </c>
      <c r="E41" s="5">
        <f>'Приложение 5'!F191</f>
        <v>870</v>
      </c>
      <c r="F41" s="24">
        <f>'Приложение 5'!G191</f>
        <v>2000</v>
      </c>
      <c r="G41" s="24">
        <f>'Приложение 5'!H191</f>
        <v>1000</v>
      </c>
      <c r="H41" s="24">
        <f>'Приложение 5'!I191</f>
        <v>1000</v>
      </c>
    </row>
    <row r="42" spans="1:8" ht="17.25" customHeight="1">
      <c r="A42" s="45" t="s">
        <v>4</v>
      </c>
      <c r="B42" s="5" t="s">
        <v>13</v>
      </c>
      <c r="C42" s="5">
        <v>13</v>
      </c>
      <c r="D42" s="6"/>
      <c r="E42" s="3"/>
      <c r="F42" s="8">
        <f>F43+F48+F60+F57</f>
        <v>20426.099999999999</v>
      </c>
      <c r="G42" s="8">
        <f t="shared" ref="G42:H42" si="11">G43+G48+G60</f>
        <v>12493.8</v>
      </c>
      <c r="H42" s="8">
        <f t="shared" si="11"/>
        <v>12755.8</v>
      </c>
    </row>
    <row r="43" spans="1:8" ht="57" customHeight="1">
      <c r="A43" s="45" t="str">
        <f>'Приложение 5'!A294</f>
        <v>Руководство и управление в сфере установленных функций органов государственной власти субъектов Российской Федерации</v>
      </c>
      <c r="B43" s="5" t="str">
        <f>'Приложение 5'!C294</f>
        <v>01</v>
      </c>
      <c r="C43" s="5" t="str">
        <f>'Приложение 5'!D294</f>
        <v>13</v>
      </c>
      <c r="D43" s="5" t="str">
        <f>'Приложение 5'!E294</f>
        <v>01 0 00 00000</v>
      </c>
      <c r="E43" s="5"/>
      <c r="F43" s="24">
        <f>'Приложение 5'!G294</f>
        <v>462</v>
      </c>
      <c r="G43" s="24">
        <f>'Приложение 5'!H294</f>
        <v>462</v>
      </c>
      <c r="H43" s="24">
        <f>'Приложение 5'!I294</f>
        <v>462</v>
      </c>
    </row>
    <row r="44" spans="1:8" ht="29.25" customHeight="1">
      <c r="A44" s="45" t="str">
        <f>'Приложение 5'!A295</f>
        <v>Руководство и управление в сфере установленных функций</v>
      </c>
      <c r="B44" s="5" t="str">
        <f>'Приложение 5'!C295</f>
        <v>01</v>
      </c>
      <c r="C44" s="5" t="str">
        <f>'Приложение 5'!D295</f>
        <v>13</v>
      </c>
      <c r="D44" s="5" t="str">
        <f>'Приложение 5'!E295</f>
        <v>01 4 00 00000</v>
      </c>
      <c r="E44" s="5"/>
      <c r="F44" s="24">
        <f>'Приложение 5'!G295</f>
        <v>462</v>
      </c>
      <c r="G44" s="24">
        <f>'Приложение 5'!H295</f>
        <v>462</v>
      </c>
      <c r="H44" s="24">
        <f>'Приложение 5'!I295</f>
        <v>462</v>
      </c>
    </row>
    <row r="45" spans="1:8" ht="17.25" customHeight="1">
      <c r="A45" s="43" t="s">
        <v>46</v>
      </c>
      <c r="B45" s="5" t="str">
        <f>'Приложение 5'!C296</f>
        <v>01</v>
      </c>
      <c r="C45" s="5" t="str">
        <f>'Приложение 5'!D296</f>
        <v>13</v>
      </c>
      <c r="D45" s="5" t="str">
        <f>'Приложение 5'!E296</f>
        <v>01 4 00 70060</v>
      </c>
      <c r="E45" s="5"/>
      <c r="F45" s="24">
        <f>'Приложение 5'!G296</f>
        <v>462</v>
      </c>
      <c r="G45" s="24">
        <f>'Приложение 5'!H296</f>
        <v>462</v>
      </c>
      <c r="H45" s="24">
        <f>'Приложение 5'!I296</f>
        <v>462</v>
      </c>
    </row>
    <row r="46" spans="1:8" ht="87" customHeight="1">
      <c r="A46" s="44" t="s">
        <v>68</v>
      </c>
      <c r="B46" s="5" t="str">
        <f>'Приложение 5'!C297</f>
        <v>01</v>
      </c>
      <c r="C46" s="5" t="str">
        <f>'Приложение 5'!D297</f>
        <v>13</v>
      </c>
      <c r="D46" s="5" t="str">
        <f>'Приложение 5'!E297</f>
        <v>01 4 00 70060</v>
      </c>
      <c r="E46" s="5">
        <f>'Приложение 5'!F297</f>
        <v>100</v>
      </c>
      <c r="F46" s="24">
        <f>'Приложение 5'!G297</f>
        <v>462</v>
      </c>
      <c r="G46" s="24">
        <f>'Приложение 5'!H297</f>
        <v>462</v>
      </c>
      <c r="H46" s="24">
        <f>'Приложение 5'!I297</f>
        <v>462</v>
      </c>
    </row>
    <row r="47" spans="1:8" ht="36.75" customHeight="1">
      <c r="A47" s="44" t="s">
        <v>100</v>
      </c>
      <c r="B47" s="5" t="str">
        <f>'Приложение 5'!C298</f>
        <v>01</v>
      </c>
      <c r="C47" s="5" t="str">
        <f>'Приложение 5'!D298</f>
        <v>13</v>
      </c>
      <c r="D47" s="5" t="str">
        <f>'Приложение 5'!E298</f>
        <v>01 4 00 70060</v>
      </c>
      <c r="E47" s="5">
        <f>'Приложение 5'!F298</f>
        <v>200</v>
      </c>
      <c r="F47" s="24">
        <f>'Приложение 5'!G298</f>
        <v>0</v>
      </c>
      <c r="G47" s="24">
        <f>'Приложение 5'!H298</f>
        <v>0</v>
      </c>
      <c r="H47" s="24">
        <f>'Приложение 5'!I298</f>
        <v>0</v>
      </c>
    </row>
    <row r="48" spans="1:8" ht="36.75" customHeight="1">
      <c r="A48" s="44" t="str">
        <f>'Приложение 5'!A299</f>
        <v>Расходы на обеспечение деятельности (оказание услуг) подведомственных учреждений</v>
      </c>
      <c r="B48" s="5" t="str">
        <f>'Приложение 5'!C299</f>
        <v>01</v>
      </c>
      <c r="C48" s="5">
        <f>'Приложение 5'!D299</f>
        <v>13</v>
      </c>
      <c r="D48" s="5" t="str">
        <f>'Приложение 5'!E299</f>
        <v>02 0 00 00000</v>
      </c>
      <c r="E48" s="5"/>
      <c r="F48" s="24">
        <f>F49</f>
        <v>16314.1</v>
      </c>
      <c r="G48" s="24">
        <f t="shared" ref="G48:H48" si="12">G49</f>
        <v>11431.8</v>
      </c>
      <c r="H48" s="24">
        <f t="shared" si="12"/>
        <v>11693.8</v>
      </c>
    </row>
    <row r="49" spans="1:8" ht="39.75" customHeight="1">
      <c r="A49" s="44" t="str">
        <f>'Приложение 5'!A300</f>
        <v>Расходы на обеспечение деятельности (оказание услуг) иных подведомственных учреждений</v>
      </c>
      <c r="B49" s="5" t="str">
        <f>'Приложение 5'!C300</f>
        <v>01</v>
      </c>
      <c r="C49" s="5">
        <f>'Приложение 5'!D300</f>
        <v>13</v>
      </c>
      <c r="D49" s="5" t="str">
        <f>'Приложение 5'!E300</f>
        <v>02 5 00 00000</v>
      </c>
      <c r="E49" s="5"/>
      <c r="F49" s="24">
        <f>F50+F52+F55</f>
        <v>16314.1</v>
      </c>
      <c r="G49" s="24">
        <f t="shared" ref="G49:H49" si="13">G50+G52</f>
        <v>11431.8</v>
      </c>
      <c r="H49" s="24">
        <f t="shared" si="13"/>
        <v>11693.8</v>
      </c>
    </row>
    <row r="50" spans="1:8" ht="33.75" customHeight="1">
      <c r="A50" s="44" t="str">
        <f>'Приложение 5'!A301</f>
        <v>Учреждения по обеспечению хозяйственного обслуживания</v>
      </c>
      <c r="B50" s="5" t="str">
        <f>'Приложение 5'!C301</f>
        <v>01</v>
      </c>
      <c r="C50" s="5" t="str">
        <f>'Приложение 5'!D301</f>
        <v>13</v>
      </c>
      <c r="D50" s="5" t="str">
        <f>'Приложение 5'!E301</f>
        <v>02 5 00 10810</v>
      </c>
      <c r="E50" s="5"/>
      <c r="F50" s="24">
        <f>'Приложение 5'!G301</f>
        <v>7687.5</v>
      </c>
      <c r="G50" s="24">
        <f>'Приложение 5'!H301</f>
        <v>6473.8</v>
      </c>
      <c r="H50" s="24">
        <f>'Приложение 5'!I301</f>
        <v>6473.8</v>
      </c>
    </row>
    <row r="51" spans="1:8" ht="86.25" customHeight="1">
      <c r="A51" s="44" t="str">
        <f>'Приложение 5'!A302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1" s="5" t="str">
        <f>'Приложение 5'!C302</f>
        <v>01</v>
      </c>
      <c r="C51" s="5" t="str">
        <f>'Приложение 5'!D302</f>
        <v>13</v>
      </c>
      <c r="D51" s="5" t="str">
        <f>'Приложение 5'!E302</f>
        <v>02 5 00 10810</v>
      </c>
      <c r="E51" s="5">
        <f>'Приложение 5'!F302</f>
        <v>100</v>
      </c>
      <c r="F51" s="24">
        <f>'Приложение 5'!G302</f>
        <v>3483.5</v>
      </c>
      <c r="G51" s="24">
        <f>'Приложение 5'!H302</f>
        <v>6200</v>
      </c>
      <c r="H51" s="24">
        <f>'Приложение 5'!I302</f>
        <v>6200</v>
      </c>
    </row>
    <row r="52" spans="1:8" ht="99" customHeight="1">
      <c r="A52" s="45" t="str">
        <f>'Приложение 5'!A195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2" s="5" t="s">
        <v>13</v>
      </c>
      <c r="C52" s="5">
        <v>13</v>
      </c>
      <c r="D52" s="6" t="s">
        <v>106</v>
      </c>
      <c r="E52" s="3"/>
      <c r="F52" s="8">
        <f>F53+F54</f>
        <v>5371.6</v>
      </c>
      <c r="G52" s="8">
        <f t="shared" ref="G52:H52" si="14">G53+G54</f>
        <v>4958</v>
      </c>
      <c r="H52" s="8">
        <f t="shared" si="14"/>
        <v>5220</v>
      </c>
    </row>
    <row r="53" spans="1:8" ht="87.75" customHeight="1">
      <c r="A53" s="45" t="str">
        <f>'Приложение 5'!A196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3" s="5" t="s">
        <v>13</v>
      </c>
      <c r="C53" s="5">
        <v>13</v>
      </c>
      <c r="D53" s="6" t="s">
        <v>106</v>
      </c>
      <c r="E53" s="3">
        <v>100</v>
      </c>
      <c r="F53" s="8">
        <f>'Приложение 5'!G196</f>
        <v>5271.6</v>
      </c>
      <c r="G53" s="8">
        <f>'Приложение 5'!H196</f>
        <v>4838</v>
      </c>
      <c r="H53" s="8">
        <f>'Приложение 5'!I196</f>
        <v>5100</v>
      </c>
    </row>
    <row r="54" spans="1:8" ht="42.75" customHeight="1">
      <c r="A54" s="45" t="str">
        <f>'Приложение 5'!A197</f>
        <v>Закупка товаров, работ и услуг для обеспечения государственных (муниципальных) нужд</v>
      </c>
      <c r="B54" s="5" t="s">
        <v>13</v>
      </c>
      <c r="C54" s="5">
        <v>13</v>
      </c>
      <c r="D54" s="6" t="s">
        <v>106</v>
      </c>
      <c r="E54" s="3">
        <v>200</v>
      </c>
      <c r="F54" s="8">
        <f>'Приложение 5'!G197</f>
        <v>100</v>
      </c>
      <c r="G54" s="8">
        <f>'Приложение 5'!H197</f>
        <v>120</v>
      </c>
      <c r="H54" s="8">
        <f>'Приложение 5'!I197</f>
        <v>120</v>
      </c>
    </row>
    <row r="55" spans="1:8" ht="51" customHeight="1">
      <c r="A55" s="45" t="str">
        <f>'Приложение 5'!A304</f>
        <v>Субсидия на софинансирование части расходов местных бюджетов по оплате труда работников муниципальных учреждений</v>
      </c>
      <c r="B55" s="5" t="str">
        <f>'Приложение 5'!C304</f>
        <v>01</v>
      </c>
      <c r="C55" s="5">
        <f>'Приложение 5'!D304</f>
        <v>13</v>
      </c>
      <c r="D55" s="5" t="str">
        <f>'Приложение 5'!E304</f>
        <v>02 5 00 S0430</v>
      </c>
      <c r="E55" s="5"/>
      <c r="F55" s="24">
        <f>'Приложение 5'!G304</f>
        <v>3255</v>
      </c>
      <c r="G55" s="24">
        <f>'Приложение 5'!H304</f>
        <v>0</v>
      </c>
      <c r="H55" s="24">
        <f>'Приложение 5'!I304</f>
        <v>0</v>
      </c>
    </row>
    <row r="56" spans="1:8" ht="90.75" customHeight="1">
      <c r="A56" s="45" t="str">
        <f>'Приложение 5'!A305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6" s="5" t="str">
        <f>'Приложение 5'!C305</f>
        <v>01</v>
      </c>
      <c r="C56" s="5">
        <f>'Приложение 5'!D305</f>
        <v>13</v>
      </c>
      <c r="D56" s="5" t="str">
        <f>'Приложение 5'!E305</f>
        <v>02 5 00 S0430</v>
      </c>
      <c r="E56" s="5">
        <f>'Приложение 5'!F305</f>
        <v>100</v>
      </c>
      <c r="F56" s="24">
        <f>'Приложение 5'!G305</f>
        <v>3255</v>
      </c>
      <c r="G56" s="24">
        <f>'Приложение 5'!H305</f>
        <v>0</v>
      </c>
      <c r="H56" s="24">
        <f>'Приложение 5'!I305</f>
        <v>0</v>
      </c>
    </row>
    <row r="57" spans="1:8" ht="47.25">
      <c r="A57" s="45" t="str">
        <f>'Приложение 5'!A306</f>
        <v>Муниципальная программа "Развитие общественного здоровья на территории Волчихинского района на 2026-2027 годы"</v>
      </c>
      <c r="B57" s="5" t="str">
        <f>'Приложение 5'!C306</f>
        <v>01</v>
      </c>
      <c r="C57" s="5">
        <f>'Приложение 5'!D306</f>
        <v>13</v>
      </c>
      <c r="D57" s="5" t="str">
        <f>'Приложение 5'!E306</f>
        <v>55 0 00 60990</v>
      </c>
      <c r="E57" s="5"/>
      <c r="F57" s="60">
        <f>'Приложение 5'!G306</f>
        <v>200</v>
      </c>
      <c r="G57" s="60">
        <f>'Приложение 5'!H306</f>
        <v>0</v>
      </c>
      <c r="H57" s="60">
        <f>'Приложение 5'!I306</f>
        <v>0</v>
      </c>
    </row>
    <row r="58" spans="1:8" ht="31.5">
      <c r="A58" s="45" t="str">
        <f>'Приложение 5'!A307</f>
        <v>Расходы на реализацию мероприятий муниципальных целевых программ</v>
      </c>
      <c r="B58" s="5" t="str">
        <f>'Приложение 5'!C307</f>
        <v>01</v>
      </c>
      <c r="C58" s="5">
        <f>'Приложение 5'!D307</f>
        <v>13</v>
      </c>
      <c r="D58" s="5" t="str">
        <f>'Приложение 5'!E307</f>
        <v>55 0 00 60990</v>
      </c>
      <c r="E58" s="5"/>
      <c r="F58" s="60">
        <f>'Приложение 5'!G307</f>
        <v>200</v>
      </c>
      <c r="G58" s="60">
        <f>'Приложение 5'!H307</f>
        <v>0</v>
      </c>
      <c r="H58" s="60">
        <f>'Приложение 5'!I307</f>
        <v>0</v>
      </c>
    </row>
    <row r="59" spans="1:8" ht="31.5">
      <c r="A59" s="45" t="str">
        <f>'Приложение 5'!A308</f>
        <v>Закупка товаров, работ и услуг для обеспечения государственных (муниципальных) нужд</v>
      </c>
      <c r="B59" s="5" t="str">
        <f>'Приложение 5'!C308</f>
        <v>01</v>
      </c>
      <c r="C59" s="5">
        <f>'Приложение 5'!D308</f>
        <v>13</v>
      </c>
      <c r="D59" s="5" t="str">
        <f>'Приложение 5'!E308</f>
        <v>55 0 00 60990</v>
      </c>
      <c r="E59" s="5">
        <f>'Приложение 5'!F308</f>
        <v>200</v>
      </c>
      <c r="F59" s="60">
        <f>'Приложение 5'!G308</f>
        <v>200</v>
      </c>
      <c r="G59" s="60">
        <f>'Приложение 5'!H308</f>
        <v>0</v>
      </c>
      <c r="H59" s="60">
        <f>'Приложение 5'!I308</f>
        <v>0</v>
      </c>
    </row>
    <row r="60" spans="1:8" ht="42.75" customHeight="1">
      <c r="A60" s="45" t="str">
        <f>'Приложение 5'!A264</f>
        <v>Иные расходы органов государственной власти субъектов Российской Федерации</v>
      </c>
      <c r="B60" s="5" t="str">
        <f>'Приложение 5'!C264</f>
        <v>01</v>
      </c>
      <c r="C60" s="5">
        <f>'Приложение 5'!D264</f>
        <v>13</v>
      </c>
      <c r="D60" s="5" t="str">
        <f>'Приложение 5'!E264</f>
        <v>99 0 00 00000</v>
      </c>
      <c r="E60" s="5"/>
      <c r="F60" s="24">
        <f>F61+F63</f>
        <v>3450</v>
      </c>
      <c r="G60" s="24">
        <f t="shared" ref="G60:H60" si="15">G61+G63</f>
        <v>600</v>
      </c>
      <c r="H60" s="24">
        <f t="shared" si="15"/>
        <v>600</v>
      </c>
    </row>
    <row r="61" spans="1:8">
      <c r="A61" s="45" t="str">
        <f>'Приложение 5'!A310</f>
        <v>Прочие выплаты по обязательствам государства</v>
      </c>
      <c r="B61" s="5" t="str">
        <f>'Приложение 5'!C309</f>
        <v>01</v>
      </c>
      <c r="C61" s="5" t="str">
        <f>'Приложение 5'!D309</f>
        <v>13</v>
      </c>
      <c r="D61" s="5" t="str">
        <f>'Приложение 5'!E309</f>
        <v>99 0 00 00000</v>
      </c>
      <c r="E61" s="5"/>
      <c r="F61" s="24">
        <f>'Приложение 5'!G309</f>
        <v>2950</v>
      </c>
      <c r="G61" s="24">
        <f>'Приложение 5'!H309</f>
        <v>100</v>
      </c>
      <c r="H61" s="24">
        <f>'Приложение 5'!I309</f>
        <v>100</v>
      </c>
    </row>
    <row r="62" spans="1:8" ht="42.75" customHeight="1">
      <c r="A62" s="45" t="str">
        <f>'Приложение 5'!A311</f>
        <v>Закупка товаров, работ и услуг для обеспечения государственных (муниципальных) нужд</v>
      </c>
      <c r="B62" s="5" t="str">
        <f>'Приложение 5'!C310</f>
        <v>01</v>
      </c>
      <c r="C62" s="5" t="str">
        <f>'Приложение 5'!D310</f>
        <v>13</v>
      </c>
      <c r="D62" s="5" t="str">
        <f>'Приложение 5'!E310</f>
        <v>99 9 00 14710</v>
      </c>
      <c r="E62" s="5">
        <v>200</v>
      </c>
      <c r="F62" s="24">
        <f>'Приложение 5'!G310</f>
        <v>2950</v>
      </c>
      <c r="G62" s="24">
        <f>'Приложение 5'!H310</f>
        <v>100</v>
      </c>
      <c r="H62" s="24">
        <f>'Приложение 5'!I310</f>
        <v>100</v>
      </c>
    </row>
    <row r="63" spans="1:8" ht="42.75" customHeight="1">
      <c r="A63" s="45" t="str">
        <f>'Приложение 5'!A265</f>
        <v>Расходы на выполнение других обязательств государства</v>
      </c>
      <c r="B63" s="5" t="str">
        <f>'Приложение 5'!C265</f>
        <v>01</v>
      </c>
      <c r="C63" s="5">
        <f>'Приложение 5'!D265</f>
        <v>13</v>
      </c>
      <c r="D63" s="5" t="str">
        <f>'Приложение 5'!E265</f>
        <v>99 9 00 00000</v>
      </c>
      <c r="E63" s="5"/>
      <c r="F63" s="24">
        <f>'Приложение 5'!G265</f>
        <v>500</v>
      </c>
      <c r="G63" s="24">
        <f>'Приложение 5'!H265</f>
        <v>500</v>
      </c>
      <c r="H63" s="24">
        <f>'Приложение 5'!I265</f>
        <v>500</v>
      </c>
    </row>
    <row r="64" spans="1:8" ht="39.75" customHeight="1">
      <c r="A64" s="45" t="str">
        <f>'Приложение 5'!A266</f>
        <v>Информационные услуги в части размещения печатных материалов в газете "Наши вести"</v>
      </c>
      <c r="B64" s="5" t="str">
        <f>'Приложение 5'!C266</f>
        <v>01</v>
      </c>
      <c r="C64" s="5">
        <f>'Приложение 5'!D266</f>
        <v>13</v>
      </c>
      <c r="D64" s="5" t="str">
        <f>'Приложение 5'!E266</f>
        <v>99 9 00 98710</v>
      </c>
      <c r="E64" s="5"/>
      <c r="F64" s="24">
        <f>'Приложение 5'!G266</f>
        <v>500</v>
      </c>
      <c r="G64" s="24">
        <f>'Приложение 5'!H266</f>
        <v>500</v>
      </c>
      <c r="H64" s="24">
        <f>'Приложение 5'!I266</f>
        <v>500</v>
      </c>
    </row>
    <row r="65" spans="1:8" ht="36.75" customHeight="1">
      <c r="A65" s="45" t="str">
        <f>'Приложение 5'!A267</f>
        <v>Закупка товаров, работ и услуг для обеспечения государственных (муниципальных) нужд</v>
      </c>
      <c r="B65" s="5" t="str">
        <f>'Приложение 5'!C267</f>
        <v>01</v>
      </c>
      <c r="C65" s="5">
        <f>'Приложение 5'!D267</f>
        <v>13</v>
      </c>
      <c r="D65" s="5" t="str">
        <f>'Приложение 5'!E267</f>
        <v>99 9 00 98710</v>
      </c>
      <c r="E65" s="5">
        <f>'Приложение 5'!F267</f>
        <v>200</v>
      </c>
      <c r="F65" s="24">
        <f>'Приложение 5'!G267</f>
        <v>500</v>
      </c>
      <c r="G65" s="24">
        <f>'Приложение 5'!H267</f>
        <v>500</v>
      </c>
      <c r="H65" s="24">
        <f>'Приложение 5'!I267</f>
        <v>500</v>
      </c>
    </row>
    <row r="66" spans="1:8" ht="23.25" customHeight="1">
      <c r="A66" s="41" t="str">
        <f>'Приложение 4'!A18</f>
        <v>Национальная оборона</v>
      </c>
      <c r="B66" s="3" t="str">
        <f>'Приложение 4'!B18</f>
        <v>02</v>
      </c>
      <c r="C66" s="5"/>
      <c r="D66" s="5"/>
      <c r="E66" s="5"/>
      <c r="F66" s="24">
        <f>F67</f>
        <v>1932.6</v>
      </c>
      <c r="G66" s="24">
        <f t="shared" ref="G66:H67" si="16">G67</f>
        <v>2159.3000000000002</v>
      </c>
      <c r="H66" s="24">
        <f t="shared" si="16"/>
        <v>2757.1</v>
      </c>
    </row>
    <row r="67" spans="1:8" ht="21" customHeight="1">
      <c r="A67" s="41" t="s">
        <v>40</v>
      </c>
      <c r="B67" s="5" t="s">
        <v>14</v>
      </c>
      <c r="C67" s="5" t="s">
        <v>15</v>
      </c>
      <c r="D67" s="5"/>
      <c r="E67" s="5"/>
      <c r="F67" s="8">
        <f>F68</f>
        <v>1932.6</v>
      </c>
      <c r="G67" s="8">
        <f t="shared" si="16"/>
        <v>2159.3000000000002</v>
      </c>
      <c r="H67" s="8">
        <f t="shared" si="16"/>
        <v>2757.1</v>
      </c>
    </row>
    <row r="68" spans="1:8" ht="52.5" customHeight="1">
      <c r="A68" s="41" t="str">
        <f>'Приложение 5'!A200</f>
        <v>Руководство и управление в сфере установленных функций органов государственной власти субъектов Российской Федерации</v>
      </c>
      <c r="B68" s="5" t="str">
        <f>'Приложение 5'!C200</f>
        <v>02</v>
      </c>
      <c r="C68" s="5" t="str">
        <f>'Приложение 5'!D200</f>
        <v>03</v>
      </c>
      <c r="D68" s="5" t="str">
        <f>'Приложение 5'!E200</f>
        <v>01 0 00 00000</v>
      </c>
      <c r="E68" s="5"/>
      <c r="F68" s="24">
        <f>'Приложение 5'!G200</f>
        <v>1932.6</v>
      </c>
      <c r="G68" s="24">
        <f>'Приложение 5'!H200</f>
        <v>2159.3000000000002</v>
      </c>
      <c r="H68" s="24">
        <f>'Приложение 5'!I200</f>
        <v>2757.1</v>
      </c>
    </row>
    <row r="69" spans="1:8" ht="33" customHeight="1">
      <c r="A69" s="41" t="str">
        <f>'Приложение 5'!A201</f>
        <v>Руководство и управление в сфере установленных функций</v>
      </c>
      <c r="B69" s="5" t="str">
        <f>'Приложение 5'!C201</f>
        <v>02</v>
      </c>
      <c r="C69" s="5" t="str">
        <f>'Приложение 5'!D201</f>
        <v>03</v>
      </c>
      <c r="D69" s="5" t="str">
        <f>'Приложение 5'!E201</f>
        <v>01 4 00 00000</v>
      </c>
      <c r="E69" s="5"/>
      <c r="F69" s="24">
        <f>'Приложение 5'!G201</f>
        <v>1932.6</v>
      </c>
      <c r="G69" s="24">
        <f>'Приложение 5'!H201</f>
        <v>2159.3000000000002</v>
      </c>
      <c r="H69" s="24">
        <f>'Приложение 5'!I201</f>
        <v>2757.1</v>
      </c>
    </row>
    <row r="70" spans="1:8" ht="47.25">
      <c r="A70" s="41" t="str">
        <f>'Приложение 5'!A202</f>
        <v>Осуществление первичного воинского учета на территориях, где отсутствуют военные комиссариаты</v>
      </c>
      <c r="B70" s="5" t="str">
        <f>'Приложение 5'!C202</f>
        <v>02</v>
      </c>
      <c r="C70" s="5" t="str">
        <f>'Приложение 5'!D202</f>
        <v>03</v>
      </c>
      <c r="D70" s="5" t="str">
        <f>'Приложение 5'!E202</f>
        <v>01 4 00 51180</v>
      </c>
      <c r="E70" s="5"/>
      <c r="F70" s="24">
        <f>'Приложение 5'!G202</f>
        <v>1932.6</v>
      </c>
      <c r="G70" s="24">
        <f>'Приложение 5'!H202</f>
        <v>2159.3000000000002</v>
      </c>
      <c r="H70" s="24">
        <f>'Приложение 5'!I202</f>
        <v>2757.1</v>
      </c>
    </row>
    <row r="71" spans="1:8" ht="22.5" customHeight="1">
      <c r="A71" s="41" t="str">
        <f>'Приложение 5'!A203</f>
        <v>Субвенции</v>
      </c>
      <c r="B71" s="5" t="str">
        <f>'Приложение 5'!C203</f>
        <v>02</v>
      </c>
      <c r="C71" s="5" t="str">
        <f>'Приложение 5'!D203</f>
        <v>03</v>
      </c>
      <c r="D71" s="5" t="str">
        <f>'Приложение 5'!E203</f>
        <v>01 4 00 51180</v>
      </c>
      <c r="E71" s="5">
        <f>'Приложение 5'!F203</f>
        <v>530</v>
      </c>
      <c r="F71" s="24">
        <f>'Приложение 5'!G203</f>
        <v>1932.6</v>
      </c>
      <c r="G71" s="24">
        <f>'Приложение 5'!H203</f>
        <v>2159.3000000000002</v>
      </c>
      <c r="H71" s="24">
        <f>'Приложение 5'!I203</f>
        <v>2757.1</v>
      </c>
    </row>
    <row r="72" spans="1:8" ht="31.5">
      <c r="A72" s="41" t="s">
        <v>32</v>
      </c>
      <c r="B72" s="5" t="s">
        <v>15</v>
      </c>
      <c r="C72" s="3"/>
      <c r="D72" s="3"/>
      <c r="E72" s="3"/>
      <c r="F72" s="8">
        <f>F73+F88</f>
        <v>9182.9</v>
      </c>
      <c r="G72" s="8">
        <f t="shared" ref="G72:H72" si="17">G73+G88</f>
        <v>6100</v>
      </c>
      <c r="H72" s="8">
        <f t="shared" si="17"/>
        <v>6100</v>
      </c>
    </row>
    <row r="73" spans="1:8" ht="48.75" customHeight="1">
      <c r="A73" s="41" t="str">
        <f>'Приложение 5'!A313</f>
        <v>Защита населения и территории от чрезвычайных ситуаций природного и техногенного характера, пожарная безопасность</v>
      </c>
      <c r="B73" s="5" t="str">
        <f>'Приложение 5'!C313</f>
        <v>03</v>
      </c>
      <c r="C73" s="5" t="str">
        <f>'Приложение 5'!D313</f>
        <v>10</v>
      </c>
      <c r="D73" s="5"/>
      <c r="E73" s="5"/>
      <c r="F73" s="24">
        <f>F74+F80+F84</f>
        <v>8882.9</v>
      </c>
      <c r="G73" s="24">
        <f t="shared" ref="G73:H73" si="18">G74+G80+G84</f>
        <v>5950</v>
      </c>
      <c r="H73" s="24">
        <f t="shared" si="18"/>
        <v>5950</v>
      </c>
    </row>
    <row r="74" spans="1:8" ht="39.75" customHeight="1">
      <c r="A74" s="41" t="str">
        <f>'Приложение 5'!A314</f>
        <v>Расходы на обеспечение деятельности (оказание услуг) подведомственных учреждений</v>
      </c>
      <c r="B74" s="5" t="str">
        <f>'Приложение 5'!C314</f>
        <v>03</v>
      </c>
      <c r="C74" s="5" t="str">
        <f>'Приложение 5'!D314</f>
        <v>10</v>
      </c>
      <c r="D74" s="5" t="str">
        <f>'Приложение 5'!E314</f>
        <v>02 0 00 00000</v>
      </c>
      <c r="E74" s="5"/>
      <c r="F74" s="24">
        <f>'Приложение 5'!G314</f>
        <v>4882.8999999999996</v>
      </c>
      <c r="G74" s="24">
        <f>'Приложение 5'!H314</f>
        <v>5000</v>
      </c>
      <c r="H74" s="24">
        <f>'Приложение 5'!I314</f>
        <v>5000</v>
      </c>
    </row>
    <row r="75" spans="1:8" ht="39" customHeight="1">
      <c r="A75" s="41" t="str">
        <f>'Приложение 5'!A315</f>
        <v>Расходы на обеспечение деятельности (оказание услуг) иных подведомственных учреждений</v>
      </c>
      <c r="B75" s="5" t="str">
        <f>'Приложение 5'!C315</f>
        <v>03</v>
      </c>
      <c r="C75" s="5" t="str">
        <f>'Приложение 5'!D315</f>
        <v>10</v>
      </c>
      <c r="D75" s="5" t="str">
        <f>'Приложение 5'!E315</f>
        <v>02 5 00 00000</v>
      </c>
      <c r="E75" s="5"/>
      <c r="F75" s="24">
        <f>'Приложение 5'!G315</f>
        <v>4882.8999999999996</v>
      </c>
      <c r="G75" s="24">
        <f>'Приложение 5'!H315</f>
        <v>5000</v>
      </c>
      <c r="H75" s="24">
        <f>'Приложение 5'!I315</f>
        <v>5000</v>
      </c>
    </row>
    <row r="76" spans="1:8" ht="36" customHeight="1">
      <c r="A76" s="41" t="str">
        <f>'Приложение 5'!A316</f>
        <v>Учреждения по обеспечению национальной безопасности и правоохранительной деятельности</v>
      </c>
      <c r="B76" s="5" t="str">
        <f>'Приложение 5'!C316</f>
        <v>03</v>
      </c>
      <c r="C76" s="5" t="str">
        <f>'Приложение 5'!D316</f>
        <v>10</v>
      </c>
      <c r="D76" s="5" t="str">
        <f>'Приложение 5'!E316</f>
        <v>02 5 00 10860</v>
      </c>
      <c r="E76" s="5"/>
      <c r="F76" s="24">
        <f>'Приложение 5'!G316</f>
        <v>2282.9</v>
      </c>
      <c r="G76" s="24">
        <f>'Приложение 5'!H316</f>
        <v>5000</v>
      </c>
      <c r="H76" s="24">
        <f>'Приложение 5'!I316</f>
        <v>5000</v>
      </c>
    </row>
    <row r="77" spans="1:8" ht="83.25" customHeight="1">
      <c r="A77" s="41" t="str">
        <f>'Приложение 5'!A317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7" s="5" t="str">
        <f>'Приложение 5'!C317</f>
        <v>03</v>
      </c>
      <c r="C77" s="5" t="str">
        <f>'Приложение 5'!D317</f>
        <v>10</v>
      </c>
      <c r="D77" s="5" t="str">
        <f>'Приложение 5'!E317</f>
        <v>02 5 00 10860</v>
      </c>
      <c r="E77" s="5">
        <f>'Приложение 5'!F317</f>
        <v>100</v>
      </c>
      <c r="F77" s="24">
        <f>'Приложение 5'!G317</f>
        <v>2282.9</v>
      </c>
      <c r="G77" s="24">
        <f>'Приложение 5'!H317</f>
        <v>5000</v>
      </c>
      <c r="H77" s="24">
        <f>'Приложение 5'!I317</f>
        <v>5000</v>
      </c>
    </row>
    <row r="78" spans="1:8" ht="52.5" customHeight="1">
      <c r="A78" s="41" t="str">
        <f>'Приложение 5'!A318</f>
        <v>Субсидия на софинансирование части расходов местных бюджетов по оплате труда работников муниципальных учреждений</v>
      </c>
      <c r="B78" s="5" t="str">
        <f>'Приложение 5'!C318</f>
        <v>03</v>
      </c>
      <c r="C78" s="5" t="str">
        <f>'Приложение 5'!D318</f>
        <v>10</v>
      </c>
      <c r="D78" s="5" t="str">
        <f>'Приложение 5'!E318</f>
        <v>02 5 00 S0430</v>
      </c>
      <c r="E78" s="5"/>
      <c r="F78" s="24">
        <f>'Приложение 5'!G318</f>
        <v>2600</v>
      </c>
      <c r="G78" s="24">
        <f>'Приложение 5'!H318</f>
        <v>0</v>
      </c>
      <c r="H78" s="24">
        <f>'Приложение 5'!I318</f>
        <v>0</v>
      </c>
    </row>
    <row r="79" spans="1:8" ht="83.25" customHeight="1">
      <c r="A79" s="41" t="str">
        <f>'Приложение 5'!A319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9" s="5" t="str">
        <f>'Приложение 5'!C319</f>
        <v>03</v>
      </c>
      <c r="C79" s="5" t="str">
        <f>'Приложение 5'!D319</f>
        <v>10</v>
      </c>
      <c r="D79" s="5" t="str">
        <f>'Приложение 5'!E319</f>
        <v>02 5 00 S0430</v>
      </c>
      <c r="E79" s="5">
        <f>'Приложение 5'!F319</f>
        <v>100</v>
      </c>
      <c r="F79" s="24">
        <f>'Приложение 5'!G319</f>
        <v>2600</v>
      </c>
      <c r="G79" s="24">
        <f>'Приложение 5'!H319</f>
        <v>0</v>
      </c>
      <c r="H79" s="24">
        <f>'Приложение 5'!I319</f>
        <v>0</v>
      </c>
    </row>
    <row r="80" spans="1:8" ht="41.25" customHeight="1">
      <c r="A80" s="41" t="str">
        <f>'Приложение 5'!A320</f>
        <v>Предупреждение и ликвидация чрезвычайных ситуаций и последствий стихийных бедствий</v>
      </c>
      <c r="B80" s="5" t="str">
        <f>'Приложение 5'!C320</f>
        <v>03</v>
      </c>
      <c r="C80" s="5" t="str">
        <f>'Приложение 5'!D320</f>
        <v>10</v>
      </c>
      <c r="D80" s="5" t="str">
        <f>'Приложение 5'!E320</f>
        <v>94 0 00 00000</v>
      </c>
      <c r="E80" s="5"/>
      <c r="F80" s="24">
        <f>'Приложение 5'!G320</f>
        <v>3000</v>
      </c>
      <c r="G80" s="24">
        <f>'Приложение 5'!H320</f>
        <v>900</v>
      </c>
      <c r="H80" s="24">
        <f>'Приложение 5'!I320</f>
        <v>900</v>
      </c>
    </row>
    <row r="81" spans="1:8" ht="45.75" customHeight="1">
      <c r="A81" s="41" t="str">
        <f>'Приложение 5'!A321</f>
        <v>Финансирование иных мероприятий по предупреждению и ликвидации чрезвычайных ситуаций и последствий стихийных бедствий</v>
      </c>
      <c r="B81" s="5" t="str">
        <f>'Приложение 5'!C321</f>
        <v>03</v>
      </c>
      <c r="C81" s="5" t="str">
        <f>'Приложение 5'!D321</f>
        <v>10</v>
      </c>
      <c r="D81" s="5" t="str">
        <f>'Приложение 5'!E321</f>
        <v>94 2 00 00000</v>
      </c>
      <c r="E81" s="5"/>
      <c r="F81" s="24">
        <f>'Приложение 5'!G321</f>
        <v>3000</v>
      </c>
      <c r="G81" s="24">
        <f>'Приложение 5'!H321</f>
        <v>900</v>
      </c>
      <c r="H81" s="24">
        <f>'Приложение 5'!I321</f>
        <v>900</v>
      </c>
    </row>
    <row r="82" spans="1:8" ht="48" customHeight="1">
      <c r="A82" s="41" t="str">
        <f>'Приложение 5'!A322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82" s="5" t="str">
        <f>'Приложение 5'!C322</f>
        <v>03</v>
      </c>
      <c r="C82" s="5" t="str">
        <f>'Приложение 5'!D322</f>
        <v>10</v>
      </c>
      <c r="D82" s="5" t="str">
        <f>'Приложение 5'!E322</f>
        <v>94 2 00 12010</v>
      </c>
      <c r="E82" s="5"/>
      <c r="F82" s="24">
        <f>'Приложение 5'!G322</f>
        <v>3000</v>
      </c>
      <c r="G82" s="24">
        <f>'Приложение 5'!H322</f>
        <v>900</v>
      </c>
      <c r="H82" s="24">
        <f>'Приложение 5'!I322</f>
        <v>900</v>
      </c>
    </row>
    <row r="83" spans="1:8" ht="44.25" customHeight="1">
      <c r="A83" s="41" t="str">
        <f>'Приложение 5'!A323</f>
        <v>Закупка товаров, работ и услуг для обеспечения государственных (муниципальных) нужд</v>
      </c>
      <c r="B83" s="5" t="str">
        <f>'Приложение 5'!C323</f>
        <v>03</v>
      </c>
      <c r="C83" s="5" t="str">
        <f>'Приложение 5'!D323</f>
        <v>10</v>
      </c>
      <c r="D83" s="5" t="str">
        <f>'Приложение 5'!E323</f>
        <v>94 2 00 12010</v>
      </c>
      <c r="E83" s="5">
        <f>'Приложение 5'!F323</f>
        <v>200</v>
      </c>
      <c r="F83" s="24">
        <f>'Приложение 5'!G323</f>
        <v>3000</v>
      </c>
      <c r="G83" s="24">
        <f>'Приложение 5'!H323</f>
        <v>900</v>
      </c>
      <c r="H83" s="24">
        <f>'Приложение 5'!I323</f>
        <v>900</v>
      </c>
    </row>
    <row r="84" spans="1:8" ht="54" customHeight="1">
      <c r="A84" s="41" t="str">
        <f>'Приложение 5'!A206</f>
        <v xml:space="preserve">Межбюджетные трансферты общего характера бюджетам субъектов Российской Федерации и муниципальных образований </v>
      </c>
      <c r="B84" s="5" t="str">
        <f>'Приложение 5'!C206</f>
        <v>03</v>
      </c>
      <c r="C84" s="5">
        <f>'Приложение 5'!D206</f>
        <v>10</v>
      </c>
      <c r="D84" s="5" t="str">
        <f>'Приложение 5'!E206</f>
        <v>98 0 00 00000</v>
      </c>
      <c r="E84" s="5"/>
      <c r="F84" s="24">
        <f>'Приложение 5'!G206</f>
        <v>1000</v>
      </c>
      <c r="G84" s="24">
        <f>'Приложение 5'!H206</f>
        <v>50</v>
      </c>
      <c r="H84" s="24">
        <f>'Приложение 5'!I206</f>
        <v>50</v>
      </c>
    </row>
    <row r="85" spans="1:8" ht="34.5" customHeight="1">
      <c r="A85" s="41" t="str">
        <f>'Приложение 5'!A207</f>
        <v>Прочие межбюджетные трансферты общего характера</v>
      </c>
      <c r="B85" s="5" t="str">
        <f>'Приложение 5'!C207</f>
        <v>03</v>
      </c>
      <c r="C85" s="5">
        <f>'Приложение 5'!D207</f>
        <v>10</v>
      </c>
      <c r="D85" s="5" t="str">
        <f>'Приложение 5'!E207</f>
        <v>98 5 00 00000</v>
      </c>
      <c r="E85" s="5"/>
      <c r="F85" s="24">
        <f>'Приложение 5'!G207</f>
        <v>1000</v>
      </c>
      <c r="G85" s="24">
        <f>'Приложение 5'!H207</f>
        <v>50</v>
      </c>
      <c r="H85" s="24">
        <f>'Приложение 5'!I207</f>
        <v>50</v>
      </c>
    </row>
    <row r="86" spans="1:8" ht="124.5" customHeight="1">
      <c r="A86" s="41" t="str">
        <f>'Приложение 5'!A208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6" s="5" t="str">
        <f>'Приложение 5'!C208</f>
        <v>03</v>
      </c>
      <c r="C86" s="5">
        <f>'Приложение 5'!D208</f>
        <v>10</v>
      </c>
      <c r="D86" s="5" t="str">
        <f>'Приложение 5'!E208</f>
        <v>98 5 00 60510</v>
      </c>
      <c r="E86" s="5"/>
      <c r="F86" s="24">
        <f>'Приложение 5'!G208</f>
        <v>1000</v>
      </c>
      <c r="G86" s="24">
        <f>'Приложение 5'!H208</f>
        <v>50</v>
      </c>
      <c r="H86" s="24">
        <f>'Приложение 5'!I208</f>
        <v>50</v>
      </c>
    </row>
    <row r="87" spans="1:8" ht="30" customHeight="1">
      <c r="A87" s="41" t="str">
        <f>'Приложение 5'!A209</f>
        <v>Иные межбюджетные трансферты</v>
      </c>
      <c r="B87" s="5" t="str">
        <f>'Приложение 5'!C209</f>
        <v>03</v>
      </c>
      <c r="C87" s="5">
        <f>'Приложение 5'!D209</f>
        <v>10</v>
      </c>
      <c r="D87" s="5" t="str">
        <f>'Приложение 5'!E209</f>
        <v>98 5 00 60510</v>
      </c>
      <c r="E87" s="5">
        <f>'Приложение 5'!F209</f>
        <v>540</v>
      </c>
      <c r="F87" s="24">
        <f>'Приложение 5'!G209</f>
        <v>1000</v>
      </c>
      <c r="G87" s="24">
        <f>'Приложение 5'!H209</f>
        <v>50</v>
      </c>
      <c r="H87" s="24">
        <f>'Приложение 5'!I209</f>
        <v>50</v>
      </c>
    </row>
    <row r="88" spans="1:8" ht="30" customHeight="1">
      <c r="A88" s="41" t="str">
        <f>'Приложение 5'!A324</f>
        <v>Другие вопросы в области национальной безопасности и правоохранительной деятельности</v>
      </c>
      <c r="B88" s="5" t="str">
        <f>'Приложение 5'!C324</f>
        <v>03</v>
      </c>
      <c r="C88" s="5">
        <f>'Приложение 5'!D324</f>
        <v>14</v>
      </c>
      <c r="D88" s="5"/>
      <c r="E88" s="5"/>
      <c r="F88" s="24">
        <f>'Приложение 5'!G324</f>
        <v>300</v>
      </c>
      <c r="G88" s="24">
        <f>'Приложение 5'!H324</f>
        <v>150</v>
      </c>
      <c r="H88" s="24">
        <f>'Приложение 5'!I324</f>
        <v>150</v>
      </c>
    </row>
    <row r="89" spans="1:8" ht="38.25" customHeight="1">
      <c r="A89" s="41" t="str">
        <f>'Приложение 5'!A325</f>
        <v>Государственная программа Алтайского края "Обеспечение прав граждан и их безопасности"</v>
      </c>
      <c r="B89" s="5" t="str">
        <f>'Приложение 5'!C325</f>
        <v>03</v>
      </c>
      <c r="C89" s="5">
        <f>'Приложение 5'!D325</f>
        <v>14</v>
      </c>
      <c r="D89" s="5" t="str">
        <f>'Приложение 5'!E325</f>
        <v>10 0 00 00000</v>
      </c>
      <c r="E89" s="5"/>
      <c r="F89" s="24">
        <f>'Приложение 5'!G325</f>
        <v>100</v>
      </c>
      <c r="G89" s="24">
        <f>'Приложение 5'!H325</f>
        <v>50</v>
      </c>
      <c r="H89" s="24">
        <f>'Приложение 5'!I325</f>
        <v>50</v>
      </c>
    </row>
    <row r="90" spans="1:8" ht="55.5" customHeight="1">
      <c r="A90" s="41" t="str">
        <f>'Приложение 5'!A326</f>
        <v>МП "Профилактика преступлений и иных правонарушений в Волчихинском районе Алтайского края на 2025-2028 годы"</v>
      </c>
      <c r="B90" s="5" t="str">
        <f>'Приложение 5'!C326</f>
        <v>03</v>
      </c>
      <c r="C90" s="5">
        <f>'Приложение 5'!D326</f>
        <v>14</v>
      </c>
      <c r="D90" s="5" t="str">
        <f>'Приложение 5'!E326</f>
        <v>10 0 00 60990</v>
      </c>
      <c r="E90" s="5"/>
      <c r="F90" s="24">
        <f>'Приложение 5'!G326</f>
        <v>100</v>
      </c>
      <c r="G90" s="24">
        <f>'Приложение 5'!H326</f>
        <v>50</v>
      </c>
      <c r="H90" s="24">
        <f>'Приложение 5'!I326</f>
        <v>50</v>
      </c>
    </row>
    <row r="91" spans="1:8" ht="30" customHeight="1">
      <c r="A91" s="41" t="str">
        <f>'Приложение 5'!A327</f>
        <v>Закупка товаров, работ и услуг для обеспечения государственных (муниципальных) нужд</v>
      </c>
      <c r="B91" s="5" t="str">
        <f>'Приложение 5'!C327</f>
        <v>03</v>
      </c>
      <c r="C91" s="5">
        <f>'Приложение 5'!D327</f>
        <v>14</v>
      </c>
      <c r="D91" s="5" t="str">
        <f>'Приложение 5'!E327</f>
        <v>10 0 00 60990</v>
      </c>
      <c r="E91" s="5">
        <f>'Приложение 5'!F327</f>
        <v>200</v>
      </c>
      <c r="F91" s="24">
        <f>'Приложение 5'!G327</f>
        <v>100</v>
      </c>
      <c r="G91" s="24">
        <f>'Приложение 5'!H327</f>
        <v>50</v>
      </c>
      <c r="H91" s="24">
        <f>'Приложение 5'!I327</f>
        <v>50</v>
      </c>
    </row>
    <row r="92" spans="1:8" ht="50.25" customHeight="1">
      <c r="A92" s="41" t="str">
        <f>'Приложение 5'!A328</f>
        <v>Государственная программа Алтайского края "Противодействие экстремизму и идеологии терроризма в Алтайском крае"</v>
      </c>
      <c r="B92" s="5" t="str">
        <f>'Приложение 5'!C328</f>
        <v>03</v>
      </c>
      <c r="C92" s="5">
        <f>'Приложение 5'!D328</f>
        <v>14</v>
      </c>
      <c r="D92" s="5" t="str">
        <f>'Приложение 5'!E328</f>
        <v>40 0 00 00000</v>
      </c>
      <c r="E92" s="5"/>
      <c r="F92" s="24">
        <f>'Приложение 5'!G328</f>
        <v>100</v>
      </c>
      <c r="G92" s="24">
        <f>'Приложение 5'!H328</f>
        <v>50</v>
      </c>
      <c r="H92" s="24">
        <f>'Приложение 5'!I328</f>
        <v>50</v>
      </c>
    </row>
    <row r="93" spans="1:8" ht="54" customHeight="1">
      <c r="A93" s="41" t="str">
        <f>'Приложение 5'!A329</f>
        <v>МП "Профилактика терроризма и экстремизма на территории муниципального образования Волчихинский район на 2025-2027 годы"</v>
      </c>
      <c r="B93" s="5" t="str">
        <f>'Приложение 5'!C329</f>
        <v>03</v>
      </c>
      <c r="C93" s="5">
        <f>'Приложение 5'!D329</f>
        <v>14</v>
      </c>
      <c r="D93" s="5" t="str">
        <f>'Приложение 5'!E329</f>
        <v>40 0 00 60990</v>
      </c>
      <c r="E93" s="5"/>
      <c r="F93" s="24">
        <f>'Приложение 5'!G329</f>
        <v>100</v>
      </c>
      <c r="G93" s="24">
        <f>'Приложение 5'!H329</f>
        <v>50</v>
      </c>
      <c r="H93" s="24">
        <f>'Приложение 5'!I329</f>
        <v>50</v>
      </c>
    </row>
    <row r="94" spans="1:8" ht="30" customHeight="1">
      <c r="A94" s="41" t="str">
        <f>'Приложение 5'!A330</f>
        <v>Закупка товаров, работ и услуг для обеспечения государственных (муниципальных) нужд</v>
      </c>
      <c r="B94" s="5" t="str">
        <f>'Приложение 5'!C330</f>
        <v>03</v>
      </c>
      <c r="C94" s="5">
        <f>'Приложение 5'!D330</f>
        <v>14</v>
      </c>
      <c r="D94" s="5" t="str">
        <f>'Приложение 5'!E330</f>
        <v>40 0 00 60990</v>
      </c>
      <c r="E94" s="5">
        <f>'Приложение 5'!F330</f>
        <v>200</v>
      </c>
      <c r="F94" s="24">
        <f>'Приложение 5'!G330</f>
        <v>100</v>
      </c>
      <c r="G94" s="24">
        <f>'Приложение 5'!H330</f>
        <v>50</v>
      </c>
      <c r="H94" s="24">
        <f>'Приложение 5'!I330</f>
        <v>50</v>
      </c>
    </row>
    <row r="95" spans="1:8" ht="71.25" customHeight="1">
      <c r="A95" s="41" t="str">
        <f>'Приложение 5'!A331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95" s="5" t="str">
        <f>'Приложение 5'!C331</f>
        <v>03</v>
      </c>
      <c r="C95" s="5">
        <f>'Приложение 5'!D331</f>
        <v>14</v>
      </c>
      <c r="D95" s="5" t="str">
        <f>'Приложение 5'!E331</f>
        <v>67 0 00 00000</v>
      </c>
      <c r="E95" s="5"/>
      <c r="F95" s="24">
        <f>'Приложение 5'!G331</f>
        <v>100</v>
      </c>
      <c r="G95" s="24">
        <f>'Приложение 5'!H331</f>
        <v>50</v>
      </c>
      <c r="H95" s="24">
        <f>'Приложение 5'!I331</f>
        <v>50</v>
      </c>
    </row>
    <row r="96" spans="1:8" ht="78.75" customHeight="1">
      <c r="A96" s="41" t="str">
        <f>'Приложение 5'!A332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2025-2027 годы</v>
      </c>
      <c r="B96" s="5" t="str">
        <f>'Приложение 5'!C332</f>
        <v>03</v>
      </c>
      <c r="C96" s="5">
        <f>'Приложение 5'!D332</f>
        <v>14</v>
      </c>
      <c r="D96" s="5" t="str">
        <f>'Приложение 5'!E332</f>
        <v>67 0 00 60990</v>
      </c>
      <c r="E96" s="5"/>
      <c r="F96" s="24">
        <f>'Приложение 5'!G332</f>
        <v>100</v>
      </c>
      <c r="G96" s="24">
        <f>'Приложение 5'!H332</f>
        <v>50</v>
      </c>
      <c r="H96" s="24">
        <f>'Приложение 5'!I332</f>
        <v>50</v>
      </c>
    </row>
    <row r="97" spans="1:8" ht="30" customHeight="1">
      <c r="A97" s="41" t="str">
        <f>'Приложение 5'!A333</f>
        <v>Закупка товаров, работ и услуг для обеспечения государственных (муниципальных) нужд</v>
      </c>
      <c r="B97" s="5" t="str">
        <f>'Приложение 5'!C333</f>
        <v>03</v>
      </c>
      <c r="C97" s="5">
        <f>'Приложение 5'!D333</f>
        <v>14</v>
      </c>
      <c r="D97" s="5" t="str">
        <f>'Приложение 5'!E333</f>
        <v>67 0 00 60990</v>
      </c>
      <c r="E97" s="5">
        <f>'Приложение 5'!F333</f>
        <v>200</v>
      </c>
      <c r="F97" s="24">
        <f>'Приложение 5'!G333</f>
        <v>100</v>
      </c>
      <c r="G97" s="24">
        <f>'Приложение 5'!H333</f>
        <v>50</v>
      </c>
      <c r="H97" s="24">
        <f>'Приложение 5'!I333</f>
        <v>50</v>
      </c>
    </row>
    <row r="98" spans="1:8" ht="22.5" customHeight="1">
      <c r="A98" s="41" t="s">
        <v>33</v>
      </c>
      <c r="B98" s="5" t="s">
        <v>16</v>
      </c>
      <c r="C98" s="5"/>
      <c r="D98" s="3"/>
      <c r="E98" s="5"/>
      <c r="F98" s="8">
        <f>F109+F99+F124+F104</f>
        <v>23425.3</v>
      </c>
      <c r="G98" s="8">
        <f t="shared" ref="G98:H98" si="19">G109+G99+G124+G104</f>
        <v>18666</v>
      </c>
      <c r="H98" s="8">
        <f t="shared" si="19"/>
        <v>19111</v>
      </c>
    </row>
    <row r="99" spans="1:8" ht="22.5" customHeight="1">
      <c r="A99" s="41" t="str">
        <f>'Приложение 5'!A335</f>
        <v>Сельское хозяйство и рыболовство</v>
      </c>
      <c r="B99" s="5" t="str">
        <f>'Приложение 5'!C335</f>
        <v>04</v>
      </c>
      <c r="C99" s="5" t="str">
        <f>'Приложение 5'!D335</f>
        <v>05</v>
      </c>
      <c r="D99" s="5"/>
      <c r="E99" s="5"/>
      <c r="F99" s="24">
        <f>'Приложение 5'!G335</f>
        <v>338</v>
      </c>
      <c r="G99" s="24">
        <f>'Приложение 5'!H335</f>
        <v>338</v>
      </c>
      <c r="H99" s="24">
        <f>'Приложение 5'!I335</f>
        <v>338</v>
      </c>
    </row>
    <row r="100" spans="1:8" ht="22.5" customHeight="1">
      <c r="A100" s="41" t="str">
        <f>'Приложение 5'!A336</f>
        <v>Иные вопросы в области национальной экономики</v>
      </c>
      <c r="B100" s="5" t="str">
        <f>'Приложение 5'!C336</f>
        <v>04</v>
      </c>
      <c r="C100" s="5" t="str">
        <f>'Приложение 5'!D336</f>
        <v>05</v>
      </c>
      <c r="D100" s="5" t="str">
        <f>'Приложение 5'!E336</f>
        <v>91 0 00 00000</v>
      </c>
      <c r="E100" s="5"/>
      <c r="F100" s="24">
        <f>'Приложение 5'!G336</f>
        <v>338</v>
      </c>
      <c r="G100" s="24">
        <f>'Приложение 5'!H336</f>
        <v>338</v>
      </c>
      <c r="H100" s="24">
        <f>'Приложение 5'!I336</f>
        <v>338</v>
      </c>
    </row>
    <row r="101" spans="1:8" ht="22.5" customHeight="1">
      <c r="A101" s="41" t="str">
        <f>'Приложение 5'!A337</f>
        <v>Мероприятия в области сельского хозяйства</v>
      </c>
      <c r="B101" s="5" t="str">
        <f>'Приложение 5'!C337</f>
        <v>04</v>
      </c>
      <c r="C101" s="5" t="str">
        <f>'Приложение 5'!D337</f>
        <v>05</v>
      </c>
      <c r="D101" s="5" t="str">
        <f>'Приложение 5'!E337</f>
        <v>91 4 00 00000</v>
      </c>
      <c r="E101" s="5"/>
      <c r="F101" s="24">
        <f>'Приложение 5'!G337</f>
        <v>338</v>
      </c>
      <c r="G101" s="24">
        <f>'Приложение 5'!H337</f>
        <v>338</v>
      </c>
      <c r="H101" s="24">
        <f>'Приложение 5'!I337</f>
        <v>338</v>
      </c>
    </row>
    <row r="102" spans="1:8" ht="52.5" customHeight="1">
      <c r="A102" s="41" t="str">
        <f>'Приложение 5'!A338</f>
        <v>Субвенция на исполнение государственных полномочий по обращению с животными без владельцев</v>
      </c>
      <c r="B102" s="5" t="str">
        <f>'Приложение 5'!C338</f>
        <v>04</v>
      </c>
      <c r="C102" s="5" t="str">
        <f>'Приложение 5'!D338</f>
        <v>05</v>
      </c>
      <c r="D102" s="5" t="str">
        <f>'Приложение 5'!E338</f>
        <v>91 4 00 70400</v>
      </c>
      <c r="E102" s="5"/>
      <c r="F102" s="24">
        <f>'Приложение 5'!G338</f>
        <v>338</v>
      </c>
      <c r="G102" s="24">
        <f>'Приложение 5'!H338</f>
        <v>338</v>
      </c>
      <c r="H102" s="24">
        <f>'Приложение 5'!I338</f>
        <v>338</v>
      </c>
    </row>
    <row r="103" spans="1:8" ht="33" customHeight="1">
      <c r="A103" s="41" t="str">
        <f>'Приложение 5'!A339</f>
        <v>Закупка товаров, работ и услуг для обеспечения государственных (муниципальных) нужд</v>
      </c>
      <c r="B103" s="5" t="str">
        <f>'Приложение 5'!C339</f>
        <v>04</v>
      </c>
      <c r="C103" s="5" t="str">
        <f>'Приложение 5'!D339</f>
        <v>05</v>
      </c>
      <c r="D103" s="5" t="str">
        <f>'Приложение 5'!E339</f>
        <v>91 4 00 70400</v>
      </c>
      <c r="E103" s="5">
        <f>'Приложение 5'!F339</f>
        <v>200</v>
      </c>
      <c r="F103" s="24">
        <f>'Приложение 5'!G339</f>
        <v>338</v>
      </c>
      <c r="G103" s="24">
        <f>'Приложение 5'!H339</f>
        <v>338</v>
      </c>
      <c r="H103" s="24">
        <f>'Приложение 5'!I339</f>
        <v>338</v>
      </c>
    </row>
    <row r="104" spans="1:8" ht="20.25" customHeight="1">
      <c r="A104" s="41" t="str">
        <f>'Приложение 5'!A340</f>
        <v>Транспорт</v>
      </c>
      <c r="B104" s="5" t="str">
        <f>'Приложение 5'!C340</f>
        <v>04</v>
      </c>
      <c r="C104" s="5" t="str">
        <f>'Приложение 5'!D340</f>
        <v>08</v>
      </c>
      <c r="D104" s="5"/>
      <c r="E104" s="5"/>
      <c r="F104" s="24">
        <f>'Приложение 5'!G340</f>
        <v>3100</v>
      </c>
      <c r="G104" s="24">
        <f>'Приложение 5'!H340</f>
        <v>700</v>
      </c>
      <c r="H104" s="24">
        <f>'Приложение 5'!I340</f>
        <v>700</v>
      </c>
    </row>
    <row r="105" spans="1:8" ht="24.75" customHeight="1">
      <c r="A105" s="41" t="str">
        <f>'Приложение 5'!A341</f>
        <v>Иные вопросы в области национальной экономики</v>
      </c>
      <c r="B105" s="5" t="str">
        <f>'Приложение 5'!C341</f>
        <v>04</v>
      </c>
      <c r="C105" s="5" t="str">
        <f>'Приложение 5'!D341</f>
        <v>08</v>
      </c>
      <c r="D105" s="5" t="str">
        <f>'Приложение 5'!E341</f>
        <v>91 0 00 00000</v>
      </c>
      <c r="E105" s="5"/>
      <c r="F105" s="24">
        <f>'Приложение 5'!G341</f>
        <v>3100</v>
      </c>
      <c r="G105" s="24">
        <f>'Приложение 5'!H341</f>
        <v>700</v>
      </c>
      <c r="H105" s="24">
        <f>'Приложение 5'!I341</f>
        <v>700</v>
      </c>
    </row>
    <row r="106" spans="1:8" ht="33" customHeight="1">
      <c r="A106" s="41" t="str">
        <f>'Приложение 5'!A342</f>
        <v>Мероприятия в сфере транспорта и дорожного хозяйства</v>
      </c>
      <c r="B106" s="5" t="str">
        <f>'Приложение 5'!C342</f>
        <v>04</v>
      </c>
      <c r="C106" s="5" t="str">
        <f>'Приложение 5'!D342</f>
        <v>08</v>
      </c>
      <c r="D106" s="5" t="str">
        <f>'Приложение 5'!E342</f>
        <v>91 2 00 00000</v>
      </c>
      <c r="E106" s="5"/>
      <c r="F106" s="24">
        <f>'Приложение 5'!G342</f>
        <v>3100</v>
      </c>
      <c r="G106" s="24">
        <f>'Приложение 5'!H342</f>
        <v>700</v>
      </c>
      <c r="H106" s="24">
        <f>'Приложение 5'!I342</f>
        <v>700</v>
      </c>
    </row>
    <row r="107" spans="1:8" ht="39.75" customHeight="1">
      <c r="A107" s="41" t="str">
        <f>'Приложение 5'!A343</f>
        <v>Расходы на осуществление маршрутов регулярных перевозок на территории Волчихинского района</v>
      </c>
      <c r="B107" s="5" t="str">
        <f>'Приложение 5'!C343</f>
        <v>04</v>
      </c>
      <c r="C107" s="5" t="str">
        <f>'Приложение 5'!D343</f>
        <v>08</v>
      </c>
      <c r="D107" s="5" t="str">
        <f>'Приложение 5'!E343</f>
        <v>91 2 00 60990</v>
      </c>
      <c r="E107" s="5"/>
      <c r="F107" s="24">
        <f>'Приложение 5'!G343</f>
        <v>3100</v>
      </c>
      <c r="G107" s="24">
        <f>'Приложение 5'!H343</f>
        <v>700</v>
      </c>
      <c r="H107" s="24">
        <f>'Приложение 5'!I343</f>
        <v>700</v>
      </c>
    </row>
    <row r="108" spans="1:8" ht="70.5" customHeight="1">
      <c r="A108" s="41" t="str">
        <f>'Приложение 5'!A344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08" s="5" t="str">
        <f>'Приложение 5'!C344</f>
        <v>04</v>
      </c>
      <c r="C108" s="5" t="str">
        <f>'Приложение 5'!D344</f>
        <v>08</v>
      </c>
      <c r="D108" s="5" t="str">
        <f>'Приложение 5'!E344</f>
        <v>91 2 00 60990</v>
      </c>
      <c r="E108" s="5">
        <f>'Приложение 5'!F344</f>
        <v>810</v>
      </c>
      <c r="F108" s="24">
        <f>'Приложение 5'!G344</f>
        <v>3100</v>
      </c>
      <c r="G108" s="24">
        <f>'Приложение 5'!H344</f>
        <v>700</v>
      </c>
      <c r="H108" s="24">
        <f>'Приложение 5'!I344</f>
        <v>700</v>
      </c>
    </row>
    <row r="109" spans="1:8" ht="30" customHeight="1">
      <c r="A109" s="41" t="str">
        <f>'Приложение 5'!A345</f>
        <v>Дорожное хозяйство (дорожные фонды)</v>
      </c>
      <c r="B109" s="5" t="str">
        <f>'Приложение 5'!C345</f>
        <v>04</v>
      </c>
      <c r="C109" s="5" t="str">
        <f>'Приложение 5'!D345</f>
        <v>09</v>
      </c>
      <c r="D109" s="5"/>
      <c r="E109" s="5"/>
      <c r="F109" s="24">
        <f>F110+F120</f>
        <v>19587.3</v>
      </c>
      <c r="G109" s="24">
        <f t="shared" ref="G109:H109" si="20">G110+G120</f>
        <v>17228</v>
      </c>
      <c r="H109" s="24">
        <f t="shared" si="20"/>
        <v>17673</v>
      </c>
    </row>
    <row r="110" spans="1:8" ht="30" customHeight="1">
      <c r="A110" s="41" t="str">
        <f>'Приложение 5'!A346</f>
        <v>Иные вопросы в области национальной экономики</v>
      </c>
      <c r="B110" s="5" t="str">
        <f>'Приложение 5'!C346</f>
        <v>04</v>
      </c>
      <c r="C110" s="5" t="str">
        <f>'Приложение 5'!D346</f>
        <v>09</v>
      </c>
      <c r="D110" s="5" t="str">
        <f>'Приложение 5'!E346</f>
        <v>91 0 00 00000</v>
      </c>
      <c r="E110" s="5"/>
      <c r="F110" s="24">
        <f>F111</f>
        <v>17287.3</v>
      </c>
      <c r="G110" s="24">
        <f t="shared" ref="G110:H110" si="21">G111</f>
        <v>14928</v>
      </c>
      <c r="H110" s="24">
        <f t="shared" si="21"/>
        <v>15373</v>
      </c>
    </row>
    <row r="111" spans="1:8" ht="30" customHeight="1">
      <c r="A111" s="41" t="str">
        <f>'Приложение 5'!A347</f>
        <v>Мероприятия в сфере транспорта и дорожного хозяйства</v>
      </c>
      <c r="B111" s="5" t="str">
        <f>'Приложение 5'!C347</f>
        <v>04</v>
      </c>
      <c r="C111" s="5" t="str">
        <f>'Приложение 5'!D347</f>
        <v>09</v>
      </c>
      <c r="D111" s="5" t="str">
        <f>'Приложение 5'!E347</f>
        <v>91 2 00 00000</v>
      </c>
      <c r="E111" s="5"/>
      <c r="F111" s="24">
        <f>F112+F116+F118+F114</f>
        <v>17287.3</v>
      </c>
      <c r="G111" s="24">
        <f t="shared" ref="G111:H111" si="22">G112+G116+G118</f>
        <v>14928</v>
      </c>
      <c r="H111" s="24">
        <f t="shared" si="22"/>
        <v>15373</v>
      </c>
    </row>
    <row r="112" spans="1:8" ht="68.25" customHeight="1">
      <c r="A112" s="41" t="str">
        <f>'Приложение 5'!A348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2" s="5" t="str">
        <f>'Приложение 5'!C348</f>
        <v>04</v>
      </c>
      <c r="C112" s="5" t="str">
        <f>'Приложение 5'!D348</f>
        <v>09</v>
      </c>
      <c r="D112" s="5" t="str">
        <f>'Приложение 5'!E348</f>
        <v>91 2 00 SД110</v>
      </c>
      <c r="E112" s="5"/>
      <c r="F112" s="24">
        <f>'Приложение 5'!G348</f>
        <v>6617</v>
      </c>
      <c r="G112" s="24">
        <f>'Приложение 5'!H348</f>
        <v>6617</v>
      </c>
      <c r="H112" s="24">
        <f>'Приложение 5'!I348</f>
        <v>6617</v>
      </c>
    </row>
    <row r="113" spans="1:8" ht="33" customHeight="1">
      <c r="A113" s="41" t="str">
        <f>'Приложение 5'!A349</f>
        <v>Закупка товаров, работ и услуг для обеспечения государственных (муниципальных) нужд</v>
      </c>
      <c r="B113" s="5" t="str">
        <f>'Приложение 5'!C349</f>
        <v>04</v>
      </c>
      <c r="C113" s="5" t="str">
        <f>'Приложение 5'!D349</f>
        <v>09</v>
      </c>
      <c r="D113" s="5" t="str">
        <f>'Приложение 5'!E349</f>
        <v>91 2 00 SД110</v>
      </c>
      <c r="E113" s="5">
        <f>'Приложение 5'!F349</f>
        <v>200</v>
      </c>
      <c r="F113" s="24">
        <f>'Приложение 5'!G349</f>
        <v>6617</v>
      </c>
      <c r="G113" s="24">
        <f>'Приложение 5'!H349</f>
        <v>6617</v>
      </c>
      <c r="H113" s="24">
        <f>'Приложение 5'!I349</f>
        <v>6617</v>
      </c>
    </row>
    <row r="114" spans="1:8" ht="63">
      <c r="A114" s="41" t="str">
        <f>'Приложение 5'!A350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4" s="5" t="str">
        <f>'Приложение 5'!C350</f>
        <v>04</v>
      </c>
      <c r="C114" s="5" t="str">
        <f>'Приложение 5'!D350</f>
        <v>09</v>
      </c>
      <c r="D114" s="5" t="str">
        <f>'Приложение 5'!E350</f>
        <v>91 2 00 SД110</v>
      </c>
      <c r="E114" s="5"/>
      <c r="F114" s="24">
        <f>'Приложение 5'!G350</f>
        <v>66.8</v>
      </c>
      <c r="G114" s="24">
        <f>'Приложение 5'!H350</f>
        <v>0</v>
      </c>
      <c r="H114" s="24">
        <f>'Приложение 5'!I350</f>
        <v>0</v>
      </c>
    </row>
    <row r="115" spans="1:8" ht="33" customHeight="1">
      <c r="A115" s="41" t="str">
        <f>'Приложение 5'!A351</f>
        <v>Закупка товаров, работ и услуг для обеспечения государственных (муниципальных) нужд</v>
      </c>
      <c r="B115" s="5" t="str">
        <f>'Приложение 5'!C351</f>
        <v>04</v>
      </c>
      <c r="C115" s="5" t="str">
        <f>'Приложение 5'!D351</f>
        <v>09</v>
      </c>
      <c r="D115" s="5" t="str">
        <f>'Приложение 5'!E351</f>
        <v>91 2 00 SД110</v>
      </c>
      <c r="E115" s="5">
        <f>'Приложение 5'!F351</f>
        <v>200</v>
      </c>
      <c r="F115" s="24">
        <f>'Приложение 5'!G351</f>
        <v>66.8</v>
      </c>
      <c r="G115" s="24">
        <f>'Приложение 5'!H351</f>
        <v>0</v>
      </c>
      <c r="H115" s="24">
        <f>'Приложение 5'!I351</f>
        <v>0</v>
      </c>
    </row>
    <row r="116" spans="1:8" ht="51.75" customHeight="1">
      <c r="A116" s="41" t="str">
        <f>'Приложение 5'!A352</f>
        <v>Содержание, ремонт, реконструкция и строительство автомобильных дорог, являющихся муниципальной собственностью</v>
      </c>
      <c r="B116" s="5" t="str">
        <f>'Приложение 5'!C352</f>
        <v>04</v>
      </c>
      <c r="C116" s="5" t="str">
        <f>'Приложение 5'!D352</f>
        <v>09</v>
      </c>
      <c r="D116" s="5" t="str">
        <f>'Приложение 5'!E352</f>
        <v>91 2 00 9Д270</v>
      </c>
      <c r="E116" s="5"/>
      <c r="F116" s="24">
        <f>'Приложение 5'!G352</f>
        <v>5595</v>
      </c>
      <c r="G116" s="24">
        <f>'Приложение 5'!H352</f>
        <v>8211</v>
      </c>
      <c r="H116" s="24">
        <f>'Приложение 5'!I352</f>
        <v>8656</v>
      </c>
    </row>
    <row r="117" spans="1:8" ht="35.25" customHeight="1">
      <c r="A117" s="41" t="str">
        <f>'Приложение 5'!A353</f>
        <v>Закупка товаров, работ и услуг для обеспечения государственных (муниципальных) нужд</v>
      </c>
      <c r="B117" s="5" t="str">
        <f>'Приложение 5'!C353</f>
        <v>04</v>
      </c>
      <c r="C117" s="5" t="str">
        <f>'Приложение 5'!D353</f>
        <v>09</v>
      </c>
      <c r="D117" s="5" t="str">
        <f>'Приложение 5'!E353</f>
        <v>91 2 00 9Д270</v>
      </c>
      <c r="E117" s="5">
        <f>'Приложение 5'!F353</f>
        <v>200</v>
      </c>
      <c r="F117" s="24">
        <f>'Приложение 5'!G353</f>
        <v>5595</v>
      </c>
      <c r="G117" s="24">
        <f>'Приложение 5'!H353</f>
        <v>8211</v>
      </c>
      <c r="H117" s="24">
        <f>'Приложение 5'!I353</f>
        <v>8656</v>
      </c>
    </row>
    <row r="118" spans="1:8" ht="35.25" customHeight="1">
      <c r="A118" s="41" t="str">
        <f>'Приложение 5'!A354</f>
        <v>Поддержка дорожного хозяйства</v>
      </c>
      <c r="B118" s="5" t="str">
        <f>'Приложение 5'!C354</f>
        <v>04</v>
      </c>
      <c r="C118" s="5" t="str">
        <f>'Приложение 5'!D354</f>
        <v>09</v>
      </c>
      <c r="D118" s="5" t="str">
        <f>'Приложение 5'!E354</f>
        <v>91 2 00 9Д280</v>
      </c>
      <c r="E118" s="5"/>
      <c r="F118" s="24">
        <f>'Приложение 5'!G354</f>
        <v>5008.5</v>
      </c>
      <c r="G118" s="24">
        <f>'Приложение 5'!H354</f>
        <v>100</v>
      </c>
      <c r="H118" s="24">
        <f>'Приложение 5'!I354</f>
        <v>100</v>
      </c>
    </row>
    <row r="119" spans="1:8" ht="35.25" customHeight="1">
      <c r="A119" s="41" t="str">
        <f>'Приложение 5'!A355</f>
        <v>Закупка товаров, работ и услуг для обеспечения государственных (муниципальных) нужд</v>
      </c>
      <c r="B119" s="5" t="str">
        <f>'Приложение 5'!C355</f>
        <v>04</v>
      </c>
      <c r="C119" s="5" t="str">
        <f>'Приложение 5'!D355</f>
        <v>09</v>
      </c>
      <c r="D119" s="5" t="str">
        <f>'Приложение 5'!E355</f>
        <v>91 2 00 9Д280</v>
      </c>
      <c r="E119" s="5">
        <f>'Приложение 5'!F355</f>
        <v>200</v>
      </c>
      <c r="F119" s="24">
        <f>'Приложение 5'!G355</f>
        <v>5008.5</v>
      </c>
      <c r="G119" s="24">
        <f>'Приложение 5'!H355</f>
        <v>100</v>
      </c>
      <c r="H119" s="24">
        <f>'Приложение 5'!I355</f>
        <v>100</v>
      </c>
    </row>
    <row r="120" spans="1:8" ht="51" customHeight="1">
      <c r="A120" s="46" t="str">
        <f>'Приложение 5'!A212</f>
        <v xml:space="preserve">Межбюджетные трансферты общего характера бюджетам субъектов Российской Федерации и муниципальных образований </v>
      </c>
      <c r="B120" s="28" t="str">
        <f>'Приложение 5'!C212</f>
        <v>04</v>
      </c>
      <c r="C120" s="28" t="str">
        <f>'Приложение 5'!D212</f>
        <v>09</v>
      </c>
      <c r="D120" s="28" t="str">
        <f>'Приложение 5'!E212</f>
        <v>98 0 00 00000</v>
      </c>
      <c r="E120" s="28"/>
      <c r="F120" s="37">
        <f>'Приложение 5'!G212</f>
        <v>2300</v>
      </c>
      <c r="G120" s="37">
        <f>'Приложение 5'!H212</f>
        <v>2300</v>
      </c>
      <c r="H120" s="37">
        <f>'Приложение 5'!I212</f>
        <v>2300</v>
      </c>
    </row>
    <row r="121" spans="1:8" ht="35.25" customHeight="1">
      <c r="A121" s="46" t="str">
        <f>'Приложение 5'!A213</f>
        <v>Прочие межбюджетные трансферты общего характера</v>
      </c>
      <c r="B121" s="28" t="str">
        <f>'Приложение 5'!C213</f>
        <v>04</v>
      </c>
      <c r="C121" s="28" t="str">
        <f>'Приложение 5'!D213</f>
        <v>09</v>
      </c>
      <c r="D121" s="28" t="str">
        <f>'Приложение 5'!E213</f>
        <v>98 5 00 00000</v>
      </c>
      <c r="E121" s="28"/>
      <c r="F121" s="37">
        <f>'Приложение 5'!G213</f>
        <v>2300</v>
      </c>
      <c r="G121" s="37">
        <f>'Приложение 5'!H213</f>
        <v>2300</v>
      </c>
      <c r="H121" s="37">
        <f>'Приложение 5'!I213</f>
        <v>2300</v>
      </c>
    </row>
    <row r="122" spans="1:8" ht="110.25" customHeight="1">
      <c r="A122" s="46" t="str">
        <f>'Приложение 5'!A214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22" s="28" t="str">
        <f>'Приложение 5'!C214</f>
        <v>04</v>
      </c>
      <c r="C122" s="28" t="str">
        <f>'Приложение 5'!D214</f>
        <v>09</v>
      </c>
      <c r="D122" s="28" t="str">
        <f>'Приложение 5'!E214</f>
        <v>98 5 00 60510</v>
      </c>
      <c r="E122" s="28"/>
      <c r="F122" s="37">
        <f>'Приложение 5'!G214</f>
        <v>2300</v>
      </c>
      <c r="G122" s="37">
        <f>'Приложение 5'!H214</f>
        <v>2300</v>
      </c>
      <c r="H122" s="37">
        <f>'Приложение 5'!I214</f>
        <v>2300</v>
      </c>
    </row>
    <row r="123" spans="1:8" ht="24" customHeight="1">
      <c r="A123" s="46" t="str">
        <f>'Приложение 5'!A215</f>
        <v>Иные межбюджетные трансферты</v>
      </c>
      <c r="B123" s="28" t="str">
        <f>'Приложение 5'!C215</f>
        <v>04</v>
      </c>
      <c r="C123" s="28" t="str">
        <f>'Приложение 5'!D215</f>
        <v>09</v>
      </c>
      <c r="D123" s="28" t="str">
        <f>'Приложение 5'!E215</f>
        <v>98 5 00 60510</v>
      </c>
      <c r="E123" s="28">
        <f>'Приложение 5'!F215</f>
        <v>540</v>
      </c>
      <c r="F123" s="37">
        <f>'Приложение 5'!G215</f>
        <v>2300</v>
      </c>
      <c r="G123" s="37">
        <f>'Приложение 5'!H215</f>
        <v>2300</v>
      </c>
      <c r="H123" s="37">
        <f>'Приложение 5'!I215</f>
        <v>2300</v>
      </c>
    </row>
    <row r="124" spans="1:8" ht="37.5" customHeight="1">
      <c r="A124" s="46" t="str">
        <f>'Приложение 5'!A269</f>
        <v>Другие вопросы в области национальной экономики</v>
      </c>
      <c r="B124" s="28" t="str">
        <f>'Приложение 5'!C269</f>
        <v>04</v>
      </c>
      <c r="C124" s="28">
        <f>'Приложение 5'!D269</f>
        <v>12</v>
      </c>
      <c r="D124" s="28"/>
      <c r="E124" s="28"/>
      <c r="F124" s="37">
        <f>'Приложение 5'!G268</f>
        <v>400</v>
      </c>
      <c r="G124" s="37">
        <f>'Приложение 5'!H268</f>
        <v>400</v>
      </c>
      <c r="H124" s="37">
        <f>'Приложение 5'!I268</f>
        <v>400</v>
      </c>
    </row>
    <row r="125" spans="1:8" ht="24" customHeight="1">
      <c r="A125" s="46" t="str">
        <f>'Приложение 5'!A270</f>
        <v>Иные вопросы в области национальной экономики</v>
      </c>
      <c r="B125" s="28" t="str">
        <f>'Приложение 5'!C270</f>
        <v>04</v>
      </c>
      <c r="C125" s="28">
        <f>'Приложение 5'!D270</f>
        <v>12</v>
      </c>
      <c r="D125" s="28" t="str">
        <f>'Приложение 5'!E270</f>
        <v>91 0 00 00000</v>
      </c>
      <c r="E125" s="28"/>
      <c r="F125" s="37">
        <f>'Приложение 5'!G270</f>
        <v>400</v>
      </c>
      <c r="G125" s="37">
        <f>'Приложение 5'!H270</f>
        <v>400</v>
      </c>
      <c r="H125" s="37">
        <f>'Приложение 5'!I270</f>
        <v>400</v>
      </c>
    </row>
    <row r="126" spans="1:8" ht="38.25" customHeight="1">
      <c r="A126" s="46" t="str">
        <f>'Приложение 5'!A271</f>
        <v>Мероприятия по стимулированию инвестиционной активности</v>
      </c>
      <c r="B126" s="28" t="str">
        <f>'Приложение 5'!C271</f>
        <v>04</v>
      </c>
      <c r="C126" s="28">
        <f>'Приложение 5'!D271</f>
        <v>12</v>
      </c>
      <c r="D126" s="28" t="str">
        <f>'Приложение 5'!E271</f>
        <v>91 1 00 00000</v>
      </c>
      <c r="E126" s="28"/>
      <c r="F126" s="37">
        <f>'Приложение 5'!G271</f>
        <v>400</v>
      </c>
      <c r="G126" s="37">
        <f>'Приложение 5'!H271</f>
        <v>400</v>
      </c>
      <c r="H126" s="37">
        <f>'Приложение 5'!I271</f>
        <v>400</v>
      </c>
    </row>
    <row r="127" spans="1:8" ht="53.25" customHeight="1">
      <c r="A127" s="46" t="str">
        <f>'Приложение 5'!A272</f>
        <v>Оценка недвижимости, признание прав и регулирование отношений по государственной собственности</v>
      </c>
      <c r="B127" s="28" t="str">
        <f>'Приложение 5'!C272</f>
        <v>04</v>
      </c>
      <c r="C127" s="28">
        <f>'Приложение 5'!D272</f>
        <v>12</v>
      </c>
      <c r="D127" s="28" t="str">
        <f>'Приложение 5'!E272</f>
        <v>91 1 00 17380</v>
      </c>
      <c r="E127" s="28"/>
      <c r="F127" s="37">
        <f>'Приложение 5'!G272</f>
        <v>400</v>
      </c>
      <c r="G127" s="37">
        <f>'Приложение 5'!H272</f>
        <v>400</v>
      </c>
      <c r="H127" s="37">
        <f>'Приложение 5'!I272</f>
        <v>400</v>
      </c>
    </row>
    <row r="128" spans="1:8" ht="34.5" customHeight="1">
      <c r="A128" s="46" t="str">
        <f>'Приложение 5'!A273</f>
        <v>Закупка товаров, работ и услуг для обеспечения государственных (муниципальных) нужд</v>
      </c>
      <c r="B128" s="28" t="str">
        <f>'Приложение 5'!C273</f>
        <v>04</v>
      </c>
      <c r="C128" s="28">
        <f>'Приложение 5'!D273</f>
        <v>12</v>
      </c>
      <c r="D128" s="28" t="str">
        <f>'Приложение 5'!E273</f>
        <v>91 1 00 17380</v>
      </c>
      <c r="E128" s="28">
        <f>'Приложение 5'!F273</f>
        <v>200</v>
      </c>
      <c r="F128" s="37">
        <f>'Приложение 5'!G273</f>
        <v>400</v>
      </c>
      <c r="G128" s="37">
        <f>'Приложение 5'!H273</f>
        <v>400</v>
      </c>
      <c r="H128" s="37">
        <f>'Приложение 5'!I273</f>
        <v>400</v>
      </c>
    </row>
    <row r="129" spans="1:8" ht="21.75" customHeight="1">
      <c r="A129" s="41" t="str">
        <f>'Приложение 5'!A356</f>
        <v>Жилищно-коммунальное хозяйство</v>
      </c>
      <c r="B129" s="5" t="str">
        <f>'Приложение 5'!C356</f>
        <v>05</v>
      </c>
      <c r="C129" s="5"/>
      <c r="D129" s="5"/>
      <c r="E129" s="5"/>
      <c r="F129" s="24">
        <f>F130+F152</f>
        <v>175460.69999999998</v>
      </c>
      <c r="G129" s="24">
        <f>G130+G152</f>
        <v>94773.799999999988</v>
      </c>
      <c r="H129" s="24">
        <f>H130+H152</f>
        <v>104344.7</v>
      </c>
    </row>
    <row r="130" spans="1:8" ht="21.75" customHeight="1">
      <c r="A130" s="41" t="str">
        <f>'Приложение 5'!A217</f>
        <v>Коммунальное хозяйство</v>
      </c>
      <c r="B130" s="5" t="str">
        <f>'Приложение 5'!C217</f>
        <v>05</v>
      </c>
      <c r="C130" s="5" t="str">
        <f>'Приложение 5'!D217</f>
        <v>02</v>
      </c>
      <c r="D130" s="5"/>
      <c r="E130" s="5"/>
      <c r="F130" s="24">
        <f>F131+F148</f>
        <v>166903.69999999998</v>
      </c>
      <c r="G130" s="24">
        <f>G131+G148</f>
        <v>94063.799999999988</v>
      </c>
      <c r="H130" s="24">
        <f>H131+H148</f>
        <v>103634.7</v>
      </c>
    </row>
    <row r="131" spans="1:8" ht="51" customHeight="1">
      <c r="A131" s="41" t="str">
        <f>'Приложение 5'!A358</f>
        <v>Государственная программа Алтайского края "Обеспечение населения Алтайского края жилищно-коммунальными услугами"</v>
      </c>
      <c r="B131" s="7" t="str">
        <f>'Приложение 5'!C358</f>
        <v>05</v>
      </c>
      <c r="C131" s="7" t="str">
        <f>'Приложение 5'!D358</f>
        <v>02</v>
      </c>
      <c r="D131" s="7" t="str">
        <f>'Приложение 5'!E358</f>
        <v>43 0 00 00000</v>
      </c>
      <c r="E131" s="7"/>
      <c r="F131" s="24">
        <f>F132+F135+F137+F146</f>
        <v>166503.69999999998</v>
      </c>
      <c r="G131" s="24">
        <f t="shared" ref="G131:H131" si="23">G132+G135+G137</f>
        <v>93663.799999999988</v>
      </c>
      <c r="H131" s="24">
        <f t="shared" si="23"/>
        <v>103234.7</v>
      </c>
    </row>
    <row r="132" spans="1:8" ht="57" customHeight="1">
      <c r="A132" s="41" t="str">
        <f>'Приложение 5'!A359</f>
        <v>МП "Комплексное развитие системы коммунальной инфраструктуры Волчихинского района" на 2022-2026 годы</v>
      </c>
      <c r="B132" s="7" t="str">
        <f>'Приложение 5'!C359</f>
        <v>05</v>
      </c>
      <c r="C132" s="7" t="str">
        <f>'Приложение 5'!D359</f>
        <v>02</v>
      </c>
      <c r="D132" s="7" t="str">
        <f>'Приложение 5'!E359</f>
        <v>43 0 00 60010</v>
      </c>
      <c r="E132" s="7"/>
      <c r="F132" s="24">
        <f>'Приложение 5'!G359</f>
        <v>19160.599999999999</v>
      </c>
      <c r="G132" s="24">
        <f>'Приложение 5'!H359</f>
        <v>650</v>
      </c>
      <c r="H132" s="24">
        <f>'Приложение 5'!I359</f>
        <v>650</v>
      </c>
    </row>
    <row r="133" spans="1:8" ht="42.75" customHeight="1">
      <c r="A133" s="41" t="str">
        <f>'Приложение 5'!A360</f>
        <v>Закупка товаров, работ и услуг для обеспечения государственных (муниципальных) нужд</v>
      </c>
      <c r="B133" s="7" t="str">
        <f>'Приложение 5'!C360</f>
        <v>05</v>
      </c>
      <c r="C133" s="7" t="str">
        <f>'Приложение 5'!D360</f>
        <v>02</v>
      </c>
      <c r="D133" s="7" t="str">
        <f>'Приложение 5'!E360</f>
        <v>43 0 00 60010</v>
      </c>
      <c r="E133" s="7">
        <f>'Приложение 5'!F360</f>
        <v>200</v>
      </c>
      <c r="F133" s="24">
        <f>'Приложение 5'!G360</f>
        <v>7160.6</v>
      </c>
      <c r="G133" s="24">
        <f>'Приложение 5'!H360</f>
        <v>50</v>
      </c>
      <c r="H133" s="24">
        <f>'Приложение 5'!I360</f>
        <v>50</v>
      </c>
    </row>
    <row r="134" spans="1:8" ht="65.25" customHeight="1">
      <c r="A134" s="41" t="str">
        <f>'Приложение 5'!A361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34" s="7" t="str">
        <f>'Приложение 5'!C361</f>
        <v>05</v>
      </c>
      <c r="C134" s="7" t="str">
        <f>'Приложение 5'!D361</f>
        <v>02</v>
      </c>
      <c r="D134" s="7" t="str">
        <f>'Приложение 5'!E361</f>
        <v>43 0 00 60010</v>
      </c>
      <c r="E134" s="7">
        <f>'Приложение 5'!F361</f>
        <v>810</v>
      </c>
      <c r="F134" s="24">
        <f>'Приложение 5'!G361</f>
        <v>12000</v>
      </c>
      <c r="G134" s="24">
        <f>'Приложение 5'!H361</f>
        <v>600</v>
      </c>
      <c r="H134" s="24">
        <f>'Приложение 5'!I361</f>
        <v>600</v>
      </c>
    </row>
    <row r="135" spans="1:8" ht="31.5">
      <c r="A135" s="41" t="str">
        <f>'Приложение 5'!A362</f>
        <v>Расходы на реализацию мероприятий по модернизации коммунальной инфраструктуры</v>
      </c>
      <c r="B135" s="7" t="str">
        <f>'Приложение 5'!C362</f>
        <v>05</v>
      </c>
      <c r="C135" s="7" t="str">
        <f>'Приложение 5'!D362</f>
        <v>02</v>
      </c>
      <c r="D135" s="7" t="str">
        <f>'Приложение 5'!E362</f>
        <v>43 0 И3 51540</v>
      </c>
      <c r="E135" s="7"/>
      <c r="F135" s="24">
        <f>'Приложение 5'!G362</f>
        <v>0</v>
      </c>
      <c r="G135" s="24">
        <f>'Приложение 5'!H362</f>
        <v>20356.099999999999</v>
      </c>
      <c r="H135" s="24">
        <f>'Приложение 5'!I362</f>
        <v>102534.7</v>
      </c>
    </row>
    <row r="136" spans="1:8" ht="31.5">
      <c r="A136" s="41" t="str">
        <f>'Приложение 5'!A363</f>
        <v>Закупка товаров, работ и услуг для обеспечения государственных (муниципальных) нужд</v>
      </c>
      <c r="B136" s="7" t="str">
        <f>'Приложение 5'!C363</f>
        <v>05</v>
      </c>
      <c r="C136" s="7" t="str">
        <f>'Приложение 5'!D363</f>
        <v>02</v>
      </c>
      <c r="D136" s="7" t="str">
        <f>'Приложение 5'!E363</f>
        <v>43 0 И3 51540</v>
      </c>
      <c r="E136" s="7">
        <f>'Приложение 5'!F363</f>
        <v>200</v>
      </c>
      <c r="F136" s="24">
        <f>'Приложение 5'!G363</f>
        <v>0</v>
      </c>
      <c r="G136" s="24">
        <f>'Приложение 5'!H363</f>
        <v>20356.099999999999</v>
      </c>
      <c r="H136" s="24">
        <f>'Приложение 5'!I363</f>
        <v>102534.7</v>
      </c>
    </row>
    <row r="137" spans="1:8" ht="98.25" customHeight="1">
      <c r="A137" s="41" t="str">
        <f>'Приложение 5'!A364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37" s="7" t="str">
        <f>'Приложение 5'!C364</f>
        <v>05</v>
      </c>
      <c r="C137" s="7" t="str">
        <f>'Приложение 5'!D364</f>
        <v>02</v>
      </c>
      <c r="D137" s="7" t="str">
        <f>'Приложение 5'!E364</f>
        <v>43 1 00 00000</v>
      </c>
      <c r="E137" s="7"/>
      <c r="F137" s="24">
        <f>F138+F144+F140+F142</f>
        <v>76220.7</v>
      </c>
      <c r="G137" s="24">
        <f t="shared" ref="G137:H137" si="24">G138+G144+G140+G142</f>
        <v>72657.7</v>
      </c>
      <c r="H137" s="24">
        <f t="shared" si="24"/>
        <v>50</v>
      </c>
    </row>
    <row r="138" spans="1:8" ht="31.5">
      <c r="A138" s="41" t="str">
        <f>'Приложение 5'!A365</f>
        <v>Развитие водоснабжения в Волчихинском районе Алтайского края</v>
      </c>
      <c r="B138" s="7" t="str">
        <f>'Приложение 5'!C365</f>
        <v>05</v>
      </c>
      <c r="C138" s="7" t="str">
        <f>'Приложение 5'!D365</f>
        <v>02</v>
      </c>
      <c r="D138" s="7" t="str">
        <f>'Приложение 5'!E365</f>
        <v>43 1 00 60010</v>
      </c>
      <c r="E138" s="7"/>
      <c r="F138" s="24">
        <f>'Приложение 5'!G365</f>
        <v>1000</v>
      </c>
      <c r="G138" s="24">
        <f>'Приложение 5'!H365</f>
        <v>50</v>
      </c>
      <c r="H138" s="24">
        <f>'Приложение 5'!I365</f>
        <v>50</v>
      </c>
    </row>
    <row r="139" spans="1:8" ht="31.5">
      <c r="A139" s="41" t="str">
        <f>'Приложение 5'!A366</f>
        <v>Закупка товаров, работ и услуг для обеспечения государственных (муниципальных) нужд</v>
      </c>
      <c r="B139" s="7" t="str">
        <f>'Приложение 5'!C366</f>
        <v>05</v>
      </c>
      <c r="C139" s="7" t="str">
        <f>'Приложение 5'!D366</f>
        <v>02</v>
      </c>
      <c r="D139" s="7" t="str">
        <f>'Приложение 5'!E366</f>
        <v>43 1 00 60010</v>
      </c>
      <c r="E139" s="7" t="s">
        <v>278</v>
      </c>
      <c r="F139" s="24">
        <f>'Приложение 5'!G366</f>
        <v>1000</v>
      </c>
      <c r="G139" s="24">
        <f>'Приложение 5'!H366</f>
        <v>50</v>
      </c>
      <c r="H139" s="24">
        <f>'Приложение 5'!I366</f>
        <v>50</v>
      </c>
    </row>
    <row r="140" spans="1:8" ht="63">
      <c r="A140" s="41" t="str">
        <f>'Приложение 5'!A367</f>
        <v>Субсидии на обеспечение комплексного развития сельских территорий (строительство, реконструкция и капитальный ремонт объектов в отрасли "Жилищно-коммунальное хозяйство")</v>
      </c>
      <c r="B140" s="24" t="str">
        <f>'Приложение 5'!C367</f>
        <v>05</v>
      </c>
      <c r="C140" s="24" t="str">
        <f>'Приложение 5'!D367</f>
        <v>02</v>
      </c>
      <c r="D140" s="24" t="str">
        <f>'Приложение 5'!E367</f>
        <v>43 1 00 L576T</v>
      </c>
      <c r="E140" s="7"/>
      <c r="F140" s="24">
        <f>'Приложение 5'!G367</f>
        <v>72599</v>
      </c>
      <c r="G140" s="24">
        <f>'Приложение 5'!H367</f>
        <v>62474.8</v>
      </c>
      <c r="H140" s="24">
        <f>'Приложение 5'!I367</f>
        <v>0</v>
      </c>
    </row>
    <row r="141" spans="1:8" ht="31.5">
      <c r="A141" s="41" t="str">
        <f>'Приложение 5'!A368</f>
        <v>Закупка товаров, работ и услуг для обеспечения государственных (муниципальных) нужд</v>
      </c>
      <c r="B141" s="24" t="str">
        <f>'Приложение 5'!C368</f>
        <v>05</v>
      </c>
      <c r="C141" s="24" t="str">
        <f>'Приложение 5'!D368</f>
        <v>02</v>
      </c>
      <c r="D141" s="24" t="str">
        <f>'Приложение 5'!E368</f>
        <v>43 1 00 L576T</v>
      </c>
      <c r="E141" s="7">
        <f>'Приложение 5'!F368</f>
        <v>200</v>
      </c>
      <c r="F141" s="24">
        <f>'Приложение 5'!G368</f>
        <v>72599</v>
      </c>
      <c r="G141" s="24">
        <f>'Приложение 5'!H368</f>
        <v>62474.8</v>
      </c>
      <c r="H141" s="24">
        <f>'Приложение 5'!I368</f>
        <v>0</v>
      </c>
    </row>
    <row r="142" spans="1:8" ht="31.5">
      <c r="A142" s="41" t="str">
        <f>'Приложение 5'!A369</f>
        <v>Софинансирование субсидии на обеспечение комплексного развития сельских территорий</v>
      </c>
      <c r="B142" s="24" t="str">
        <f>'Приложение 5'!C369</f>
        <v>05</v>
      </c>
      <c r="C142" s="24" t="str">
        <f>'Приложение 5'!D369</f>
        <v>02</v>
      </c>
      <c r="D142" s="24" t="str">
        <f>'Приложение 5'!E369</f>
        <v>43 1 00 L576T</v>
      </c>
      <c r="E142" s="7"/>
      <c r="F142" s="24">
        <f>'Приложение 5'!G369</f>
        <v>38.299999999999997</v>
      </c>
      <c r="G142" s="24">
        <f>'Приложение 5'!H369</f>
        <v>10132.9</v>
      </c>
      <c r="H142" s="24">
        <f>'Приложение 5'!I369</f>
        <v>0</v>
      </c>
    </row>
    <row r="143" spans="1:8" ht="31.5">
      <c r="A143" s="41" t="str">
        <f>'Приложение 5'!A370</f>
        <v>Закупка товаров, работ и услуг для обеспечения государственных (муниципальных) нужд</v>
      </c>
      <c r="B143" s="24" t="str">
        <f>'Приложение 5'!C370</f>
        <v>05</v>
      </c>
      <c r="C143" s="24" t="str">
        <f>'Приложение 5'!D370</f>
        <v>02</v>
      </c>
      <c r="D143" s="24" t="str">
        <f>'Приложение 5'!E370</f>
        <v>43 1 00 L576T</v>
      </c>
      <c r="E143" s="7">
        <f>'Приложение 5'!F370</f>
        <v>200</v>
      </c>
      <c r="F143" s="24">
        <f>'Приложение 5'!G370</f>
        <v>38.299999999999997</v>
      </c>
      <c r="G143" s="24">
        <f>'Приложение 5'!H370</f>
        <v>10132.9</v>
      </c>
      <c r="H143" s="24">
        <f>'Приложение 5'!I370</f>
        <v>0</v>
      </c>
    </row>
    <row r="144" spans="1:8" ht="65.25" customHeight="1">
      <c r="A144" s="41" t="str">
        <f>'Приложение 5'!A371</f>
        <v>Субсидии на реализацию мероприятий, направленных на обеспечение стабильного водоснабжения населения Алтайского края</v>
      </c>
      <c r="B144" s="7" t="str">
        <f>'Приложение 5'!C371</f>
        <v>05</v>
      </c>
      <c r="C144" s="7" t="str">
        <f>'Приложение 5'!D371</f>
        <v>02</v>
      </c>
      <c r="D144" s="7" t="str">
        <f>'Приложение 5'!E371</f>
        <v>43 1 00 S3020</v>
      </c>
      <c r="E144" s="7"/>
      <c r="F144" s="24">
        <f>'Приложение 5'!G371</f>
        <v>2583.4</v>
      </c>
      <c r="G144" s="24">
        <f>'Приложение 5'!H371</f>
        <v>0</v>
      </c>
      <c r="H144" s="24">
        <f>'Приложение 5'!I371</f>
        <v>0</v>
      </c>
    </row>
    <row r="145" spans="1:8" ht="33.75" customHeight="1">
      <c r="A145" s="41" t="str">
        <f>'Приложение 5'!A372</f>
        <v>Капитальные вложения в объекты государственной (муниципальной) собственности</v>
      </c>
      <c r="B145" s="7" t="str">
        <f>'Приложение 5'!C372</f>
        <v>05</v>
      </c>
      <c r="C145" s="7" t="str">
        <f>'Приложение 5'!D372</f>
        <v>02</v>
      </c>
      <c r="D145" s="7" t="str">
        <f>'Приложение 5'!E372</f>
        <v>43 1 00 S3020</v>
      </c>
      <c r="E145" s="7">
        <f>'Приложение 5'!F372</f>
        <v>400</v>
      </c>
      <c r="F145" s="24">
        <f>'Приложение 5'!G372</f>
        <v>2583.4</v>
      </c>
      <c r="G145" s="24">
        <f>'Приложение 5'!H372</f>
        <v>0</v>
      </c>
      <c r="H145" s="24">
        <f>'Приложение 5'!I372</f>
        <v>0</v>
      </c>
    </row>
    <row r="146" spans="1:8" ht="31.5">
      <c r="A146" s="41" t="str">
        <f>'Приложение 5'!A373</f>
        <v>Строительство, реконструкция, ремонт и капитальный ремонт объектов теплоснабжения</v>
      </c>
      <c r="B146" s="7" t="str">
        <f>'Приложение 5'!C373</f>
        <v>05</v>
      </c>
      <c r="C146" s="7" t="str">
        <f>'Приложение 5'!D373</f>
        <v>02</v>
      </c>
      <c r="D146" s="7" t="str">
        <f>'Приложение 5'!E373</f>
        <v>43 2 00 SТ460</v>
      </c>
      <c r="E146" s="7"/>
      <c r="F146" s="24">
        <f>'Приложение 5'!G373</f>
        <v>71122.399999999994</v>
      </c>
      <c r="G146" s="24">
        <f>'Приложение 5'!H373</f>
        <v>0</v>
      </c>
      <c r="H146" s="24">
        <f>'Приложение 5'!I373</f>
        <v>0</v>
      </c>
    </row>
    <row r="147" spans="1:8" ht="33.75" customHeight="1">
      <c r="A147" s="41" t="str">
        <f>'Приложение 5'!A374</f>
        <v>Закупка товаров, работ и услуг для обеспечения государственных (муниципальных) нужд</v>
      </c>
      <c r="B147" s="7" t="str">
        <f>'Приложение 5'!C374</f>
        <v>05</v>
      </c>
      <c r="C147" s="7" t="str">
        <f>'Приложение 5'!D374</f>
        <v>02</v>
      </c>
      <c r="D147" s="7" t="str">
        <f>'Приложение 5'!E374</f>
        <v>43 2 00 SТ460</v>
      </c>
      <c r="E147" s="7">
        <f>'Приложение 5'!F374</f>
        <v>200</v>
      </c>
      <c r="F147" s="24">
        <f>'Приложение 5'!G374</f>
        <v>71122.399999999994</v>
      </c>
      <c r="G147" s="24">
        <f>'Приложение 5'!H374</f>
        <v>0</v>
      </c>
      <c r="H147" s="24">
        <f>'Приложение 5'!I374</f>
        <v>0</v>
      </c>
    </row>
    <row r="148" spans="1:8" ht="60.75" customHeight="1">
      <c r="A148" s="41" t="str">
        <f>'Приложение 5'!A218</f>
        <v xml:space="preserve">Межбюджетные трансферты общего характера бюджетам субъектов Российской Федерации и муниципальных образований </v>
      </c>
      <c r="B148" s="5" t="str">
        <f>'Приложение 5'!C218</f>
        <v>05</v>
      </c>
      <c r="C148" s="5" t="str">
        <f>'Приложение 5'!D218</f>
        <v>02</v>
      </c>
      <c r="D148" s="5" t="str">
        <f>'Приложение 5'!E218</f>
        <v>98 0 00 00000</v>
      </c>
      <c r="E148" s="5"/>
      <c r="F148" s="24">
        <f>'Приложение 5'!G218</f>
        <v>400</v>
      </c>
      <c r="G148" s="24">
        <f>'Приложение 5'!H218</f>
        <v>400</v>
      </c>
      <c r="H148" s="24">
        <f>'Приложение 5'!I218</f>
        <v>400</v>
      </c>
    </row>
    <row r="149" spans="1:8" ht="30.75" customHeight="1">
      <c r="A149" s="41" t="str">
        <f>'Приложение 5'!A219</f>
        <v>Прочие межбюджетные трансферты общего характера</v>
      </c>
      <c r="B149" s="5" t="str">
        <f>'Приложение 5'!C219</f>
        <v>05</v>
      </c>
      <c r="C149" s="5" t="str">
        <f>'Приложение 5'!D219</f>
        <v>02</v>
      </c>
      <c r="D149" s="5" t="str">
        <f>'Приложение 5'!E219</f>
        <v>98 5 00 00000</v>
      </c>
      <c r="E149" s="5"/>
      <c r="F149" s="24">
        <f>'Приложение 5'!G219</f>
        <v>400</v>
      </c>
      <c r="G149" s="24">
        <f>'Приложение 5'!H219</f>
        <v>400</v>
      </c>
      <c r="H149" s="24">
        <f>'Приложение 5'!I219</f>
        <v>400</v>
      </c>
    </row>
    <row r="150" spans="1:8" ht="116.25" customHeight="1">
      <c r="A150" s="41" t="str">
        <f>'Приложение 5'!A220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50" s="5" t="str">
        <f>'Приложение 5'!C220</f>
        <v>05</v>
      </c>
      <c r="C150" s="5" t="str">
        <f>'Приложение 5'!D220</f>
        <v>02</v>
      </c>
      <c r="D150" s="5" t="str">
        <f>'Приложение 5'!E220</f>
        <v>98 5 00 60510</v>
      </c>
      <c r="E150" s="5"/>
      <c r="F150" s="24">
        <f>'Приложение 5'!G220</f>
        <v>400</v>
      </c>
      <c r="G150" s="24">
        <f>'Приложение 5'!H220</f>
        <v>400</v>
      </c>
      <c r="H150" s="24">
        <f>'Приложение 5'!I220</f>
        <v>400</v>
      </c>
    </row>
    <row r="151" spans="1:8" ht="21.75" customHeight="1">
      <c r="A151" s="41" t="str">
        <f>'Приложение 5'!A221</f>
        <v>Иные межбюджетные трансферты</v>
      </c>
      <c r="B151" s="5" t="str">
        <f>'Приложение 5'!C221</f>
        <v>05</v>
      </c>
      <c r="C151" s="5" t="str">
        <f>'Приложение 5'!D221</f>
        <v>02</v>
      </c>
      <c r="D151" s="5" t="str">
        <f>'Приложение 5'!E221</f>
        <v>98 5 00 60510</v>
      </c>
      <c r="E151" s="5">
        <f>'Приложение 5'!F221</f>
        <v>540</v>
      </c>
      <c r="F151" s="24">
        <f>'Приложение 5'!G221</f>
        <v>400</v>
      </c>
      <c r="G151" s="24">
        <f>'Приложение 5'!H221</f>
        <v>400</v>
      </c>
      <c r="H151" s="24">
        <f>'Приложение 5'!I221</f>
        <v>400</v>
      </c>
    </row>
    <row r="152" spans="1:8" ht="22.5" customHeight="1">
      <c r="A152" s="41" t="str">
        <f>'Приложение 5'!A375</f>
        <v>Благоустройство</v>
      </c>
      <c r="B152" s="5" t="str">
        <f>'Приложение 5'!C375</f>
        <v>05</v>
      </c>
      <c r="C152" s="5" t="str">
        <f>'Приложение 5'!D375</f>
        <v>03</v>
      </c>
      <c r="D152" s="5"/>
      <c r="E152" s="5"/>
      <c r="F152" s="24">
        <f>F153+F159</f>
        <v>8557</v>
      </c>
      <c r="G152" s="24">
        <f t="shared" ref="G152:H152" si="25">G153+G159</f>
        <v>710</v>
      </c>
      <c r="H152" s="24">
        <f t="shared" si="25"/>
        <v>710</v>
      </c>
    </row>
    <row r="153" spans="1:8" ht="32.25" customHeight="1">
      <c r="A153" s="41" t="str">
        <f>'Приложение 5'!A376</f>
        <v>Иные вопросы в области жилищно-коммунального хозяйства</v>
      </c>
      <c r="B153" s="5" t="str">
        <f>'Приложение 5'!C376</f>
        <v>05</v>
      </c>
      <c r="C153" s="5" t="str">
        <f>'Приложение 5'!D376</f>
        <v>03</v>
      </c>
      <c r="D153" s="5" t="str">
        <f>'Приложение 5'!E376</f>
        <v>92 0 00 00000</v>
      </c>
      <c r="E153" s="5"/>
      <c r="F153" s="24">
        <f>F154</f>
        <v>8147</v>
      </c>
      <c r="G153" s="24">
        <f>'Приложение 5'!H376</f>
        <v>300</v>
      </c>
      <c r="H153" s="24">
        <f>'Приложение 5'!I376</f>
        <v>300</v>
      </c>
    </row>
    <row r="154" spans="1:8" ht="34.5" customHeight="1">
      <c r="A154" s="41" t="str">
        <f>'Приложение 5'!A377</f>
        <v>Иные расходы в области жилищно-коммунального хозяйства</v>
      </c>
      <c r="B154" s="5" t="str">
        <f>'Приложение 5'!C377</f>
        <v>05</v>
      </c>
      <c r="C154" s="5" t="str">
        <f>'Приложение 5'!D377</f>
        <v>03</v>
      </c>
      <c r="D154" s="5" t="str">
        <f>'Приложение 5'!E377</f>
        <v>92 9 00 00000</v>
      </c>
      <c r="E154" s="5"/>
      <c r="F154" s="24">
        <f>F155+F157</f>
        <v>8147</v>
      </c>
      <c r="G154" s="24">
        <f t="shared" ref="G154:H154" si="26">G155+G157</f>
        <v>300</v>
      </c>
      <c r="H154" s="24">
        <f t="shared" si="26"/>
        <v>300</v>
      </c>
    </row>
    <row r="155" spans="1:8" ht="21.75" customHeight="1">
      <c r="A155" s="41" t="str">
        <f>'Приложение 5'!A378</f>
        <v>Сбор и удаление твердых отходов</v>
      </c>
      <c r="B155" s="5" t="str">
        <f>'Приложение 5'!C378</f>
        <v>05</v>
      </c>
      <c r="C155" s="5" t="str">
        <f>'Приложение 5'!D378</f>
        <v>03</v>
      </c>
      <c r="D155" s="5" t="str">
        <f>'Приложение 5'!E378</f>
        <v>92 9 00 18090</v>
      </c>
      <c r="E155" s="5"/>
      <c r="F155" s="24">
        <f>'Приложение 5'!G378</f>
        <v>5965</v>
      </c>
      <c r="G155" s="24">
        <f>'Приложение 5'!H378</f>
        <v>300</v>
      </c>
      <c r="H155" s="24">
        <f>'Приложение 5'!I378</f>
        <v>300</v>
      </c>
    </row>
    <row r="156" spans="1:8" ht="42" customHeight="1">
      <c r="A156" s="41" t="str">
        <f>'Приложение 5'!A379</f>
        <v>Закупка товаров, работ и услуг для обеспечения государственных (муниципальных) нужд</v>
      </c>
      <c r="B156" s="5" t="str">
        <f>'Приложение 5'!C379</f>
        <v>05</v>
      </c>
      <c r="C156" s="5" t="str">
        <f>'Приложение 5'!D379</f>
        <v>03</v>
      </c>
      <c r="D156" s="5" t="str">
        <f>'Приложение 5'!E379</f>
        <v>92 9 00 18090</v>
      </c>
      <c r="E156" s="5">
        <f>'Приложение 5'!F379</f>
        <v>200</v>
      </c>
      <c r="F156" s="24">
        <f>'Приложение 5'!G379</f>
        <v>5965</v>
      </c>
      <c r="G156" s="24">
        <f>'Приложение 5'!H379</f>
        <v>300</v>
      </c>
      <c r="H156" s="24">
        <f>'Приложение 5'!I379</f>
        <v>300</v>
      </c>
    </row>
    <row r="157" spans="1:8" ht="31.5">
      <c r="A157" s="41" t="str">
        <f>'Приложение 5'!A380</f>
        <v>Расходы по выявлению и ликвидации объектов накопленного вреда</v>
      </c>
      <c r="B157" s="5" t="str">
        <f>'Приложение 5'!C380</f>
        <v>05</v>
      </c>
      <c r="C157" s="5" t="str">
        <f>'Приложение 5'!D380</f>
        <v>03</v>
      </c>
      <c r="D157" s="5" t="str">
        <f>'Приложение 5'!E380</f>
        <v>92 9 00 18091</v>
      </c>
      <c r="E157" s="5"/>
      <c r="F157" s="24">
        <f>'Приложение 5'!G380</f>
        <v>2182</v>
      </c>
      <c r="G157" s="24">
        <f>'Приложение 5'!H380</f>
        <v>0</v>
      </c>
      <c r="H157" s="24">
        <f>'Приложение 5'!I380</f>
        <v>0</v>
      </c>
    </row>
    <row r="158" spans="1:8" ht="42" customHeight="1">
      <c r="A158" s="41" t="str">
        <f>'Приложение 5'!A381</f>
        <v>Закупка товаров, работ и услуг для обеспечения государственных (муниципальных) нужд</v>
      </c>
      <c r="B158" s="5" t="str">
        <f>'Приложение 5'!C381</f>
        <v>05</v>
      </c>
      <c r="C158" s="5" t="str">
        <f>'Приложение 5'!D381</f>
        <v>03</v>
      </c>
      <c r="D158" s="5" t="str">
        <f>'Приложение 5'!E381</f>
        <v>92 9 00 18091</v>
      </c>
      <c r="E158" s="5">
        <f>'Приложение 5'!F381</f>
        <v>200</v>
      </c>
      <c r="F158" s="24">
        <f>'Приложение 5'!G381</f>
        <v>2182</v>
      </c>
      <c r="G158" s="24">
        <f>'Приложение 5'!H381</f>
        <v>0</v>
      </c>
      <c r="H158" s="24">
        <f>'Приложение 5'!I381</f>
        <v>0</v>
      </c>
    </row>
    <row r="159" spans="1:8" ht="54" customHeight="1">
      <c r="A159" s="41" t="str">
        <f>'Приложение 5'!A223</f>
        <v xml:space="preserve">Межбюджетные трансферты общего характера бюджетам субъектов Российской Федерации и муниципальных образований </v>
      </c>
      <c r="B159" s="5" t="str">
        <f>'Приложение 5'!C223</f>
        <v>05</v>
      </c>
      <c r="C159" s="5" t="str">
        <f>'Приложение 5'!D223</f>
        <v>03</v>
      </c>
      <c r="D159" s="5" t="str">
        <f>'Приложение 5'!E223</f>
        <v>98 0 00 00000</v>
      </c>
      <c r="E159" s="5"/>
      <c r="F159" s="24">
        <f>'Приложение 5'!G223</f>
        <v>410</v>
      </c>
      <c r="G159" s="24">
        <f>'Приложение 5'!H223</f>
        <v>410</v>
      </c>
      <c r="H159" s="24">
        <f>'Приложение 5'!I223</f>
        <v>410</v>
      </c>
    </row>
    <row r="160" spans="1:8" ht="31.5" customHeight="1">
      <c r="A160" s="41" t="str">
        <f>'Приложение 5'!A224</f>
        <v>Прочие межбюджетные трансферты общего характера</v>
      </c>
      <c r="B160" s="5" t="str">
        <f>'Приложение 5'!C224</f>
        <v>05</v>
      </c>
      <c r="C160" s="5" t="str">
        <f>'Приложение 5'!D224</f>
        <v>03</v>
      </c>
      <c r="D160" s="5" t="str">
        <f>'Приложение 5'!E224</f>
        <v>98 5 00 00000</v>
      </c>
      <c r="E160" s="5"/>
      <c r="F160" s="24">
        <f>'Приложение 5'!G224</f>
        <v>410</v>
      </c>
      <c r="G160" s="24">
        <f>'Приложение 5'!H224</f>
        <v>410</v>
      </c>
      <c r="H160" s="24">
        <f>'Приложение 5'!I224</f>
        <v>410</v>
      </c>
    </row>
    <row r="161" spans="1:8" ht="111" customHeight="1">
      <c r="A161" s="41" t="str">
        <f>'Приложение 5'!A225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61" s="5" t="str">
        <f>'Приложение 5'!C225</f>
        <v>05</v>
      </c>
      <c r="C161" s="5" t="str">
        <f>'Приложение 5'!D225</f>
        <v>03</v>
      </c>
      <c r="D161" s="5" t="str">
        <f>'Приложение 5'!E225</f>
        <v>98 5 00 60510</v>
      </c>
      <c r="E161" s="5"/>
      <c r="F161" s="24">
        <f>'Приложение 5'!G225</f>
        <v>410</v>
      </c>
      <c r="G161" s="24">
        <f>'Приложение 5'!H225</f>
        <v>410</v>
      </c>
      <c r="H161" s="24">
        <f>'Приложение 5'!I225</f>
        <v>410</v>
      </c>
    </row>
    <row r="162" spans="1:8" ht="21.75" customHeight="1">
      <c r="A162" s="41" t="str">
        <f>'Приложение 5'!A226</f>
        <v>Иные межбюджетные трансферты</v>
      </c>
      <c r="B162" s="5" t="str">
        <f>'Приложение 5'!C226</f>
        <v>05</v>
      </c>
      <c r="C162" s="5" t="str">
        <f>'Приложение 5'!D226</f>
        <v>03</v>
      </c>
      <c r="D162" s="5" t="str">
        <f>'Приложение 5'!E226</f>
        <v>98 5 00 60510</v>
      </c>
      <c r="E162" s="5">
        <f>'Приложение 5'!F226</f>
        <v>540</v>
      </c>
      <c r="F162" s="24">
        <f>'Приложение 5'!G226</f>
        <v>410</v>
      </c>
      <c r="G162" s="24">
        <f>'Приложение 5'!H226</f>
        <v>410</v>
      </c>
      <c r="H162" s="24">
        <f>'Приложение 5'!I226</f>
        <v>410</v>
      </c>
    </row>
    <row r="163" spans="1:8" ht="18.75" customHeight="1">
      <c r="A163" s="41" t="s">
        <v>34</v>
      </c>
      <c r="B163" s="5" t="s">
        <v>21</v>
      </c>
      <c r="C163" s="5"/>
      <c r="D163" s="3"/>
      <c r="E163" s="5"/>
      <c r="F163" s="8">
        <f>F164+F178+F220+F229</f>
        <v>516840.39900000003</v>
      </c>
      <c r="G163" s="8">
        <f>G164+G178+G220+G229</f>
        <v>458324.6</v>
      </c>
      <c r="H163" s="8">
        <f>H164+H178+H220+H229</f>
        <v>456355.10000000003</v>
      </c>
    </row>
    <row r="164" spans="1:8" ht="17.25" customHeight="1">
      <c r="A164" s="41" t="s">
        <v>5</v>
      </c>
      <c r="B164" s="5" t="s">
        <v>21</v>
      </c>
      <c r="C164" s="5" t="s">
        <v>13</v>
      </c>
      <c r="D164" s="3"/>
      <c r="E164" s="5"/>
      <c r="F164" s="8">
        <f>F166+F173</f>
        <v>91040.7</v>
      </c>
      <c r="G164" s="8">
        <f t="shared" ref="G164:H164" si="27">G166+G173</f>
        <v>81275</v>
      </c>
      <c r="H164" s="8">
        <f t="shared" si="27"/>
        <v>80675</v>
      </c>
    </row>
    <row r="165" spans="1:8" ht="36.75" customHeight="1">
      <c r="A165" s="41" t="str">
        <f>'Приложение 5'!A81</f>
        <v>Расходы на обеспечение деятельности (оказание услуг) подведомственных учреждений</v>
      </c>
      <c r="B165" s="5" t="str">
        <f>'Приложение 5'!C81</f>
        <v>07</v>
      </c>
      <c r="C165" s="5" t="str">
        <f>'Приложение 5'!D81</f>
        <v>01</v>
      </c>
      <c r="D165" s="5" t="str">
        <f>'Приложение 5'!E81</f>
        <v>02 0 00 00000</v>
      </c>
      <c r="E165" s="5"/>
      <c r="F165" s="24">
        <f>F166</f>
        <v>36065.699999999997</v>
      </c>
      <c r="G165" s="24">
        <f t="shared" ref="G165:H166" si="28">G166</f>
        <v>26300</v>
      </c>
      <c r="H165" s="24">
        <f t="shared" si="28"/>
        <v>25700</v>
      </c>
    </row>
    <row r="166" spans="1:8" ht="47.25">
      <c r="A166" s="43" t="s">
        <v>75</v>
      </c>
      <c r="B166" s="5" t="str">
        <f>'Приложение 5'!C82</f>
        <v>07</v>
      </c>
      <c r="C166" s="5" t="str">
        <f>'Приложение 5'!D82</f>
        <v>01</v>
      </c>
      <c r="D166" s="6" t="s">
        <v>99</v>
      </c>
      <c r="E166" s="5"/>
      <c r="F166" s="8">
        <f>F167+F171</f>
        <v>36065.699999999997</v>
      </c>
      <c r="G166" s="8">
        <f t="shared" si="28"/>
        <v>26300</v>
      </c>
      <c r="H166" s="8">
        <f t="shared" si="28"/>
        <v>25700</v>
      </c>
    </row>
    <row r="167" spans="1:8" ht="33.75" customHeight="1">
      <c r="A167" s="43" t="s">
        <v>89</v>
      </c>
      <c r="B167" s="5" t="str">
        <f>'Приложение 5'!C83</f>
        <v>07</v>
      </c>
      <c r="C167" s="5" t="str">
        <f>'Приложение 5'!D83</f>
        <v>01</v>
      </c>
      <c r="D167" s="6" t="s">
        <v>107</v>
      </c>
      <c r="E167" s="5"/>
      <c r="F167" s="8">
        <f>F168+F169+F170</f>
        <v>25649</v>
      </c>
      <c r="G167" s="8">
        <f t="shared" ref="G167:H167" si="29">G168+G169+G170</f>
        <v>26300</v>
      </c>
      <c r="H167" s="8">
        <f t="shared" si="29"/>
        <v>25700</v>
      </c>
    </row>
    <row r="168" spans="1:8" ht="81.75" customHeight="1">
      <c r="A168" s="44" t="s">
        <v>68</v>
      </c>
      <c r="B168" s="5" t="str">
        <f>'Приложение 5'!C84</f>
        <v>07</v>
      </c>
      <c r="C168" s="5" t="str">
        <f>'Приложение 5'!D84</f>
        <v>01</v>
      </c>
      <c r="D168" s="6" t="s">
        <v>107</v>
      </c>
      <c r="E168" s="5">
        <v>100</v>
      </c>
      <c r="F168" s="8">
        <f>'Приложение 5'!G84</f>
        <v>9219</v>
      </c>
      <c r="G168" s="8">
        <f>'Приложение 5'!H84</f>
        <v>16600</v>
      </c>
      <c r="H168" s="8">
        <f>'Приложение 5'!I84</f>
        <v>16000</v>
      </c>
    </row>
    <row r="169" spans="1:8" ht="34.5" customHeight="1">
      <c r="A169" s="44" t="s">
        <v>100</v>
      </c>
      <c r="B169" s="5" t="str">
        <f>'Приложение 5'!C85</f>
        <v>07</v>
      </c>
      <c r="C169" s="5" t="str">
        <f>'Приложение 5'!D85</f>
        <v>01</v>
      </c>
      <c r="D169" s="6" t="s">
        <v>107</v>
      </c>
      <c r="E169" s="5">
        <v>200</v>
      </c>
      <c r="F169" s="8">
        <f>'Приложение 5'!G85</f>
        <v>15530</v>
      </c>
      <c r="G169" s="8">
        <f>'Приложение 5'!H85</f>
        <v>9000</v>
      </c>
      <c r="H169" s="8">
        <f>'Приложение 5'!I85</f>
        <v>9000</v>
      </c>
    </row>
    <row r="170" spans="1:8" ht="21.75" customHeight="1">
      <c r="A170" s="45" t="s">
        <v>60</v>
      </c>
      <c r="B170" s="5" t="str">
        <f>'Приложение 5'!C86</f>
        <v>07</v>
      </c>
      <c r="C170" s="5" t="str">
        <f>'Приложение 5'!D86</f>
        <v>01</v>
      </c>
      <c r="D170" s="6" t="s">
        <v>107</v>
      </c>
      <c r="E170" s="5">
        <v>850</v>
      </c>
      <c r="F170" s="8">
        <f>'Приложение 5'!G86</f>
        <v>900</v>
      </c>
      <c r="G170" s="8">
        <f>'Приложение 5'!H86</f>
        <v>700</v>
      </c>
      <c r="H170" s="8">
        <f>'Приложение 5'!I86</f>
        <v>700</v>
      </c>
    </row>
    <row r="171" spans="1:8" ht="51" customHeight="1">
      <c r="A171" s="45" t="str">
        <f>'Приложение 5'!A87</f>
        <v>Субсидия на софинансирование части расходов местных бюджетов по оплате труда работников муниципальных учреждений</v>
      </c>
      <c r="B171" s="5" t="str">
        <f>'Приложение 5'!C87</f>
        <v>07</v>
      </c>
      <c r="C171" s="5" t="str">
        <f>'Приложение 5'!D87</f>
        <v>01</v>
      </c>
      <c r="D171" s="5" t="str">
        <f>'Приложение 5'!E87</f>
        <v>02 1 00 S0430</v>
      </c>
      <c r="E171" s="5"/>
      <c r="F171" s="24">
        <f>'Приложение 5'!G87</f>
        <v>10416.700000000001</v>
      </c>
      <c r="G171" s="24">
        <f>'Приложение 5'!H87</f>
        <v>0</v>
      </c>
      <c r="H171" s="24">
        <f>'Приложение 5'!I87</f>
        <v>0</v>
      </c>
    </row>
    <row r="172" spans="1:8" ht="81.75" customHeight="1">
      <c r="A172" s="45" t="str">
        <f>'Приложение 5'!A88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2" s="5" t="str">
        <f>'Приложение 5'!C88</f>
        <v>07</v>
      </c>
      <c r="C172" s="5" t="str">
        <f>'Приложение 5'!D88</f>
        <v>01</v>
      </c>
      <c r="D172" s="5" t="str">
        <f>'Приложение 5'!E88</f>
        <v>02 1 00 S0430</v>
      </c>
      <c r="E172" s="5">
        <f>'Приложение 5'!F88</f>
        <v>100</v>
      </c>
      <c r="F172" s="24">
        <f>'Приложение 5'!G88</f>
        <v>10416.700000000001</v>
      </c>
      <c r="G172" s="24">
        <f>'Приложение 5'!H88</f>
        <v>0</v>
      </c>
      <c r="H172" s="24">
        <f>'Приложение 5'!I88</f>
        <v>0</v>
      </c>
    </row>
    <row r="173" spans="1:8" ht="21.75" customHeight="1">
      <c r="A173" s="45" t="str">
        <f>'Приложение 5'!A89</f>
        <v>Иные вопросы в отраслях социальной сферы</v>
      </c>
      <c r="B173" s="5" t="str">
        <f>'Приложение 5'!C89</f>
        <v>07</v>
      </c>
      <c r="C173" s="5" t="str">
        <f>'Приложение 5'!D89</f>
        <v>01</v>
      </c>
      <c r="D173" s="8" t="str">
        <f>'Приложение 5'!E89</f>
        <v>90 0 00 00000</v>
      </c>
      <c r="E173" s="8"/>
      <c r="F173" s="8">
        <f>F174</f>
        <v>54975</v>
      </c>
      <c r="G173" s="8">
        <f t="shared" ref="G173:H173" si="30">G174</f>
        <v>54975</v>
      </c>
      <c r="H173" s="8">
        <f t="shared" si="30"/>
        <v>54975</v>
      </c>
    </row>
    <row r="174" spans="1:8" ht="21.75" customHeight="1">
      <c r="A174" s="45" t="str">
        <f>'Приложение 5'!A90</f>
        <v>Иные вопросы в сфере образования</v>
      </c>
      <c r="B174" s="5" t="str">
        <f>'Приложение 5'!C90</f>
        <v>07</v>
      </c>
      <c r="C174" s="5" t="str">
        <f>'Приложение 5'!D90</f>
        <v>01</v>
      </c>
      <c r="D174" s="8" t="str">
        <f>'Приложение 5'!E90</f>
        <v>90 1 00 00000</v>
      </c>
      <c r="E174" s="8"/>
      <c r="F174" s="8">
        <f>'Приложение 5'!G90</f>
        <v>54975</v>
      </c>
      <c r="G174" s="8">
        <f>'Приложение 5'!H90</f>
        <v>54975</v>
      </c>
      <c r="H174" s="8">
        <f>'Приложение 5'!I90</f>
        <v>54975</v>
      </c>
    </row>
    <row r="175" spans="1:8" ht="67.5" customHeight="1">
      <c r="A175" s="43" t="s">
        <v>69</v>
      </c>
      <c r="B175" s="5" t="str">
        <f>'Приложение 5'!C91</f>
        <v>07</v>
      </c>
      <c r="C175" s="5" t="str">
        <f>'Приложение 5'!D91</f>
        <v>01</v>
      </c>
      <c r="D175" s="8" t="str">
        <f>'Приложение 5'!E91</f>
        <v>90 1 00 70900</v>
      </c>
      <c r="E175" s="8"/>
      <c r="F175" s="8">
        <f>'Приложение 5'!G91</f>
        <v>54975</v>
      </c>
      <c r="G175" s="8">
        <f>'Приложение 5'!H91</f>
        <v>54975</v>
      </c>
      <c r="H175" s="8">
        <f>'Приложение 5'!I91</f>
        <v>54975</v>
      </c>
    </row>
    <row r="176" spans="1:8" ht="84.75" customHeight="1">
      <c r="A176" s="44" t="s">
        <v>68</v>
      </c>
      <c r="B176" s="5" t="str">
        <f>'Приложение 5'!C92</f>
        <v>07</v>
      </c>
      <c r="C176" s="5" t="str">
        <f>'Приложение 5'!D92</f>
        <v>01</v>
      </c>
      <c r="D176" s="8" t="str">
        <f>'Приложение 5'!E92</f>
        <v>90 1 00 70900</v>
      </c>
      <c r="E176" s="35">
        <f>'Приложение 5'!F92</f>
        <v>100</v>
      </c>
      <c r="F176" s="8">
        <f>'Приложение 5'!G92</f>
        <v>54536</v>
      </c>
      <c r="G176" s="8">
        <f>'Приложение 5'!H92</f>
        <v>54536</v>
      </c>
      <c r="H176" s="8">
        <f>'Приложение 5'!I92</f>
        <v>54536</v>
      </c>
    </row>
    <row r="177" spans="1:8" ht="31.5" customHeight="1">
      <c r="A177" s="44" t="s">
        <v>100</v>
      </c>
      <c r="B177" s="5" t="str">
        <f>'Приложение 5'!C93</f>
        <v>07</v>
      </c>
      <c r="C177" s="5" t="str">
        <f>'Приложение 5'!D93</f>
        <v>01</v>
      </c>
      <c r="D177" s="8" t="str">
        <f>'Приложение 5'!E93</f>
        <v>90 1 00 70900</v>
      </c>
      <c r="E177" s="35">
        <f>'Приложение 5'!F93</f>
        <v>200</v>
      </c>
      <c r="F177" s="8">
        <f>'Приложение 5'!G93</f>
        <v>439</v>
      </c>
      <c r="G177" s="8">
        <f>'Приложение 5'!H93</f>
        <v>439</v>
      </c>
      <c r="H177" s="8">
        <f>'Приложение 5'!I93</f>
        <v>439</v>
      </c>
    </row>
    <row r="178" spans="1:8" ht="27.75" customHeight="1">
      <c r="A178" s="41" t="str">
        <f>'Приложение 5'!A94</f>
        <v>Общее образование</v>
      </c>
      <c r="B178" s="8" t="str">
        <f>'Приложение 5'!C94</f>
        <v>07</v>
      </c>
      <c r="C178" s="8" t="str">
        <f>'Приложение 5'!D94</f>
        <v>02</v>
      </c>
      <c r="D178" s="8"/>
      <c r="E178" s="8"/>
      <c r="F178" s="8">
        <f>F179+F190</f>
        <v>377866.61700000003</v>
      </c>
      <c r="G178" s="8">
        <f t="shared" ref="G178:H178" si="31">G179+G190</f>
        <v>343971.3</v>
      </c>
      <c r="H178" s="8">
        <f t="shared" si="31"/>
        <v>342470.40000000002</v>
      </c>
    </row>
    <row r="179" spans="1:8" ht="36.75" customHeight="1">
      <c r="A179" s="41" t="str">
        <f>'Приложение 5'!A95</f>
        <v>Расходы на обеспечение деятельности (оказание услуг) подведомственных учреждений</v>
      </c>
      <c r="B179" s="8" t="str">
        <f>'Приложение 5'!C95</f>
        <v>07</v>
      </c>
      <c r="C179" s="8" t="str">
        <f>'Приложение 5'!D95</f>
        <v>02</v>
      </c>
      <c r="D179" s="8" t="str">
        <f>'Приложение 5'!E95</f>
        <v>02 0 00 00000</v>
      </c>
      <c r="E179" s="8"/>
      <c r="F179" s="8">
        <f>F180</f>
        <v>58937.582999999999</v>
      </c>
      <c r="G179" s="8">
        <f t="shared" ref="G179:H179" si="32">G180</f>
        <v>24737.8</v>
      </c>
      <c r="H179" s="8">
        <f t="shared" si="32"/>
        <v>23728.2</v>
      </c>
    </row>
    <row r="180" spans="1:8" ht="48" customHeight="1">
      <c r="A180" s="43" t="s">
        <v>75</v>
      </c>
      <c r="B180" s="5" t="s">
        <v>21</v>
      </c>
      <c r="C180" s="5" t="s">
        <v>14</v>
      </c>
      <c r="D180" s="6" t="s">
        <v>99</v>
      </c>
      <c r="E180" s="5"/>
      <c r="F180" s="8">
        <f>F181+F186+F188</f>
        <v>58937.582999999999</v>
      </c>
      <c r="G180" s="8">
        <f t="shared" ref="G180:H180" si="33">G181+G186</f>
        <v>24737.8</v>
      </c>
      <c r="H180" s="8">
        <f t="shared" si="33"/>
        <v>23728.2</v>
      </c>
    </row>
    <row r="181" spans="1:8" ht="34.5" customHeight="1">
      <c r="A181" s="43" t="s">
        <v>90</v>
      </c>
      <c r="B181" s="5" t="s">
        <v>21</v>
      </c>
      <c r="C181" s="5" t="s">
        <v>14</v>
      </c>
      <c r="D181" s="6" t="s">
        <v>109</v>
      </c>
      <c r="E181" s="5"/>
      <c r="F181" s="8">
        <f>F182+F183+F185+F184</f>
        <v>45066.883000000002</v>
      </c>
      <c r="G181" s="8">
        <f t="shared" ref="G181:H181" si="34">G182+G183+G185+G184</f>
        <v>24737.8</v>
      </c>
      <c r="H181" s="8">
        <f t="shared" si="34"/>
        <v>23728.2</v>
      </c>
    </row>
    <row r="182" spans="1:8" ht="78" customHeight="1">
      <c r="A182" s="44" t="s">
        <v>68</v>
      </c>
      <c r="B182" s="5" t="s">
        <v>21</v>
      </c>
      <c r="C182" s="5" t="s">
        <v>14</v>
      </c>
      <c r="D182" s="6" t="s">
        <v>109</v>
      </c>
      <c r="E182" s="5">
        <v>100</v>
      </c>
      <c r="F182" s="8">
        <f>'Приложение 5'!G98</f>
        <v>12505.2</v>
      </c>
      <c r="G182" s="8">
        <f>'Приложение 5'!H98</f>
        <v>4500</v>
      </c>
      <c r="H182" s="8">
        <f>'Приложение 5'!I98</f>
        <v>5500</v>
      </c>
    </row>
    <row r="183" spans="1:8" ht="33.75" customHeight="1">
      <c r="A183" s="44" t="s">
        <v>100</v>
      </c>
      <c r="B183" s="5" t="s">
        <v>21</v>
      </c>
      <c r="C183" s="5" t="s">
        <v>14</v>
      </c>
      <c r="D183" s="6" t="s">
        <v>109</v>
      </c>
      <c r="E183" s="5">
        <v>200</v>
      </c>
      <c r="F183" s="8">
        <f>'Приложение 5'!G99</f>
        <v>26761.683000000001</v>
      </c>
      <c r="G183" s="8">
        <f>'Приложение 5'!H99</f>
        <v>17137.8</v>
      </c>
      <c r="H183" s="8">
        <f>'Приложение 5'!I99</f>
        <v>15128.2</v>
      </c>
    </row>
    <row r="184" spans="1:8" ht="81.75" customHeight="1">
      <c r="A184" s="44" t="str">
        <f>'Приложение 5'!A100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84" s="5" t="str">
        <f>'Приложение 5'!C100</f>
        <v>07</v>
      </c>
      <c r="C184" s="5" t="str">
        <f>'Приложение 5'!D100</f>
        <v>02</v>
      </c>
      <c r="D184" s="5" t="str">
        <f>'Приложение 5'!E100</f>
        <v>02 1 00 10400</v>
      </c>
      <c r="E184" s="5">
        <f>'Приложение 5'!F100</f>
        <v>611</v>
      </c>
      <c r="F184" s="24">
        <f>'Приложение 5'!G100</f>
        <v>4000</v>
      </c>
      <c r="G184" s="24">
        <f>'Приложение 5'!H100</f>
        <v>1300</v>
      </c>
      <c r="H184" s="24">
        <f>'Приложение 5'!I100</f>
        <v>1300</v>
      </c>
    </row>
    <row r="185" spans="1:8" ht="20.25" customHeight="1">
      <c r="A185" s="45" t="s">
        <v>60</v>
      </c>
      <c r="B185" s="5" t="s">
        <v>21</v>
      </c>
      <c r="C185" s="5" t="s">
        <v>14</v>
      </c>
      <c r="D185" s="6" t="s">
        <v>109</v>
      </c>
      <c r="E185" s="5">
        <v>850</v>
      </c>
      <c r="F185" s="8">
        <f>'Приложение 5'!G101</f>
        <v>1800</v>
      </c>
      <c r="G185" s="8">
        <f>'Приложение 5'!H101</f>
        <v>1800</v>
      </c>
      <c r="H185" s="8">
        <f>'Приложение 5'!I101</f>
        <v>1800</v>
      </c>
    </row>
    <row r="186" spans="1:8" ht="51.75" customHeight="1">
      <c r="A186" s="45" t="str">
        <f>'Приложение 5'!A102</f>
        <v>Обеспечение расчетов за топливно-энергетические ресурсы, потребляемые муниципальными учреждениями</v>
      </c>
      <c r="B186" s="5" t="str">
        <f>'Приложение 5'!C102</f>
        <v>07</v>
      </c>
      <c r="C186" s="5" t="str">
        <f>'Приложение 5'!D102</f>
        <v>02</v>
      </c>
      <c r="D186" s="5" t="str">
        <f>'Приложение 5'!E102</f>
        <v>02 1 00 SТ190</v>
      </c>
      <c r="E186" s="5"/>
      <c r="F186" s="24">
        <f>'Приложение 5'!G102</f>
        <v>13732</v>
      </c>
      <c r="G186" s="24">
        <f>'Приложение 5'!H102</f>
        <v>0</v>
      </c>
      <c r="H186" s="24">
        <f>'Приложение 5'!I102</f>
        <v>0</v>
      </c>
    </row>
    <row r="187" spans="1:8" ht="33" customHeight="1">
      <c r="A187" s="45" t="str">
        <f>'Приложение 5'!A103</f>
        <v>Закупка товаров, работ и услуг для обеспечения государственных (муниципальных) нужд</v>
      </c>
      <c r="B187" s="5" t="str">
        <f>'Приложение 5'!C103</f>
        <v>07</v>
      </c>
      <c r="C187" s="5" t="str">
        <f>'Приложение 5'!D103</f>
        <v>02</v>
      </c>
      <c r="D187" s="5" t="str">
        <f>'Приложение 5'!E103</f>
        <v>02 1 00 SТ190</v>
      </c>
      <c r="E187" s="5">
        <f>'Приложение 5'!F103</f>
        <v>200</v>
      </c>
      <c r="F187" s="24">
        <f>'Приложение 5'!G103</f>
        <v>13732</v>
      </c>
      <c r="G187" s="24">
        <f>'Приложение 5'!H103</f>
        <v>0</v>
      </c>
      <c r="H187" s="24">
        <f>'Приложение 5'!I103</f>
        <v>0</v>
      </c>
    </row>
    <row r="188" spans="1:8" ht="63">
      <c r="A188" s="64" t="str">
        <f>'Приложение 5'!A104</f>
        <v>Обеспечение расчетов за топливно-энергетические ресурсы, потребляемые муниципальными учреждениями за счет средств местного бюджета</v>
      </c>
      <c r="B188" s="26" t="str">
        <f>'Приложение 5'!C104</f>
        <v>07</v>
      </c>
      <c r="C188" s="26" t="str">
        <f>'Приложение 5'!D104</f>
        <v>02</v>
      </c>
      <c r="D188" s="26" t="str">
        <f>'Приложение 5'!E104</f>
        <v>02 1 00 SТ190</v>
      </c>
      <c r="E188" s="26"/>
      <c r="F188" s="65">
        <f>'Приложение 5'!G104</f>
        <v>138.69999999999999</v>
      </c>
      <c r="G188" s="65">
        <f>'Приложение 5'!H104</f>
        <v>0</v>
      </c>
      <c r="H188" s="65">
        <f>'Приложение 5'!I104</f>
        <v>0</v>
      </c>
    </row>
    <row r="189" spans="1:8" ht="33" customHeight="1">
      <c r="A189" s="64" t="str">
        <f>'Приложение 5'!A105</f>
        <v>Закупка товаров, работ и услуг для обеспечения государственных (муниципальных) нужд</v>
      </c>
      <c r="B189" s="26" t="str">
        <f>'Приложение 5'!C105</f>
        <v>07</v>
      </c>
      <c r="C189" s="26" t="str">
        <f>'Приложение 5'!D105</f>
        <v>02</v>
      </c>
      <c r="D189" s="26" t="str">
        <f>'Приложение 5'!E105</f>
        <v>02 1 00 SТ190</v>
      </c>
      <c r="E189" s="26">
        <f>'Приложение 5'!F105</f>
        <v>200</v>
      </c>
      <c r="F189" s="65">
        <f>'Приложение 5'!G105</f>
        <v>138.69999999999999</v>
      </c>
      <c r="G189" s="65">
        <f>'Приложение 5'!H105</f>
        <v>0</v>
      </c>
      <c r="H189" s="65">
        <f>'Приложение 5'!I105</f>
        <v>0</v>
      </c>
    </row>
    <row r="190" spans="1:8" ht="20.25" customHeight="1">
      <c r="A190" s="45" t="str">
        <f>'Приложение 5'!A106</f>
        <v>Иные вопросы в отраслях социальной сферы</v>
      </c>
      <c r="B190" s="5" t="str">
        <f>'Приложение 5'!C106</f>
        <v>07</v>
      </c>
      <c r="C190" s="5" t="str">
        <f>'Приложение 5'!D106</f>
        <v>02</v>
      </c>
      <c r="D190" s="5" t="str">
        <f>'Приложение 5'!E106</f>
        <v>90 0 00 00000</v>
      </c>
      <c r="E190" s="5"/>
      <c r="F190" s="8">
        <f>F191+F217</f>
        <v>318929.03400000004</v>
      </c>
      <c r="G190" s="8">
        <f>G191+G217</f>
        <v>319233.5</v>
      </c>
      <c r="H190" s="8">
        <f>H191+H217</f>
        <v>318742.2</v>
      </c>
    </row>
    <row r="191" spans="1:8" ht="20.25" customHeight="1">
      <c r="A191" s="45" t="str">
        <f>'Приложение 5'!A107</f>
        <v>Иные вопросы в сфере образования</v>
      </c>
      <c r="B191" s="5" t="str">
        <f>'Приложение 5'!C107</f>
        <v>07</v>
      </c>
      <c r="C191" s="5" t="str">
        <f>'Приложение 5'!D107</f>
        <v>02</v>
      </c>
      <c r="D191" s="5" t="str">
        <f>'Приложение 5'!E107</f>
        <v>90 1 00 00000</v>
      </c>
      <c r="E191" s="5"/>
      <c r="F191" s="8">
        <f>F194+F197+F212+F202+F215+F207+F192+F205+F210</f>
        <v>318529.03400000004</v>
      </c>
      <c r="G191" s="8">
        <f>G194+G197+G212+G202+G215+G207+G192</f>
        <v>318933.5</v>
      </c>
      <c r="H191" s="8">
        <f>H194+H197+H212+H202+H215+H207+H192</f>
        <v>318442.2</v>
      </c>
    </row>
    <row r="192" spans="1:8" ht="141.75">
      <c r="A192" s="45" t="str">
        <f>'Приложение 5'!A108</f>
        <v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v>
      </c>
      <c r="B192" s="5" t="str">
        <f>'Приложение 5'!C108</f>
        <v>07</v>
      </c>
      <c r="C192" s="5" t="str">
        <f>'Приложение 5'!D108</f>
        <v>02</v>
      </c>
      <c r="D192" s="5" t="str">
        <f>'Приложение 5'!E108</f>
        <v>90 1 Ю6 50502</v>
      </c>
      <c r="E192" s="5"/>
      <c r="F192" s="60">
        <f>'Приложение 5'!G108</f>
        <v>327</v>
      </c>
      <c r="G192" s="60">
        <f>'Приложение 5'!H108</f>
        <v>586</v>
      </c>
      <c r="H192" s="60">
        <f>'Приложение 5'!I108</f>
        <v>586</v>
      </c>
    </row>
    <row r="193" spans="1:8" ht="78.75">
      <c r="A193" s="45" t="str">
        <f>'Приложение 5'!A109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3" s="5" t="str">
        <f>'Приложение 5'!C109</f>
        <v>07</v>
      </c>
      <c r="C193" s="5" t="str">
        <f>'Приложение 5'!D109</f>
        <v>02</v>
      </c>
      <c r="D193" s="5" t="str">
        <f>'Приложение 5'!E109</f>
        <v>90 1 Ю6 50502</v>
      </c>
      <c r="E193" s="5">
        <f>'Приложение 5'!F109</f>
        <v>100</v>
      </c>
      <c r="F193" s="60">
        <f>'Приложение 5'!G109</f>
        <v>327</v>
      </c>
      <c r="G193" s="60">
        <f>'Приложение 5'!H109</f>
        <v>586</v>
      </c>
      <c r="H193" s="60">
        <f>'Приложение 5'!I109</f>
        <v>586</v>
      </c>
    </row>
    <row r="194" spans="1:8" ht="109.5" customHeight="1">
      <c r="A194" s="45" t="str">
        <f>'Приложение 5'!A110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94" s="5" t="str">
        <f>'Приложение 5'!C110</f>
        <v>07</v>
      </c>
      <c r="C194" s="5" t="str">
        <f>'Приложение 5'!D110</f>
        <v>02</v>
      </c>
      <c r="D194" s="5" t="str">
        <f>'Приложение 5'!E110</f>
        <v>90 1 Ю6 53032</v>
      </c>
      <c r="E194" s="5"/>
      <c r="F194" s="8">
        <f>'Приложение 5'!G110</f>
        <v>30080</v>
      </c>
      <c r="G194" s="8">
        <f>'Приложение 5'!H110</f>
        <v>30080</v>
      </c>
      <c r="H194" s="8">
        <f>'Приложение 5'!I110</f>
        <v>30080</v>
      </c>
    </row>
    <row r="195" spans="1:8" ht="83.25" customHeight="1">
      <c r="A195" s="45" t="str">
        <f>'Приложение 5'!A111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5" s="5" t="str">
        <f>'Приложение 5'!C111</f>
        <v>07</v>
      </c>
      <c r="C195" s="5" t="str">
        <f>'Приложение 5'!D111</f>
        <v>02</v>
      </c>
      <c r="D195" s="5" t="str">
        <f>'Приложение 5'!E111</f>
        <v>90 1 Ю6 53032</v>
      </c>
      <c r="E195" s="5">
        <f>'Приложение 5'!F111</f>
        <v>100</v>
      </c>
      <c r="F195" s="8">
        <f>'Приложение 5'!G111</f>
        <v>27931.7</v>
      </c>
      <c r="G195" s="8">
        <f>'Приложение 5'!H111</f>
        <v>27931.7</v>
      </c>
      <c r="H195" s="8">
        <f>'Приложение 5'!I111</f>
        <v>27931.7</v>
      </c>
    </row>
    <row r="196" spans="1:8" ht="28.5" customHeight="1">
      <c r="A196" s="45" t="str">
        <f>'Приложение 5'!A112</f>
        <v>Субсидии бюджетным учреждениям на иные цели</v>
      </c>
      <c r="B196" s="5" t="str">
        <f>'Приложение 5'!C112</f>
        <v>07</v>
      </c>
      <c r="C196" s="5" t="str">
        <f>'Приложение 5'!D112</f>
        <v>02</v>
      </c>
      <c r="D196" s="5" t="str">
        <f>'Приложение 5'!E112</f>
        <v>90 1 Ю6 53032</v>
      </c>
      <c r="E196" s="5">
        <f>'Приложение 5'!F112</f>
        <v>612</v>
      </c>
      <c r="F196" s="8">
        <f>'Приложение 5'!G112</f>
        <v>2148.3000000000002</v>
      </c>
      <c r="G196" s="8">
        <f>'Приложение 5'!H112</f>
        <v>2148.3000000000002</v>
      </c>
      <c r="H196" s="8">
        <f>'Приложение 5'!I112</f>
        <v>2148.3000000000002</v>
      </c>
    </row>
    <row r="197" spans="1:8" ht="113.25" customHeight="1">
      <c r="A197" s="43" t="s">
        <v>70</v>
      </c>
      <c r="B197" s="5" t="s">
        <v>21</v>
      </c>
      <c r="C197" s="5" t="s">
        <v>14</v>
      </c>
      <c r="D197" s="6" t="s">
        <v>110</v>
      </c>
      <c r="E197" s="3"/>
      <c r="F197" s="8">
        <f>'Приложение 5'!G113</f>
        <v>271438</v>
      </c>
      <c r="G197" s="8">
        <f>'Приложение 5'!H113</f>
        <v>271438</v>
      </c>
      <c r="H197" s="8">
        <f>'Приложение 5'!I113</f>
        <v>271438</v>
      </c>
    </row>
    <row r="198" spans="1:8" ht="80.25" customHeight="1">
      <c r="A198" s="44" t="s">
        <v>68</v>
      </c>
      <c r="B198" s="5" t="s">
        <v>21</v>
      </c>
      <c r="C198" s="5" t="s">
        <v>14</v>
      </c>
      <c r="D198" s="6" t="s">
        <v>110</v>
      </c>
      <c r="E198" s="3">
        <v>100</v>
      </c>
      <c r="F198" s="8">
        <f>'Приложение 5'!G114</f>
        <v>266143</v>
      </c>
      <c r="G198" s="8">
        <f>'Приложение 5'!H114</f>
        <v>246809</v>
      </c>
      <c r="H198" s="8">
        <f>'Приложение 5'!I114</f>
        <v>246809</v>
      </c>
    </row>
    <row r="199" spans="1:8" ht="33" customHeight="1">
      <c r="A199" s="44" t="s">
        <v>100</v>
      </c>
      <c r="B199" s="5" t="s">
        <v>21</v>
      </c>
      <c r="C199" s="5" t="s">
        <v>14</v>
      </c>
      <c r="D199" s="6" t="s">
        <v>110</v>
      </c>
      <c r="E199" s="5">
        <v>200</v>
      </c>
      <c r="F199" s="8">
        <f>'Приложение 5'!G115</f>
        <v>4971</v>
      </c>
      <c r="G199" s="8">
        <f>'Приложение 5'!H115</f>
        <v>4971</v>
      </c>
      <c r="H199" s="8">
        <f>'Приложение 5'!I115</f>
        <v>4971</v>
      </c>
    </row>
    <row r="200" spans="1:8" ht="33" customHeight="1">
      <c r="A200" s="44" t="str">
        <f>'Приложение 5'!A116</f>
        <v>Социальное обеспечение и иные выплаты населению</v>
      </c>
      <c r="B200" s="5" t="str">
        <f>'Приложение 5'!C116</f>
        <v>07</v>
      </c>
      <c r="C200" s="5" t="str">
        <f>'Приложение 5'!D116</f>
        <v>02</v>
      </c>
      <c r="D200" s="5" t="str">
        <f>'Приложение 5'!E116</f>
        <v>90 1 00 70910</v>
      </c>
      <c r="E200" s="5">
        <f>'Приложение 5'!F116</f>
        <v>300</v>
      </c>
      <c r="F200" s="8">
        <f>'Приложение 5'!G116</f>
        <v>51</v>
      </c>
      <c r="G200" s="8">
        <f>'Приложение 5'!H116</f>
        <v>0</v>
      </c>
      <c r="H200" s="8">
        <f>'Приложение 5'!I116</f>
        <v>0</v>
      </c>
    </row>
    <row r="201" spans="1:8" ht="90" customHeight="1">
      <c r="A201" s="44" t="str">
        <f>'Приложение 5'!A117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01" s="5" t="str">
        <f>'Приложение 5'!C117</f>
        <v>07</v>
      </c>
      <c r="C201" s="5" t="str">
        <f>'Приложение 5'!D117</f>
        <v>02</v>
      </c>
      <c r="D201" s="5" t="str">
        <f>'Приложение 5'!E117</f>
        <v>90 1 00 70910</v>
      </c>
      <c r="E201" s="5">
        <f>'Приложение 5'!F117</f>
        <v>611</v>
      </c>
      <c r="F201" s="8">
        <f>'Приложение 5'!G117</f>
        <v>273</v>
      </c>
      <c r="G201" s="8">
        <f>'Приложение 5'!H117</f>
        <v>19658</v>
      </c>
      <c r="H201" s="8">
        <f>'Приложение 5'!I117</f>
        <v>19658</v>
      </c>
    </row>
    <row r="202" spans="1:8" ht="75.75" customHeight="1">
      <c r="A202" s="44" t="str">
        <f>'Приложение 5'!A118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02" s="5" t="s">
        <v>21</v>
      </c>
      <c r="C202" s="5" t="s">
        <v>14</v>
      </c>
      <c r="D202" s="5" t="str">
        <f>'Приложение 5'!E118</f>
        <v>90 1 00 S0940</v>
      </c>
      <c r="E202" s="5"/>
      <c r="F202" s="8">
        <f>'Приложение 5'!G118</f>
        <v>1635</v>
      </c>
      <c r="G202" s="8">
        <f>'Приложение 5'!H118</f>
        <v>1635</v>
      </c>
      <c r="H202" s="8">
        <f>'Приложение 5'!I118</f>
        <v>1635</v>
      </c>
    </row>
    <row r="203" spans="1:8" ht="31.5" customHeight="1">
      <c r="A203" s="44" t="s">
        <v>100</v>
      </c>
      <c r="B203" s="5" t="s">
        <v>21</v>
      </c>
      <c r="C203" s="5" t="s">
        <v>14</v>
      </c>
      <c r="D203" s="5" t="str">
        <f>'Приложение 5'!E119</f>
        <v>90 1 00 S0940</v>
      </c>
      <c r="E203" s="5">
        <v>200</v>
      </c>
      <c r="F203" s="8">
        <f>'Приложение 5'!G119</f>
        <v>1618</v>
      </c>
      <c r="G203" s="8">
        <f>'Приложение 5'!H119</f>
        <v>1618</v>
      </c>
      <c r="H203" s="8">
        <f>'Приложение 5'!I119</f>
        <v>1618</v>
      </c>
    </row>
    <row r="204" spans="1:8" ht="31.5" customHeight="1">
      <c r="A204" s="44" t="str">
        <f>'Приложение 5'!A120</f>
        <v>Субсидии бюджетным учреждениям на иные цели</v>
      </c>
      <c r="B204" s="5" t="str">
        <f>'Приложение 5'!C120</f>
        <v>07</v>
      </c>
      <c r="C204" s="5" t="str">
        <f>'Приложение 5'!D120</f>
        <v>02</v>
      </c>
      <c r="D204" s="5" t="str">
        <f>'Приложение 5'!E120</f>
        <v>90 1 00 S0940</v>
      </c>
      <c r="E204" s="5">
        <f>'Приложение 5'!F120</f>
        <v>612</v>
      </c>
      <c r="F204" s="24">
        <f>'Приложение 5'!G120</f>
        <v>17</v>
      </c>
      <c r="G204" s="24">
        <f>'Приложение 5'!H120</f>
        <v>17</v>
      </c>
      <c r="H204" s="24">
        <f>'Приложение 5'!I120</f>
        <v>17</v>
      </c>
    </row>
    <row r="205" spans="1:8" ht="94.5">
      <c r="A205" s="66" t="str">
        <f>'Приложение 5'!A121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05" s="26" t="str">
        <f>'Приложение 5'!C121</f>
        <v>07</v>
      </c>
      <c r="C205" s="26" t="str">
        <f>'Приложение 5'!D121</f>
        <v>02</v>
      </c>
      <c r="D205" s="26" t="str">
        <f>'Приложение 5'!E121</f>
        <v>90 1 00 S0940</v>
      </c>
      <c r="E205" s="26"/>
      <c r="F205" s="65">
        <f>'Приложение 5'!G121</f>
        <v>16.515000000000001</v>
      </c>
      <c r="G205" s="65">
        <f>'Приложение 5'!H121</f>
        <v>0</v>
      </c>
      <c r="H205" s="65">
        <f>'Приложение 5'!I121</f>
        <v>0</v>
      </c>
    </row>
    <row r="206" spans="1:8" ht="31.5" customHeight="1">
      <c r="A206" s="66" t="str">
        <f>'Приложение 5'!A122</f>
        <v>Закупка товаров, работ и услуг для обеспечения государственных (муниципальных) нужд</v>
      </c>
      <c r="B206" s="26" t="str">
        <f>'Приложение 5'!C122</f>
        <v>07</v>
      </c>
      <c r="C206" s="26" t="str">
        <f>'Приложение 5'!D122</f>
        <v>02</v>
      </c>
      <c r="D206" s="26" t="str">
        <f>'Приложение 5'!E122</f>
        <v>90 1 00 S0940</v>
      </c>
      <c r="E206" s="26">
        <f>'Приложение 5'!F122</f>
        <v>200</v>
      </c>
      <c r="F206" s="65">
        <f>'Приложение 5'!G122</f>
        <v>16.515000000000001</v>
      </c>
      <c r="G206" s="65">
        <f>'Приложение 5'!H122</f>
        <v>0</v>
      </c>
      <c r="H206" s="65">
        <f>'Приложение 5'!I122</f>
        <v>0</v>
      </c>
    </row>
    <row r="207" spans="1:8" ht="47.25">
      <c r="A207" s="44" t="str">
        <f>'Приложение 5'!A123</f>
        <v>Субсидии на обеспечение бесплатным одноразовым горячим питанием детей из многодетных семей</v>
      </c>
      <c r="B207" s="5" t="str">
        <f>'Приложение 5'!C123</f>
        <v>07</v>
      </c>
      <c r="C207" s="5" t="str">
        <f>'Приложение 5'!D123</f>
        <v>02</v>
      </c>
      <c r="D207" s="5" t="str">
        <f>'Приложение 5'!E123</f>
        <v>90 1 00 S6890</v>
      </c>
      <c r="E207" s="5"/>
      <c r="F207" s="24">
        <f>'Приложение 5'!G123</f>
        <v>3655</v>
      </c>
      <c r="G207" s="24">
        <f>'Приложение 5'!H123</f>
        <v>3655</v>
      </c>
      <c r="H207" s="24">
        <f>'Приложение 5'!I123</f>
        <v>3655</v>
      </c>
    </row>
    <row r="208" spans="1:8" ht="31.5">
      <c r="A208" s="44" t="str">
        <f>'Приложение 5'!A124</f>
        <v>Закупка товаров, работ и услуг для обеспечения государственных (муниципальных) нужд</v>
      </c>
      <c r="B208" s="5" t="str">
        <f>'Приложение 5'!C124</f>
        <v>07</v>
      </c>
      <c r="C208" s="5" t="str">
        <f>'Приложение 5'!D124</f>
        <v>02</v>
      </c>
      <c r="D208" s="5" t="str">
        <f>'Приложение 5'!E124</f>
        <v>90 1 00 S6890</v>
      </c>
      <c r="E208" s="5">
        <f>'Приложение 5'!F124</f>
        <v>200</v>
      </c>
      <c r="F208" s="24">
        <f>'Приложение 5'!G124</f>
        <v>3375</v>
      </c>
      <c r="G208" s="24">
        <f>'Приложение 5'!H124</f>
        <v>3375</v>
      </c>
      <c r="H208" s="24">
        <f>'Приложение 5'!I124</f>
        <v>3375</v>
      </c>
    </row>
    <row r="209" spans="1:8" ht="31.5">
      <c r="A209" s="44" t="str">
        <f>'Приложение 5'!A125</f>
        <v>Субсидии бюджетным учреждениям на иные цели</v>
      </c>
      <c r="B209" s="5" t="str">
        <f>'Приложение 5'!C125</f>
        <v>07</v>
      </c>
      <c r="C209" s="5" t="str">
        <f>'Приложение 5'!D125</f>
        <v>02</v>
      </c>
      <c r="D209" s="5" t="str">
        <f>'Приложение 5'!E125</f>
        <v>90 1 00 S6890</v>
      </c>
      <c r="E209" s="5">
        <f>'Приложение 5'!F125</f>
        <v>612</v>
      </c>
      <c r="F209" s="24">
        <f>'Приложение 5'!G125</f>
        <v>280</v>
      </c>
      <c r="G209" s="24">
        <f>'Приложение 5'!H125</f>
        <v>280</v>
      </c>
      <c r="H209" s="24">
        <f>'Приложение 5'!I125</f>
        <v>280</v>
      </c>
    </row>
    <row r="210" spans="1:8" ht="94.5">
      <c r="A210" s="66" t="str">
        <f>'Приложение 5'!A126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10" s="26" t="str">
        <f>'Приложение 5'!C126</f>
        <v>07</v>
      </c>
      <c r="C210" s="26" t="str">
        <f>'Приложение 5'!D126</f>
        <v>02</v>
      </c>
      <c r="D210" s="26" t="str">
        <f>'Приложение 5'!E126</f>
        <v>90 1 00 S6890</v>
      </c>
      <c r="E210" s="26"/>
      <c r="F210" s="65">
        <f>'Приложение 5'!G126</f>
        <v>36.918999999999997</v>
      </c>
      <c r="G210" s="65">
        <f>'Приложение 5'!H126</f>
        <v>0</v>
      </c>
      <c r="H210" s="65">
        <f>'Приложение 5'!I126</f>
        <v>0</v>
      </c>
    </row>
    <row r="211" spans="1:8" ht="31.5">
      <c r="A211" s="66" t="str">
        <f>'Приложение 5'!A127</f>
        <v>Закупка товаров, работ и услуг для обеспечения государственных (муниципальных) нужд</v>
      </c>
      <c r="B211" s="26" t="str">
        <f>'Приложение 5'!C127</f>
        <v>07</v>
      </c>
      <c r="C211" s="26" t="str">
        <f>'Приложение 5'!D127</f>
        <v>02</v>
      </c>
      <c r="D211" s="26" t="str">
        <f>'Приложение 5'!E127</f>
        <v>90 1 00 S6890</v>
      </c>
      <c r="E211" s="26">
        <f>'Приложение 5'!F127</f>
        <v>200</v>
      </c>
      <c r="F211" s="65">
        <f>'Приложение 5'!G127</f>
        <v>36.918999999999997</v>
      </c>
      <c r="G211" s="65">
        <f>'Приложение 5'!H127</f>
        <v>0</v>
      </c>
      <c r="H211" s="65">
        <f>'Приложение 5'!I127</f>
        <v>0</v>
      </c>
    </row>
    <row r="212" spans="1:8" ht="66.75" customHeight="1">
      <c r="A212" s="44" t="str">
        <f>'Приложение 5'!A128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12" s="5" t="str">
        <f>'Приложение 5'!C128</f>
        <v>07</v>
      </c>
      <c r="C212" s="5" t="str">
        <f>'Приложение 5'!D128</f>
        <v>02</v>
      </c>
      <c r="D212" s="5" t="str">
        <f>'Приложение 5'!E128</f>
        <v>90 1 00 L3042</v>
      </c>
      <c r="E212" s="5"/>
      <c r="F212" s="24">
        <f>'Приложение 5'!G128</f>
        <v>10619.9</v>
      </c>
      <c r="G212" s="24">
        <f>'Приложение 5'!H128</f>
        <v>10212.1</v>
      </c>
      <c r="H212" s="24">
        <f>'Приложение 5'!I128</f>
        <v>9704.4</v>
      </c>
    </row>
    <row r="213" spans="1:8" ht="33.75" customHeight="1">
      <c r="A213" s="44" t="str">
        <f>'Приложение 5'!A129</f>
        <v>Закупка товаров, работ и услуг для обеспечения государственных (муниципальных) нужд</v>
      </c>
      <c r="B213" s="5" t="str">
        <f>'Приложение 5'!C129</f>
        <v>07</v>
      </c>
      <c r="C213" s="5" t="str">
        <f>'Приложение 5'!D129</f>
        <v>02</v>
      </c>
      <c r="D213" s="5" t="str">
        <f>'Приложение 5'!E129</f>
        <v>90 1 00 L3042</v>
      </c>
      <c r="E213" s="5">
        <f>'Приложение 5'!F129</f>
        <v>200</v>
      </c>
      <c r="F213" s="24">
        <f>'Приложение 5'!G129</f>
        <v>10049.9</v>
      </c>
      <c r="G213" s="24">
        <f>'Приложение 5'!H129</f>
        <v>9642.1</v>
      </c>
      <c r="H213" s="24">
        <f>'Приложение 5'!I129</f>
        <v>9134.4</v>
      </c>
    </row>
    <row r="214" spans="1:8" ht="33.75" customHeight="1">
      <c r="A214" s="44" t="str">
        <f>'Приложение 5'!A130</f>
        <v>Субсидии бюджетным учреждениям на иные цели</v>
      </c>
      <c r="B214" s="5" t="str">
        <f>'Приложение 5'!C130</f>
        <v>07</v>
      </c>
      <c r="C214" s="5" t="str">
        <f>'Приложение 5'!D130</f>
        <v>02</v>
      </c>
      <c r="D214" s="5" t="str">
        <f>'Приложение 5'!E130</f>
        <v>90 1 00 L3042</v>
      </c>
      <c r="E214" s="5">
        <f>'Приложение 5'!F130</f>
        <v>612</v>
      </c>
      <c r="F214" s="24">
        <f>'Приложение 5'!G130</f>
        <v>570</v>
      </c>
      <c r="G214" s="24">
        <f>'Приложение 5'!H130</f>
        <v>570</v>
      </c>
      <c r="H214" s="24">
        <f>'Приложение 5'!I130</f>
        <v>570</v>
      </c>
    </row>
    <row r="215" spans="1:8" ht="111" customHeight="1">
      <c r="A215" s="44" t="str">
        <f>'Приложение 5'!A131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15" s="5" t="str">
        <f>'Приложение 5'!C131</f>
        <v>07</v>
      </c>
      <c r="C215" s="5" t="str">
        <f>'Приложение 5'!D131</f>
        <v>02</v>
      </c>
      <c r="D215" s="5" t="str">
        <f>'Приложение 5'!E131</f>
        <v>90 1 Ю6 51790</v>
      </c>
      <c r="E215" s="5"/>
      <c r="F215" s="24">
        <f>'Приложение 5'!G131</f>
        <v>720.7</v>
      </c>
      <c r="G215" s="24">
        <f>'Приложение 5'!H131</f>
        <v>1327.4</v>
      </c>
      <c r="H215" s="24">
        <f>'Приложение 5'!I131</f>
        <v>1343.8</v>
      </c>
    </row>
    <row r="216" spans="1:8" ht="87" customHeight="1">
      <c r="A216" s="44" t="str">
        <f>'Приложение 5'!A132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6" s="5" t="str">
        <f>'Приложение 5'!C132</f>
        <v>07</v>
      </c>
      <c r="C216" s="5" t="str">
        <f>'Приложение 5'!D132</f>
        <v>02</v>
      </c>
      <c r="D216" s="5" t="str">
        <f>'Приложение 5'!E132</f>
        <v>90 1 Ю6 51790</v>
      </c>
      <c r="E216" s="5">
        <f>'Приложение 5'!F132</f>
        <v>100</v>
      </c>
      <c r="F216" s="24">
        <f>'Приложение 5'!G132</f>
        <v>720.7</v>
      </c>
      <c r="G216" s="24">
        <f>'Приложение 5'!H132</f>
        <v>1327.4</v>
      </c>
      <c r="H216" s="24">
        <f>'Приложение 5'!I132</f>
        <v>1343.8</v>
      </c>
    </row>
    <row r="217" spans="1:8" ht="32.25" customHeight="1">
      <c r="A217" s="44" t="str">
        <f>'Приложение 5'!A133</f>
        <v>Иные вопросы в сфере социальной политики</v>
      </c>
      <c r="B217" s="5" t="str">
        <f>'Приложение 5'!C133</f>
        <v>07</v>
      </c>
      <c r="C217" s="5" t="str">
        <f>'Приложение 5'!D133</f>
        <v>02</v>
      </c>
      <c r="D217" s="5" t="str">
        <f>'Приложение 5'!E133</f>
        <v>90 4 00 00000</v>
      </c>
      <c r="E217" s="5"/>
      <c r="F217" s="24">
        <f>'Приложение 5'!G133</f>
        <v>400</v>
      </c>
      <c r="G217" s="24">
        <f>'Приложение 5'!H133</f>
        <v>300</v>
      </c>
      <c r="H217" s="24">
        <f>'Приложение 5'!I133</f>
        <v>300</v>
      </c>
    </row>
    <row r="218" spans="1:8" ht="27" customHeight="1">
      <c r="A218" s="44" t="str">
        <f>'Приложение 5'!A134</f>
        <v>Содействие занятости населения</v>
      </c>
      <c r="B218" s="5" t="str">
        <f>'Приложение 5'!C134</f>
        <v>07</v>
      </c>
      <c r="C218" s="5" t="str">
        <f>'Приложение 5'!D134</f>
        <v>02</v>
      </c>
      <c r="D218" s="5" t="str">
        <f>'Приложение 5'!E134</f>
        <v>90 4 00 16820</v>
      </c>
      <c r="E218" s="5"/>
      <c r="F218" s="24">
        <f>'Приложение 5'!G134</f>
        <v>400</v>
      </c>
      <c r="G218" s="24">
        <f>'Приложение 5'!H134</f>
        <v>300</v>
      </c>
      <c r="H218" s="24">
        <f>'Приложение 5'!I134</f>
        <v>300</v>
      </c>
    </row>
    <row r="219" spans="1:8" ht="87" customHeight="1">
      <c r="A219" s="44" t="str">
        <f>'Приложение 5'!A135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9" s="5" t="str">
        <f>'Приложение 5'!C135</f>
        <v>07</v>
      </c>
      <c r="C219" s="5" t="str">
        <f>'Приложение 5'!D135</f>
        <v>02</v>
      </c>
      <c r="D219" s="5" t="str">
        <f>'Приложение 5'!E135</f>
        <v>90 4 00 16820</v>
      </c>
      <c r="E219" s="5">
        <f>'Приложение 5'!F135</f>
        <v>100</v>
      </c>
      <c r="F219" s="24">
        <f>'Приложение 5'!G135</f>
        <v>400</v>
      </c>
      <c r="G219" s="24">
        <f>'Приложение 5'!H135</f>
        <v>300</v>
      </c>
      <c r="H219" s="24">
        <f>'Приложение 5'!I135</f>
        <v>300</v>
      </c>
    </row>
    <row r="220" spans="1:8" ht="27.75" customHeight="1">
      <c r="A220" s="44" t="str">
        <f>'Приложение 5'!A40</f>
        <v>Дополнительное образование детей</v>
      </c>
      <c r="B220" s="5" t="str">
        <f>'Приложение 5'!C40</f>
        <v>07</v>
      </c>
      <c r="C220" s="5" t="str">
        <f>'Приложение 5'!D40</f>
        <v>03</v>
      </c>
      <c r="D220" s="5"/>
      <c r="E220" s="5"/>
      <c r="F220" s="24">
        <f>'Приложение 5'!G40</f>
        <v>17370.7</v>
      </c>
      <c r="G220" s="24">
        <f>'Приложение 5'!H40</f>
        <v>14380.7</v>
      </c>
      <c r="H220" s="24">
        <f>'Приложение 5'!I40</f>
        <v>14977.7</v>
      </c>
    </row>
    <row r="221" spans="1:8" ht="40.5" customHeight="1">
      <c r="A221" s="44" t="str">
        <f>'Приложение 5'!A41</f>
        <v>Расходы на обеспечение деятельности (оказание услуг) подведомственных учреждений</v>
      </c>
      <c r="B221" s="5" t="str">
        <f>'Приложение 5'!C41</f>
        <v>07</v>
      </c>
      <c r="C221" s="5" t="str">
        <f>'Приложение 5'!D41</f>
        <v>03</v>
      </c>
      <c r="D221" s="5" t="str">
        <f>'Приложение 5'!E41</f>
        <v>02 0 00 00000</v>
      </c>
      <c r="E221" s="5"/>
      <c r="F221" s="24">
        <f>'Приложение 5'!G41</f>
        <v>17370.7</v>
      </c>
      <c r="G221" s="24">
        <f>'Приложение 5'!H41</f>
        <v>14380.7</v>
      </c>
      <c r="H221" s="24">
        <f>'Приложение 5'!I41</f>
        <v>14977.7</v>
      </c>
    </row>
    <row r="222" spans="1:8" ht="60.75" customHeight="1">
      <c r="A222" s="44" t="str">
        <f>'Приложение 5'!A42</f>
        <v>Расходы на обеспечение деятельности (оказание услуг) подведомственных учреждений в сфере образования</v>
      </c>
      <c r="B222" s="5" t="str">
        <f>'Приложение 5'!C42</f>
        <v>07</v>
      </c>
      <c r="C222" s="5" t="str">
        <f>'Приложение 5'!D42</f>
        <v>03</v>
      </c>
      <c r="D222" s="5" t="str">
        <f>'Приложение 5'!E42</f>
        <v>02 1 00 00000</v>
      </c>
      <c r="E222" s="5"/>
      <c r="F222" s="24">
        <f>'Приложение 5'!G42</f>
        <v>17370.7</v>
      </c>
      <c r="G222" s="24">
        <f>'Приложение 5'!H42</f>
        <v>14380.7</v>
      </c>
      <c r="H222" s="24">
        <f>'Приложение 5'!I42</f>
        <v>14977.7</v>
      </c>
    </row>
    <row r="223" spans="1:8" ht="44.25" customHeight="1">
      <c r="A223" s="44" t="str">
        <f>'Приложение 5'!A43</f>
        <v>Обеспечение деятельности организаций (учреждений) дополнительного образования детей</v>
      </c>
      <c r="B223" s="5" t="str">
        <f>'Приложение 5'!C43</f>
        <v>07</v>
      </c>
      <c r="C223" s="5" t="str">
        <f>'Приложение 5'!D43</f>
        <v>03</v>
      </c>
      <c r="D223" s="5" t="str">
        <f>'Приложение 5'!E43</f>
        <v>02 1 00 10420</v>
      </c>
      <c r="E223" s="5"/>
      <c r="F223" s="24">
        <f>'Приложение 5'!G43</f>
        <v>5670.7</v>
      </c>
      <c r="G223" s="24">
        <f>'Приложение 5'!H43</f>
        <v>14380.7</v>
      </c>
      <c r="H223" s="24">
        <f>'Приложение 5'!I43</f>
        <v>14977.7</v>
      </c>
    </row>
    <row r="224" spans="1:8" ht="85.5" customHeight="1">
      <c r="A224" s="44" t="str">
        <f>'Приложение 5'!A44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4" s="5" t="str">
        <f>'Приложение 5'!C44</f>
        <v>07</v>
      </c>
      <c r="C224" s="5" t="str">
        <f>'Приложение 5'!D44</f>
        <v>03</v>
      </c>
      <c r="D224" s="5" t="str">
        <f>'Приложение 5'!E44</f>
        <v>02 1 00 10420</v>
      </c>
      <c r="E224" s="5">
        <f>'Приложение 5'!F44</f>
        <v>100</v>
      </c>
      <c r="F224" s="24">
        <f>'Приложение 5'!G44</f>
        <v>4020</v>
      </c>
      <c r="G224" s="24">
        <f>'Приложение 5'!H44</f>
        <v>12572</v>
      </c>
      <c r="H224" s="24">
        <f>'Приложение 5'!I44</f>
        <v>13019</v>
      </c>
    </row>
    <row r="225" spans="1:8" ht="38.25" customHeight="1">
      <c r="A225" s="44" t="str">
        <f>'Приложение 5'!A45</f>
        <v>Закупка товаров, работ и услуг для обеспечения государственных (муниципальных) нужд</v>
      </c>
      <c r="B225" s="5" t="str">
        <f>'Приложение 5'!C45</f>
        <v>07</v>
      </c>
      <c r="C225" s="5" t="str">
        <f>'Приложение 5'!D45</f>
        <v>03</v>
      </c>
      <c r="D225" s="5" t="str">
        <f>'Приложение 5'!E45</f>
        <v>02 1 00 10420</v>
      </c>
      <c r="E225" s="5">
        <f>'Приложение 5'!F45</f>
        <v>200</v>
      </c>
      <c r="F225" s="24">
        <f>'Приложение 5'!G45</f>
        <v>1627.7</v>
      </c>
      <c r="G225" s="24">
        <f>'Приложение 5'!H45</f>
        <v>1763.7</v>
      </c>
      <c r="H225" s="24">
        <f>'Приложение 5'!I45</f>
        <v>1913.7</v>
      </c>
    </row>
    <row r="226" spans="1:8" ht="21" customHeight="1">
      <c r="A226" s="44" t="str">
        <f>'Приложение 5'!A46</f>
        <v>Уплата налогов, сборов и иных платежей</v>
      </c>
      <c r="B226" s="5" t="str">
        <f>'Приложение 5'!C46</f>
        <v>07</v>
      </c>
      <c r="C226" s="5" t="str">
        <f>'Приложение 5'!D46</f>
        <v>03</v>
      </c>
      <c r="D226" s="5" t="str">
        <f>'Приложение 5'!E46</f>
        <v>02 1 00 10420</v>
      </c>
      <c r="E226" s="5">
        <f>'Приложение 5'!F46</f>
        <v>850</v>
      </c>
      <c r="F226" s="24">
        <f>'Приложение 5'!G46</f>
        <v>23</v>
      </c>
      <c r="G226" s="24">
        <f>'Приложение 5'!H46</f>
        <v>45</v>
      </c>
      <c r="H226" s="24">
        <f>'Приложение 5'!I46</f>
        <v>45</v>
      </c>
    </row>
    <row r="227" spans="1:8" ht="49.5" customHeight="1">
      <c r="A227" s="44" t="str">
        <f>'Приложение 5'!A47</f>
        <v>Субсидия на софинансирование части расходов местных бюджетов по оплате труда работников муниципальных учреждений</v>
      </c>
      <c r="B227" s="5" t="str">
        <f>'Приложение 5'!C47</f>
        <v>07</v>
      </c>
      <c r="C227" s="5" t="str">
        <f>'Приложение 5'!D47</f>
        <v>03</v>
      </c>
      <c r="D227" s="5" t="str">
        <f>'Приложение 5'!E47</f>
        <v>02 1 00 S0430</v>
      </c>
      <c r="E227" s="5"/>
      <c r="F227" s="24">
        <f>F228</f>
        <v>11700</v>
      </c>
      <c r="G227" s="24">
        <f>'Приложение 5'!H47</f>
        <v>0</v>
      </c>
      <c r="H227" s="24">
        <f>'Приложение 5'!I47</f>
        <v>0</v>
      </c>
    </row>
    <row r="228" spans="1:8" ht="81" customHeight="1">
      <c r="A228" s="44" t="str">
        <f>'Приложение 5'!A48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8" s="5" t="str">
        <f>'Приложение 5'!C48</f>
        <v>07</v>
      </c>
      <c r="C228" s="5" t="str">
        <f>'Приложение 5'!D48</f>
        <v>03</v>
      </c>
      <c r="D228" s="5" t="str">
        <f>'Приложение 5'!E48</f>
        <v>02 1 00 S0430</v>
      </c>
      <c r="E228" s="5">
        <f>'Приложение 5'!F48</f>
        <v>100</v>
      </c>
      <c r="F228" s="24">
        <f>'Приложение 5'!G48</f>
        <v>11700</v>
      </c>
      <c r="G228" s="24">
        <f>'Приложение 5'!H48</f>
        <v>0</v>
      </c>
      <c r="H228" s="24">
        <f>'Приложение 5'!I48</f>
        <v>0</v>
      </c>
    </row>
    <row r="229" spans="1:8" ht="26.25" customHeight="1">
      <c r="A229" s="47" t="s">
        <v>7</v>
      </c>
      <c r="B229" s="5" t="s">
        <v>21</v>
      </c>
      <c r="C229" s="5" t="s">
        <v>18</v>
      </c>
      <c r="D229" s="5"/>
      <c r="E229" s="3"/>
      <c r="F229" s="8">
        <f>F230+F240+F250+F258</f>
        <v>30562.381999999998</v>
      </c>
      <c r="G229" s="8">
        <f t="shared" ref="G229:H229" si="35">G230+G240+G250+G258</f>
        <v>18697.599999999999</v>
      </c>
      <c r="H229" s="8">
        <f t="shared" si="35"/>
        <v>18232</v>
      </c>
    </row>
    <row r="230" spans="1:8" ht="49.5" customHeight="1">
      <c r="A230" s="47" t="str">
        <f>'Приложение 5'!A137</f>
        <v>Руководство и управление в сфере установленных функций органов государственной власти субъектов Российской Федерации</v>
      </c>
      <c r="B230" s="5" t="str">
        <f>'Приложение 5'!C137</f>
        <v>07</v>
      </c>
      <c r="C230" s="5" t="str">
        <f>'Приложение 5'!D137</f>
        <v>09</v>
      </c>
      <c r="D230" s="5" t="str">
        <f>'Приложение 5'!E137</f>
        <v>01 0 00 00000</v>
      </c>
      <c r="E230" s="5"/>
      <c r="F230" s="24">
        <f>F231+F236</f>
        <v>6046</v>
      </c>
      <c r="G230" s="24">
        <f t="shared" ref="G230:H230" si="36">G231+G236</f>
        <v>5340</v>
      </c>
      <c r="H230" s="24">
        <f t="shared" si="36"/>
        <v>5340</v>
      </c>
    </row>
    <row r="231" spans="1:8" ht="38.25" customHeight="1">
      <c r="A231" s="47" t="str">
        <f>'Приложение 5'!A138</f>
        <v>Расходы на обеспечение деятельности органов местного самоуправления</v>
      </c>
      <c r="B231" s="5" t="str">
        <f>'Приложение 5'!C138</f>
        <v>07</v>
      </c>
      <c r="C231" s="5" t="str">
        <f>'Приложение 5'!D138</f>
        <v>09</v>
      </c>
      <c r="D231" s="5" t="str">
        <f>'Приложение 5'!E138</f>
        <v>01 2 00 00000</v>
      </c>
      <c r="E231" s="5"/>
      <c r="F231" s="24">
        <f>'Приложение 5'!G138</f>
        <v>4089</v>
      </c>
      <c r="G231" s="24">
        <f>'Приложение 5'!H138</f>
        <v>3383</v>
      </c>
      <c r="H231" s="24">
        <f>'Приложение 5'!I138</f>
        <v>3383</v>
      </c>
    </row>
    <row r="232" spans="1:8" ht="35.25" customHeight="1">
      <c r="A232" s="47" t="str">
        <f>'Приложение 5'!A139</f>
        <v>Центральный аппарат органов местного самоуправления</v>
      </c>
      <c r="B232" s="5" t="str">
        <f>'Приложение 5'!C139</f>
        <v>07</v>
      </c>
      <c r="C232" s="5" t="str">
        <f>'Приложение 5'!D139</f>
        <v>09</v>
      </c>
      <c r="D232" s="5" t="str">
        <f>'Приложение 5'!E139</f>
        <v>01 2 00 10110</v>
      </c>
      <c r="E232" s="5"/>
      <c r="F232" s="24">
        <f>'Приложение 5'!G139</f>
        <v>4089</v>
      </c>
      <c r="G232" s="24">
        <f>'Приложение 5'!H139</f>
        <v>3383</v>
      </c>
      <c r="H232" s="24">
        <f>'Приложение 5'!I139</f>
        <v>3383</v>
      </c>
    </row>
    <row r="233" spans="1:8" ht="77.25" customHeight="1">
      <c r="A233" s="47" t="str">
        <f>'Приложение 5'!A140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3" s="5" t="str">
        <f>'Приложение 5'!C140</f>
        <v>07</v>
      </c>
      <c r="C233" s="5" t="str">
        <f>'Приложение 5'!D140</f>
        <v>09</v>
      </c>
      <c r="D233" s="5" t="str">
        <f>'Приложение 5'!E140</f>
        <v>01 2 00 10110</v>
      </c>
      <c r="E233" s="5">
        <f>'Приложение 5'!F140</f>
        <v>100</v>
      </c>
      <c r="F233" s="24">
        <f>'Приложение 5'!G140</f>
        <v>3794</v>
      </c>
      <c r="G233" s="24">
        <f>'Приложение 5'!H140</f>
        <v>3188</v>
      </c>
      <c r="H233" s="24">
        <f>'Приложение 5'!I140</f>
        <v>3188</v>
      </c>
    </row>
    <row r="234" spans="1:8" ht="36" customHeight="1">
      <c r="A234" s="47" t="str">
        <f>'Приложение 5'!A141</f>
        <v>Закупка товаров, работ и услуг для обеспечения государственных (муниципальных) нужд</v>
      </c>
      <c r="B234" s="5" t="str">
        <f>'Приложение 5'!C141</f>
        <v>07</v>
      </c>
      <c r="C234" s="5" t="str">
        <f>'Приложение 5'!D141</f>
        <v>09</v>
      </c>
      <c r="D234" s="5" t="str">
        <f>'Приложение 5'!E141</f>
        <v>01 2 00 10110</v>
      </c>
      <c r="E234" s="5">
        <f>'Приложение 5'!F141</f>
        <v>200</v>
      </c>
      <c r="F234" s="24">
        <f>'Приложение 5'!G141</f>
        <v>295</v>
      </c>
      <c r="G234" s="24">
        <f>'Приложение 5'!H141</f>
        <v>195</v>
      </c>
      <c r="H234" s="24">
        <f>'Приложение 5'!I141</f>
        <v>195</v>
      </c>
    </row>
    <row r="235" spans="1:8" ht="20.25" customHeight="1">
      <c r="A235" s="47" t="str">
        <f>'Приложение 5'!A142</f>
        <v>Уплата налогов, сборов и иных платежей</v>
      </c>
      <c r="B235" s="5" t="str">
        <f>'Приложение 5'!C142</f>
        <v>07</v>
      </c>
      <c r="C235" s="5" t="str">
        <f>'Приложение 5'!D142</f>
        <v>09</v>
      </c>
      <c r="D235" s="5" t="str">
        <f>'Приложение 5'!E142</f>
        <v>01 2 00 10110</v>
      </c>
      <c r="E235" s="5">
        <f>'Приложение 5'!F142</f>
        <v>850</v>
      </c>
      <c r="F235" s="24">
        <f>'Приложение 5'!G142</f>
        <v>0</v>
      </c>
      <c r="G235" s="24">
        <f>'Приложение 5'!H142</f>
        <v>0</v>
      </c>
      <c r="H235" s="24">
        <f>'Приложение 5'!I142</f>
        <v>0</v>
      </c>
    </row>
    <row r="236" spans="1:8" ht="31.5" customHeight="1">
      <c r="A236" s="47" t="str">
        <f>'Приложение 5'!A143</f>
        <v>Руководство и управление в сфере установленных функций</v>
      </c>
      <c r="B236" s="5" t="str">
        <f>'Приложение 5'!C143</f>
        <v>07</v>
      </c>
      <c r="C236" s="5" t="str">
        <f>'Приложение 5'!D143</f>
        <v>09</v>
      </c>
      <c r="D236" s="5" t="str">
        <f>'Приложение 5'!E143</f>
        <v>01 4 00 00000</v>
      </c>
      <c r="E236" s="5"/>
      <c r="F236" s="24">
        <f>F237</f>
        <v>1957</v>
      </c>
      <c r="G236" s="24">
        <f t="shared" ref="G236:H236" si="37">G237</f>
        <v>1957</v>
      </c>
      <c r="H236" s="24">
        <f t="shared" si="37"/>
        <v>1957</v>
      </c>
    </row>
    <row r="237" spans="1:8" ht="51" customHeight="1">
      <c r="A237" s="47" t="str">
        <f>'Приложение 5'!A144</f>
        <v>Функционирование комиссий по делам несовершеннолетних и защите их прав и органов опеки и попечительства</v>
      </c>
      <c r="B237" s="5" t="str">
        <f>'Приложение 5'!C144</f>
        <v>07</v>
      </c>
      <c r="C237" s="5" t="str">
        <f>'Приложение 5'!D144</f>
        <v>09</v>
      </c>
      <c r="D237" s="5" t="str">
        <f>'Приложение 5'!E144</f>
        <v>01 4 00 70090</v>
      </c>
      <c r="E237" s="5"/>
      <c r="F237" s="24">
        <f>F238+F239</f>
        <v>1957</v>
      </c>
      <c r="G237" s="24">
        <f t="shared" ref="G237:H237" si="38">G238+G239</f>
        <v>1957</v>
      </c>
      <c r="H237" s="24">
        <f t="shared" si="38"/>
        <v>1957</v>
      </c>
    </row>
    <row r="238" spans="1:8" ht="85.5" customHeight="1">
      <c r="A238" s="47" t="str">
        <f>'Приложение 5'!A145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8" s="5" t="str">
        <f>'Приложение 5'!C145</f>
        <v>07</v>
      </c>
      <c r="C238" s="5" t="str">
        <f>'Приложение 5'!D145</f>
        <v>09</v>
      </c>
      <c r="D238" s="5" t="str">
        <f>'Приложение 5'!E145</f>
        <v>01 4 00 70090</v>
      </c>
      <c r="E238" s="5">
        <f>'Приложение 5'!F145</f>
        <v>100</v>
      </c>
      <c r="F238" s="24">
        <f>'Приложение 5'!G145+'Приложение 5'!G387</f>
        <v>1900</v>
      </c>
      <c r="G238" s="24">
        <f>'Приложение 5'!H145+'Приложение 5'!H387</f>
        <v>1900</v>
      </c>
      <c r="H238" s="24">
        <f>'Приложение 5'!I145+'Приложение 5'!I387</f>
        <v>1900</v>
      </c>
    </row>
    <row r="239" spans="1:8" ht="31.5" customHeight="1">
      <c r="A239" s="47" t="str">
        <f>'Приложение 5'!A146</f>
        <v>Закупка товаров, работ и услуг для обеспечения государственных (муниципальных) нужд</v>
      </c>
      <c r="B239" s="5" t="str">
        <f>'Приложение 5'!C146</f>
        <v>07</v>
      </c>
      <c r="C239" s="5" t="str">
        <f>'Приложение 5'!D146</f>
        <v>09</v>
      </c>
      <c r="D239" s="5" t="str">
        <f>'Приложение 5'!E146</f>
        <v>01 4 00 70090</v>
      </c>
      <c r="E239" s="5">
        <f>'Приложение 5'!F146</f>
        <v>200</v>
      </c>
      <c r="F239" s="24">
        <f>'Приложение 5'!G146+'Приложение 5'!G388</f>
        <v>57</v>
      </c>
      <c r="G239" s="24">
        <f>'Приложение 5'!H146+'Приложение 5'!H388</f>
        <v>57</v>
      </c>
      <c r="H239" s="24">
        <f>'Приложение 5'!I146+'Приложение 5'!I388</f>
        <v>57</v>
      </c>
    </row>
    <row r="240" spans="1:8" ht="36" customHeight="1">
      <c r="A240" s="47" t="str">
        <f>'Приложение 5'!A147</f>
        <v>Расходы на обеспечение деятельности (оказание услуг) подведомственных учреждений</v>
      </c>
      <c r="B240" s="5" t="str">
        <f>'Приложение 5'!C147</f>
        <v>07</v>
      </c>
      <c r="C240" s="5" t="str">
        <f>'Приложение 5'!D147</f>
        <v>09</v>
      </c>
      <c r="D240" s="5" t="str">
        <f>'Приложение 5'!E147</f>
        <v>02 0 00 00000</v>
      </c>
      <c r="E240" s="5"/>
      <c r="F240" s="24">
        <f>F241+F245</f>
        <v>12416</v>
      </c>
      <c r="G240" s="24">
        <f t="shared" ref="G240:H240" si="39">G241+G245</f>
        <v>10835</v>
      </c>
      <c r="H240" s="24">
        <f t="shared" si="39"/>
        <v>10002</v>
      </c>
    </row>
    <row r="241" spans="1:8" ht="54.75" customHeight="1">
      <c r="A241" s="47" t="str">
        <f>'Приложение 5'!A148</f>
        <v>Расходы на обеспечение деятельности (оказание услуг) подведомственных учреждений в сфере образования</v>
      </c>
      <c r="B241" s="5" t="str">
        <f>'Приложение 5'!C148</f>
        <v>07</v>
      </c>
      <c r="C241" s="5" t="str">
        <f>'Приложение 5'!D148</f>
        <v>09</v>
      </c>
      <c r="D241" s="5" t="str">
        <f>'Приложение 5'!E148</f>
        <v>02 1 00 00000</v>
      </c>
      <c r="E241" s="5"/>
      <c r="F241" s="24">
        <f>F242</f>
        <v>5624</v>
      </c>
      <c r="G241" s="24">
        <f t="shared" ref="G241:H241" si="40">G242</f>
        <v>4802</v>
      </c>
      <c r="H241" s="24">
        <f t="shared" si="40"/>
        <v>4802</v>
      </c>
    </row>
    <row r="242" spans="1:8" ht="27.75" customHeight="1">
      <c r="A242" s="47" t="str">
        <f>'Приложение 5'!A149</f>
        <v>Детские оздоровительные учреждения</v>
      </c>
      <c r="B242" s="5" t="str">
        <f>'Приложение 5'!C149</f>
        <v>07</v>
      </c>
      <c r="C242" s="5" t="str">
        <f>'Приложение 5'!D149</f>
        <v>09</v>
      </c>
      <c r="D242" s="5" t="str">
        <f>'Приложение 5'!E149</f>
        <v>02 1 00 10490</v>
      </c>
      <c r="E242" s="5"/>
      <c r="F242" s="24">
        <f>F243+F244</f>
        <v>5624</v>
      </c>
      <c r="G242" s="24">
        <f t="shared" ref="G242:H242" si="41">G243+G244</f>
        <v>4802</v>
      </c>
      <c r="H242" s="24">
        <f t="shared" si="41"/>
        <v>4802</v>
      </c>
    </row>
    <row r="243" spans="1:8" ht="86.25" customHeight="1">
      <c r="A243" s="47" t="str">
        <f>'Приложение 5'!A150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3" s="5" t="str">
        <f>'Приложение 5'!C150</f>
        <v>07</v>
      </c>
      <c r="C243" s="5" t="str">
        <f>'Приложение 5'!D150</f>
        <v>09</v>
      </c>
      <c r="D243" s="5" t="str">
        <f>'Приложение 5'!E150</f>
        <v>02 1 00 10490</v>
      </c>
      <c r="E243" s="5">
        <f>'Приложение 5'!F150</f>
        <v>100</v>
      </c>
      <c r="F243" s="24">
        <f>'Приложение 5'!G150</f>
        <v>4296</v>
      </c>
      <c r="G243" s="24">
        <f>'Приложение 5'!H150</f>
        <v>3700</v>
      </c>
      <c r="H243" s="24">
        <f>'Приложение 5'!I150</f>
        <v>3700</v>
      </c>
    </row>
    <row r="244" spans="1:8" ht="42" customHeight="1">
      <c r="A244" s="47" t="str">
        <f>'Приложение 5'!A151</f>
        <v>Закупка товаров, работ и услуг для обеспечения государственных (муниципальных) нужд</v>
      </c>
      <c r="B244" s="5" t="str">
        <f>'Приложение 5'!C151</f>
        <v>07</v>
      </c>
      <c r="C244" s="5" t="str">
        <f>'Приложение 5'!D151</f>
        <v>09</v>
      </c>
      <c r="D244" s="5" t="str">
        <f>'Приложение 5'!E151</f>
        <v>02 1 00 10490</v>
      </c>
      <c r="E244" s="5">
        <f>'Приложение 5'!F151</f>
        <v>200</v>
      </c>
      <c r="F244" s="24">
        <f>'Приложение 5'!G151</f>
        <v>1328</v>
      </c>
      <c r="G244" s="24">
        <f>'Приложение 5'!H151</f>
        <v>1102</v>
      </c>
      <c r="H244" s="24">
        <f>'Приложение 5'!I151</f>
        <v>1102</v>
      </c>
    </row>
    <row r="245" spans="1:8" ht="34.5" customHeight="1">
      <c r="A245" s="45" t="s">
        <v>79</v>
      </c>
      <c r="B245" s="5" t="str">
        <f>'Приложение 5'!C152</f>
        <v>07</v>
      </c>
      <c r="C245" s="5" t="str">
        <f>'Приложение 5'!D152</f>
        <v>09</v>
      </c>
      <c r="D245" s="5" t="str">
        <f>'Приложение 5'!E152</f>
        <v>02 5 00 00000</v>
      </c>
      <c r="E245" s="5"/>
      <c r="F245" s="24">
        <f>F246</f>
        <v>6792</v>
      </c>
      <c r="G245" s="24">
        <f>G246</f>
        <v>6033</v>
      </c>
      <c r="H245" s="24">
        <f>H246</f>
        <v>5200</v>
      </c>
    </row>
    <row r="246" spans="1:8" ht="93" customHeight="1">
      <c r="A246" s="48" t="s">
        <v>57</v>
      </c>
      <c r="B246" s="5" t="str">
        <f>'Приложение 5'!C153</f>
        <v>07</v>
      </c>
      <c r="C246" s="5" t="str">
        <f>'Приложение 5'!D153</f>
        <v>09</v>
      </c>
      <c r="D246" s="5" t="str">
        <f>'Приложение 5'!E153</f>
        <v>02 5 00 10820</v>
      </c>
      <c r="E246" s="5"/>
      <c r="F246" s="24">
        <f>F247+F248</f>
        <v>6792</v>
      </c>
      <c r="G246" s="24">
        <f t="shared" ref="G246:H246" si="42">G247+G248</f>
        <v>6033</v>
      </c>
      <c r="H246" s="24">
        <f t="shared" si="42"/>
        <v>5200</v>
      </c>
    </row>
    <row r="247" spans="1:8" ht="77.25" customHeight="1">
      <c r="A247" s="44" t="s">
        <v>68</v>
      </c>
      <c r="B247" s="5" t="str">
        <f>'Приложение 5'!C154</f>
        <v>07</v>
      </c>
      <c r="C247" s="5" t="str">
        <f>'Приложение 5'!D154</f>
        <v>09</v>
      </c>
      <c r="D247" s="5" t="str">
        <f>'Приложение 5'!E154</f>
        <v>02 5 00 10820</v>
      </c>
      <c r="E247" s="5">
        <f>'Приложение 5'!F154</f>
        <v>100</v>
      </c>
      <c r="F247" s="24">
        <f>'Приложение 5'!G154</f>
        <v>6232</v>
      </c>
      <c r="G247" s="24">
        <f>'Приложение 5'!H154</f>
        <v>5833</v>
      </c>
      <c r="H247" s="24">
        <f>'Приложение 5'!I154</f>
        <v>5000</v>
      </c>
    </row>
    <row r="248" spans="1:8" ht="32.25" customHeight="1">
      <c r="A248" s="44" t="s">
        <v>100</v>
      </c>
      <c r="B248" s="5" t="str">
        <f>'Приложение 5'!C155</f>
        <v>07</v>
      </c>
      <c r="C248" s="5" t="str">
        <f>'Приложение 5'!D155</f>
        <v>09</v>
      </c>
      <c r="D248" s="5" t="str">
        <f>'Приложение 5'!E155</f>
        <v>02 5 00 10820</v>
      </c>
      <c r="E248" s="5">
        <f>'Приложение 5'!F155</f>
        <v>200</v>
      </c>
      <c r="F248" s="24">
        <f>'Приложение 5'!G155</f>
        <v>560</v>
      </c>
      <c r="G248" s="24">
        <f>'Приложение 5'!H155</f>
        <v>200</v>
      </c>
      <c r="H248" s="24">
        <f>'Приложение 5'!I155</f>
        <v>200</v>
      </c>
    </row>
    <row r="249" spans="1:8" ht="19.5" customHeight="1">
      <c r="A249" s="45" t="s">
        <v>60</v>
      </c>
      <c r="B249" s="5" t="str">
        <f>'Приложение 5'!C156</f>
        <v>07</v>
      </c>
      <c r="C249" s="5" t="str">
        <f>'Приложение 5'!D156</f>
        <v>09</v>
      </c>
      <c r="D249" s="5" t="str">
        <f>'Приложение 5'!E156</f>
        <v>02 5 00 10820</v>
      </c>
      <c r="E249" s="5">
        <f>'Приложение 5'!F156</f>
        <v>850</v>
      </c>
      <c r="F249" s="24">
        <f>'Приложение 5'!G156</f>
        <v>0</v>
      </c>
      <c r="G249" s="24">
        <f>'Приложение 5'!H156</f>
        <v>0</v>
      </c>
      <c r="H249" s="24">
        <f>'Приложение 5'!I156</f>
        <v>0</v>
      </c>
    </row>
    <row r="250" spans="1:8" ht="19.5" customHeight="1">
      <c r="A250" s="45" t="str">
        <f>'Приложение 5'!A157</f>
        <v>Иные вопросы в отраслях социальной сферы</v>
      </c>
      <c r="B250" s="5" t="str">
        <f>'Приложение 5'!C157</f>
        <v>07</v>
      </c>
      <c r="C250" s="5" t="str">
        <f>'Приложение 5'!D157</f>
        <v>09</v>
      </c>
      <c r="D250" s="5" t="str">
        <f>'Приложение 5'!E157</f>
        <v>90 0 00 00000</v>
      </c>
      <c r="E250" s="5"/>
      <c r="F250" s="24">
        <f>F251</f>
        <v>2476.5650000000001</v>
      </c>
      <c r="G250" s="24">
        <f t="shared" ref="G250:H250" si="43">G251</f>
        <v>2451</v>
      </c>
      <c r="H250" s="24">
        <f t="shared" si="43"/>
        <v>2450</v>
      </c>
    </row>
    <row r="251" spans="1:8" ht="24" customHeight="1">
      <c r="A251" s="45" t="str">
        <f>'Приложение 5'!A158</f>
        <v>Иные вопросы в сфере образования</v>
      </c>
      <c r="B251" s="5" t="str">
        <f>'Приложение 5'!C158</f>
        <v>07</v>
      </c>
      <c r="C251" s="5" t="str">
        <f>'Приложение 5'!D158</f>
        <v>09</v>
      </c>
      <c r="D251" s="5" t="str">
        <f>'Приложение 5'!E158</f>
        <v>90 1 00 00000</v>
      </c>
      <c r="E251" s="5"/>
      <c r="F251" s="24">
        <f>F252+F256+F254</f>
        <v>2476.5650000000001</v>
      </c>
      <c r="G251" s="24">
        <f t="shared" ref="G251:H251" si="44">G252+G256</f>
        <v>2451</v>
      </c>
      <c r="H251" s="24">
        <f t="shared" si="44"/>
        <v>2450</v>
      </c>
    </row>
    <row r="252" spans="1:8" ht="35.25" customHeight="1">
      <c r="A252" s="45" t="str">
        <f>'Приложение 5'!A159</f>
        <v>Субсидии на проведение детской оздоровительной кампании</v>
      </c>
      <c r="B252" s="5" t="str">
        <f>'Приложение 5'!C159</f>
        <v>07</v>
      </c>
      <c r="C252" s="5" t="str">
        <f>'Приложение 5'!D159</f>
        <v>09</v>
      </c>
      <c r="D252" s="5" t="str">
        <f>'Приложение 5'!E159</f>
        <v>90 1 00 S6900</v>
      </c>
      <c r="E252" s="5"/>
      <c r="F252" s="24">
        <f>'Приложение 5'!G159</f>
        <v>2432</v>
      </c>
      <c r="G252" s="24">
        <f>'Приложение 5'!H159</f>
        <v>2432</v>
      </c>
      <c r="H252" s="24">
        <f>'Приложение 5'!I159</f>
        <v>2432</v>
      </c>
    </row>
    <row r="253" spans="1:8" ht="36.75" customHeight="1">
      <c r="A253" s="45" t="str">
        <f>'Приложение 5'!A160</f>
        <v>Закупка товаров, работ и услуг для обеспечения государственных (муниципальных) нужд</v>
      </c>
      <c r="B253" s="5" t="str">
        <f>'Приложение 5'!C160</f>
        <v>07</v>
      </c>
      <c r="C253" s="5" t="str">
        <f>'Приложение 5'!D160</f>
        <v>09</v>
      </c>
      <c r="D253" s="5" t="str">
        <f>'Приложение 5'!E160</f>
        <v>90 1 00 S6900</v>
      </c>
      <c r="E253" s="5">
        <f>'Приложение 5'!F160</f>
        <v>200</v>
      </c>
      <c r="F253" s="24">
        <f>'Приложение 5'!G160</f>
        <v>2432</v>
      </c>
      <c r="G253" s="24">
        <f>'Приложение 5'!H160</f>
        <v>2432</v>
      </c>
      <c r="H253" s="24">
        <f>'Приложение 5'!I160</f>
        <v>2432</v>
      </c>
    </row>
    <row r="254" spans="1:8" ht="36.75" customHeight="1">
      <c r="A254" s="64" t="str">
        <f>'Приложение 5'!A161</f>
        <v>Софинансирование субсидии на проведение детской оздоровительной кампании</v>
      </c>
      <c r="B254" s="26" t="str">
        <f>'Приложение 5'!C161</f>
        <v>07</v>
      </c>
      <c r="C254" s="26" t="str">
        <f>'Приложение 5'!D161</f>
        <v>09</v>
      </c>
      <c r="D254" s="26" t="str">
        <f>'Приложение 5'!E161</f>
        <v>90 1 00 S6900</v>
      </c>
      <c r="E254" s="26"/>
      <c r="F254" s="65">
        <f>'Приложение 5'!G161</f>
        <v>24.565000000000001</v>
      </c>
      <c r="G254" s="65">
        <f>'Приложение 5'!H161</f>
        <v>0</v>
      </c>
      <c r="H254" s="65">
        <f>'Приложение 5'!I161</f>
        <v>0</v>
      </c>
    </row>
    <row r="255" spans="1:8" ht="36.75" customHeight="1">
      <c r="A255" s="64" t="str">
        <f>'Приложение 5'!A162</f>
        <v>Закупка товаров, работ и услуг для обеспечения государственных (муниципальных) нужд</v>
      </c>
      <c r="B255" s="26" t="str">
        <f>'Приложение 5'!C162</f>
        <v>07</v>
      </c>
      <c r="C255" s="26" t="str">
        <f>'Приложение 5'!D162</f>
        <v>09</v>
      </c>
      <c r="D255" s="26" t="str">
        <f>'Приложение 5'!E162</f>
        <v>90 1 00 S6900</v>
      </c>
      <c r="E255" s="26">
        <f>'Приложение 5'!F162</f>
        <v>200</v>
      </c>
      <c r="F255" s="65">
        <f>'Приложение 5'!G162</f>
        <v>24.565000000000001</v>
      </c>
      <c r="G255" s="65">
        <f>'Приложение 5'!H162</f>
        <v>0</v>
      </c>
      <c r="H255" s="65">
        <f>'Приложение 5'!I162</f>
        <v>0</v>
      </c>
    </row>
    <row r="256" spans="1:8" ht="106.5" customHeight="1">
      <c r="A256" s="45" t="str">
        <f>'Приложение 5'!A163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56" s="5" t="str">
        <f>'Приложение 5'!C163</f>
        <v>07</v>
      </c>
      <c r="C256" s="5" t="str">
        <f>'Приложение 5'!D163</f>
        <v>09</v>
      </c>
      <c r="D256" s="5" t="str">
        <f>'Приложение 5'!E163</f>
        <v>90 1 00 S0620</v>
      </c>
      <c r="E256" s="5"/>
      <c r="F256" s="24">
        <f>'Приложение 5'!G163</f>
        <v>20</v>
      </c>
      <c r="G256" s="24">
        <f>'Приложение 5'!H163</f>
        <v>19</v>
      </c>
      <c r="H256" s="24">
        <f>'Приложение 5'!I163</f>
        <v>18</v>
      </c>
    </row>
    <row r="257" spans="1:8" ht="36.75" customHeight="1">
      <c r="A257" s="45" t="str">
        <f>'Приложение 5'!A164</f>
        <v>Социальное обеспечение и иные выплаты населению</v>
      </c>
      <c r="B257" s="5" t="str">
        <f>'Приложение 5'!C164</f>
        <v>07</v>
      </c>
      <c r="C257" s="5" t="str">
        <f>'Приложение 5'!D164</f>
        <v>09</v>
      </c>
      <c r="D257" s="5" t="str">
        <f>'Приложение 5'!E164</f>
        <v>90 1 00 S0620</v>
      </c>
      <c r="E257" s="5">
        <f>'Приложение 5'!F164</f>
        <v>300</v>
      </c>
      <c r="F257" s="24">
        <f>'Приложение 5'!G164</f>
        <v>20</v>
      </c>
      <c r="G257" s="24">
        <f>'Приложение 5'!H164</f>
        <v>19</v>
      </c>
      <c r="H257" s="24">
        <f>'Приложение 5'!I164</f>
        <v>18</v>
      </c>
    </row>
    <row r="258" spans="1:8" ht="36.75" customHeight="1">
      <c r="A258" s="45" t="str">
        <f>'Приложение 5'!A165</f>
        <v>Иные расходы органов государственной власти субъектов Российской Федерации</v>
      </c>
      <c r="B258" s="5" t="str">
        <f>'Приложение 5'!C165</f>
        <v>07</v>
      </c>
      <c r="C258" s="5" t="str">
        <f>'Приложение 5'!D165</f>
        <v>09</v>
      </c>
      <c r="D258" s="5" t="str">
        <f>'Приложение 5'!E165</f>
        <v>99 0 00 00000</v>
      </c>
      <c r="E258" s="5"/>
      <c r="F258" s="24">
        <f>'Приложение 5'!G165</f>
        <v>9623.8169999999991</v>
      </c>
      <c r="G258" s="24">
        <f>'Приложение 5'!H165</f>
        <v>71.599999999999994</v>
      </c>
      <c r="H258" s="24">
        <f>'Приложение 5'!I165</f>
        <v>440</v>
      </c>
    </row>
    <row r="259" spans="1:8" ht="36.75" customHeight="1">
      <c r="A259" s="45" t="str">
        <f>'Приложение 5'!A166</f>
        <v>Расходы на выполнение других обязательств государства</v>
      </c>
      <c r="B259" s="5" t="str">
        <f>'Приложение 5'!C166</f>
        <v>07</v>
      </c>
      <c r="C259" s="5" t="str">
        <f>'Приложение 5'!D166</f>
        <v>09</v>
      </c>
      <c r="D259" s="5" t="str">
        <f>'Приложение 5'!E166</f>
        <v>99 9 00 00000</v>
      </c>
      <c r="E259" s="5"/>
      <c r="F259" s="24">
        <f>'Приложение 5'!G166</f>
        <v>9623.8169999999991</v>
      </c>
      <c r="G259" s="24">
        <f>'Приложение 5'!H166</f>
        <v>71.599999999999994</v>
      </c>
      <c r="H259" s="24">
        <f>'Приложение 5'!I166</f>
        <v>440</v>
      </c>
    </row>
    <row r="260" spans="1:8" ht="25.5" customHeight="1">
      <c r="A260" s="45" t="str">
        <f>'Приложение 5'!A167</f>
        <v>Прочие выплаты по обязательствам государства</v>
      </c>
      <c r="B260" s="5" t="str">
        <f>'Приложение 5'!C167</f>
        <v>07</v>
      </c>
      <c r="C260" s="5" t="str">
        <f>'Приложение 5'!D167</f>
        <v>09</v>
      </c>
      <c r="D260" s="5" t="str">
        <f>'Приложение 5'!E167</f>
        <v>99 9 00 14710</v>
      </c>
      <c r="E260" s="5"/>
      <c r="F260" s="24">
        <f>'Приложение 5'!G167</f>
        <v>9623.8169999999991</v>
      </c>
      <c r="G260" s="24">
        <f>'Приложение 5'!H167</f>
        <v>71.599999999999994</v>
      </c>
      <c r="H260" s="24">
        <f>'Приложение 5'!I167</f>
        <v>440</v>
      </c>
    </row>
    <row r="261" spans="1:8" ht="36.75" customHeight="1">
      <c r="A261" s="45" t="str">
        <f>'Приложение 5'!A168</f>
        <v>Закупка товаров, работ и услуг для обеспечения государственных (муниципальных) нужд</v>
      </c>
      <c r="B261" s="5" t="str">
        <f>'Приложение 5'!C168</f>
        <v>07</v>
      </c>
      <c r="C261" s="5" t="str">
        <f>'Приложение 5'!D168</f>
        <v>09</v>
      </c>
      <c r="D261" s="5" t="str">
        <f>'Приложение 5'!E168</f>
        <v>99 9 00 14710</v>
      </c>
      <c r="E261" s="5">
        <f>'Приложение 5'!F168</f>
        <v>200</v>
      </c>
      <c r="F261" s="24">
        <f>'Приложение 5'!G168</f>
        <v>9623.8169999999991</v>
      </c>
      <c r="G261" s="24">
        <f>'Приложение 5'!H168</f>
        <v>71.599999999999994</v>
      </c>
      <c r="H261" s="24">
        <f>'Приложение 5'!I168</f>
        <v>440</v>
      </c>
    </row>
    <row r="262" spans="1:8" ht="23.25" customHeight="1">
      <c r="A262" s="41" t="s">
        <v>76</v>
      </c>
      <c r="B262" s="5" t="s">
        <v>20</v>
      </c>
      <c r="C262" s="5"/>
      <c r="D262" s="3"/>
      <c r="E262" s="5"/>
      <c r="F262" s="8">
        <f>F263+F279</f>
        <v>54279.200000000004</v>
      </c>
      <c r="G262" s="8">
        <f t="shared" ref="G262:H262" si="45">G263+G279</f>
        <v>50869</v>
      </c>
      <c r="H262" s="8">
        <f t="shared" si="45"/>
        <v>55108.899999999994</v>
      </c>
    </row>
    <row r="263" spans="1:8" ht="17.25" customHeight="1">
      <c r="A263" s="41" t="s">
        <v>45</v>
      </c>
      <c r="B263" s="5" t="s">
        <v>20</v>
      </c>
      <c r="C263" s="5" t="s">
        <v>13</v>
      </c>
      <c r="D263" s="3"/>
      <c r="E263" s="5"/>
      <c r="F263" s="8">
        <f>F264+F275+F272</f>
        <v>39511.300000000003</v>
      </c>
      <c r="G263" s="8">
        <f t="shared" ref="G263:H263" si="46">G264+G275+G272</f>
        <v>37796.700000000004</v>
      </c>
      <c r="H263" s="8">
        <f t="shared" si="46"/>
        <v>42036.6</v>
      </c>
    </row>
    <row r="264" spans="1:8" ht="44.25" customHeight="1">
      <c r="A264" s="41" t="str">
        <f>'Приложение 5'!A51</f>
        <v>Расходы на обеспечение деятельности (оказание услуг) подведомственных учреждений</v>
      </c>
      <c r="B264" s="5" t="str">
        <f>'Приложение 5'!C51</f>
        <v>08</v>
      </c>
      <c r="C264" s="5" t="str">
        <f>'Приложение 5'!D51</f>
        <v>01</v>
      </c>
      <c r="D264" s="5" t="str">
        <f>'Приложение 5'!E51</f>
        <v>02 0 00 00000</v>
      </c>
      <c r="E264" s="5"/>
      <c r="F264" s="24">
        <f>'Приложение 5'!G51</f>
        <v>34411.300000000003</v>
      </c>
      <c r="G264" s="24">
        <f>'Приложение 5'!H51</f>
        <v>33446.700000000004</v>
      </c>
      <c r="H264" s="24">
        <f>'Приложение 5'!I51</f>
        <v>37436.6</v>
      </c>
    </row>
    <row r="265" spans="1:8" ht="47.25">
      <c r="A265" s="41" t="str">
        <f>'Приложение 5'!A52</f>
        <v>Расходы на обеспечение деятельности (оказание услуг) подведомственных учреждений в сфере культуры</v>
      </c>
      <c r="B265" s="5" t="str">
        <f>'Приложение 5'!C52</f>
        <v>08</v>
      </c>
      <c r="C265" s="5" t="str">
        <f>'Приложение 5'!D52</f>
        <v>01</v>
      </c>
      <c r="D265" s="5" t="str">
        <f>'Приложение 5'!E52</f>
        <v>02 2 00 00000</v>
      </c>
      <c r="E265" s="5"/>
      <c r="F265" s="24">
        <f>'Приложение 5'!G52+F270</f>
        <v>53914.3</v>
      </c>
      <c r="G265" s="24">
        <f>'Приложение 5'!H52</f>
        <v>33446.700000000004</v>
      </c>
      <c r="H265" s="24">
        <f>'Приложение 5'!I52</f>
        <v>37436.6</v>
      </c>
    </row>
    <row r="266" spans="1:8" ht="21" customHeight="1">
      <c r="A266" s="41" t="str">
        <f>'Приложение 5'!A53</f>
        <v>Учреждения культуры</v>
      </c>
      <c r="B266" s="5" t="str">
        <f>'Приложение 5'!C53</f>
        <v>08</v>
      </c>
      <c r="C266" s="5" t="str">
        <f>'Приложение 5'!D53</f>
        <v>01</v>
      </c>
      <c r="D266" s="5" t="str">
        <f>'Приложение 5'!E53</f>
        <v>02 2 00 10530</v>
      </c>
      <c r="E266" s="5"/>
      <c r="F266" s="24">
        <f>'Приложение 5'!G53</f>
        <v>14908.3</v>
      </c>
      <c r="G266" s="24">
        <f>'Приложение 5'!H53</f>
        <v>33446.700000000004</v>
      </c>
      <c r="H266" s="24">
        <f>'Приложение 5'!I53</f>
        <v>37436.6</v>
      </c>
    </row>
    <row r="267" spans="1:8" ht="87.75" customHeight="1">
      <c r="A267" s="41" t="str">
        <f>'Приложение 5'!A54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7" s="5" t="str">
        <f>'Приложение 5'!C54</f>
        <v>08</v>
      </c>
      <c r="C267" s="5" t="str">
        <f>'Приложение 5'!D54</f>
        <v>01</v>
      </c>
      <c r="D267" s="5" t="str">
        <f>'Приложение 5'!E54</f>
        <v>02 2 00 10530</v>
      </c>
      <c r="E267" s="5">
        <f>'Приложение 5'!F54</f>
        <v>100</v>
      </c>
      <c r="F267" s="24">
        <f>'Приложение 5'!G54</f>
        <v>12523.6</v>
      </c>
      <c r="G267" s="24">
        <f>'Приложение 5'!H54</f>
        <v>30769.599999999999</v>
      </c>
      <c r="H267" s="24">
        <f>'Приложение 5'!I54</f>
        <v>34421.599999999999</v>
      </c>
    </row>
    <row r="268" spans="1:8" ht="37.5" customHeight="1">
      <c r="A268" s="41" t="str">
        <f>'Приложение 5'!A55</f>
        <v>Закупка товаров, работ и услуг для обеспечения государственных (муниципальных) нужд</v>
      </c>
      <c r="B268" s="5" t="str">
        <f>'Приложение 5'!C55</f>
        <v>08</v>
      </c>
      <c r="C268" s="5" t="str">
        <f>'Приложение 5'!D55</f>
        <v>01</v>
      </c>
      <c r="D268" s="5" t="str">
        <f>'Приложение 5'!E55</f>
        <v>02 2 00 10530</v>
      </c>
      <c r="E268" s="5">
        <f>'Приложение 5'!F55</f>
        <v>200</v>
      </c>
      <c r="F268" s="24">
        <f>'Приложение 5'!G55</f>
        <v>2354.6999999999998</v>
      </c>
      <c r="G268" s="24">
        <f>'Приложение 5'!H55</f>
        <v>2590.8000000000002</v>
      </c>
      <c r="H268" s="24">
        <f>'Приложение 5'!I55</f>
        <v>2928.7</v>
      </c>
    </row>
    <row r="269" spans="1:8" ht="21" customHeight="1">
      <c r="A269" s="41" t="str">
        <f>'Приложение 5'!A56</f>
        <v>Уплата налогов, сборов и иных платежей</v>
      </c>
      <c r="B269" s="5" t="str">
        <f>'Приложение 5'!C56</f>
        <v>08</v>
      </c>
      <c r="C269" s="5" t="str">
        <f>'Приложение 5'!D56</f>
        <v>01</v>
      </c>
      <c r="D269" s="5" t="str">
        <f>'Приложение 5'!E56</f>
        <v>02 2 00 10530</v>
      </c>
      <c r="E269" s="5">
        <f>'Приложение 5'!F56</f>
        <v>850</v>
      </c>
      <c r="F269" s="24">
        <f>'Приложение 5'!G56</f>
        <v>30</v>
      </c>
      <c r="G269" s="24">
        <f>'Приложение 5'!H56</f>
        <v>86.3</v>
      </c>
      <c r="H269" s="24">
        <f>'Приложение 5'!I56</f>
        <v>86.3</v>
      </c>
    </row>
    <row r="270" spans="1:8" ht="52.5" customHeight="1">
      <c r="A270" s="41" t="str">
        <f>'Приложение 5'!A57</f>
        <v>Субсидия на софинансирование части расходов местных бюджетов по оплате труда работников муниципальных учреждений</v>
      </c>
      <c r="B270" s="5" t="str">
        <f>'Приложение 5'!C57</f>
        <v>08</v>
      </c>
      <c r="C270" s="5" t="str">
        <f>'Приложение 5'!D57</f>
        <v>01</v>
      </c>
      <c r="D270" s="5" t="str">
        <f>'Приложение 5'!E57</f>
        <v>02 2 00 S0430</v>
      </c>
      <c r="E270" s="5"/>
      <c r="F270" s="24">
        <f>'Приложение 5'!G57</f>
        <v>19503</v>
      </c>
      <c r="G270" s="24">
        <f>'Приложение 5'!H57</f>
        <v>0</v>
      </c>
      <c r="H270" s="24">
        <f>'Приложение 5'!I57</f>
        <v>0</v>
      </c>
    </row>
    <row r="271" spans="1:8" ht="91.5" customHeight="1">
      <c r="A271" s="41" t="str">
        <f>'Приложение 5'!A58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1" s="5" t="str">
        <f>'Приложение 5'!C58</f>
        <v>08</v>
      </c>
      <c r="C271" s="5" t="str">
        <f>'Приложение 5'!D58</f>
        <v>01</v>
      </c>
      <c r="D271" s="5" t="str">
        <f>'Приложение 5'!E58</f>
        <v>02 2 00 S0430</v>
      </c>
      <c r="E271" s="5">
        <f>'Приложение 5'!F58</f>
        <v>100</v>
      </c>
      <c r="F271" s="24">
        <f>'Приложение 5'!G58</f>
        <v>19503</v>
      </c>
      <c r="G271" s="24">
        <f>'Приложение 5'!H58</f>
        <v>0</v>
      </c>
      <c r="H271" s="24">
        <f>'Приложение 5'!I58</f>
        <v>0</v>
      </c>
    </row>
    <row r="272" spans="1:8" ht="53.25" customHeight="1">
      <c r="A272" s="41" t="str">
        <f>'Приложение 5'!A59</f>
        <v>Муниципальная программа "Развитие культуры Волчихинского района Алтайского края на 2026-2030 годы"</v>
      </c>
      <c r="B272" s="5" t="str">
        <f>'Приложение 5'!C59</f>
        <v>08</v>
      </c>
      <c r="C272" s="5" t="str">
        <f>'Приложение 5'!D59</f>
        <v>01</v>
      </c>
      <c r="D272" s="5" t="str">
        <f>'Приложение 5'!E59</f>
        <v>44 0 00 00000</v>
      </c>
      <c r="E272" s="5"/>
      <c r="F272" s="24">
        <f>'Приложение 5'!G59</f>
        <v>800</v>
      </c>
      <c r="G272" s="24">
        <f>'Приложение 5'!H59</f>
        <v>50</v>
      </c>
      <c r="H272" s="24">
        <f>'Приложение 5'!I59</f>
        <v>300</v>
      </c>
    </row>
    <row r="273" spans="1:8" ht="36.75" customHeight="1">
      <c r="A273" s="41" t="str">
        <f>'Приложение 5'!A60</f>
        <v>Расходы на реализацию мероприятий муниципальных программ</v>
      </c>
      <c r="B273" s="5" t="str">
        <f>'Приложение 5'!C60</f>
        <v>08</v>
      </c>
      <c r="C273" s="5" t="str">
        <f>'Приложение 5'!D60</f>
        <v>01</v>
      </c>
      <c r="D273" s="5" t="str">
        <f>'Приложение 5'!E60</f>
        <v>44 0 00 60990</v>
      </c>
      <c r="E273" s="5"/>
      <c r="F273" s="24">
        <f>'Приложение 5'!G60</f>
        <v>800</v>
      </c>
      <c r="G273" s="24">
        <f>'Приложение 5'!H60</f>
        <v>50</v>
      </c>
      <c r="H273" s="24">
        <f>'Приложение 5'!I60</f>
        <v>300</v>
      </c>
    </row>
    <row r="274" spans="1:8" ht="41.25" customHeight="1">
      <c r="A274" s="41" t="str">
        <f>'Приложение 5'!A61</f>
        <v>Закупка товаров, работ и услуг для обеспечения государственных (муниципальных) нужд</v>
      </c>
      <c r="B274" s="5" t="str">
        <f>'Приложение 5'!C61</f>
        <v>08</v>
      </c>
      <c r="C274" s="5" t="str">
        <f>'Приложение 5'!D61</f>
        <v>01</v>
      </c>
      <c r="D274" s="5" t="str">
        <f>'Приложение 5'!E61</f>
        <v>44 0 00 60990</v>
      </c>
      <c r="E274" s="5">
        <f>'Приложение 5'!F61</f>
        <v>200</v>
      </c>
      <c r="F274" s="24">
        <f>'Приложение 5'!G61</f>
        <v>800</v>
      </c>
      <c r="G274" s="24">
        <f>'Приложение 5'!H61</f>
        <v>50</v>
      </c>
      <c r="H274" s="24">
        <f>'Приложение 5'!I61</f>
        <v>300</v>
      </c>
    </row>
    <row r="275" spans="1:8" ht="46.5" customHeight="1">
      <c r="A275" s="41" t="str">
        <f>'Приложение 5'!A229</f>
        <v xml:space="preserve">Межбюджетные трансферты общего характера бюджетам субъектов Российской Федерации и муниципальных образований </v>
      </c>
      <c r="B275" s="5" t="str">
        <f>'Приложение 5'!C229</f>
        <v>08</v>
      </c>
      <c r="C275" s="5" t="str">
        <f>'Приложение 5'!D229</f>
        <v>01</v>
      </c>
      <c r="D275" s="5" t="str">
        <f>'Приложение 5'!E229</f>
        <v>98 0 00 00000</v>
      </c>
      <c r="E275" s="5"/>
      <c r="F275" s="24">
        <f>'Приложение 5'!G229</f>
        <v>4300</v>
      </c>
      <c r="G275" s="24">
        <f>'Приложение 5'!H229</f>
        <v>4300</v>
      </c>
      <c r="H275" s="24">
        <f>'Приложение 5'!I229</f>
        <v>4300</v>
      </c>
    </row>
    <row r="276" spans="1:8" ht="36.75" customHeight="1">
      <c r="A276" s="41" t="str">
        <f>'Приложение 5'!A230</f>
        <v>Прочие межбюджетные трансферты общего характера</v>
      </c>
      <c r="B276" s="5" t="str">
        <f>'Приложение 5'!C230</f>
        <v>08</v>
      </c>
      <c r="C276" s="5" t="str">
        <f>'Приложение 5'!D230</f>
        <v>01</v>
      </c>
      <c r="D276" s="5" t="str">
        <f>'Приложение 5'!E230</f>
        <v>98 5 00 00000</v>
      </c>
      <c r="E276" s="5"/>
      <c r="F276" s="24">
        <f>'Приложение 5'!G230</f>
        <v>4300</v>
      </c>
      <c r="G276" s="24">
        <f>'Приложение 5'!H230</f>
        <v>4300</v>
      </c>
      <c r="H276" s="24">
        <f>'Приложение 5'!I230</f>
        <v>4300</v>
      </c>
    </row>
    <row r="277" spans="1:8" ht="111.75" customHeight="1">
      <c r="A277" s="43" t="s">
        <v>87</v>
      </c>
      <c r="B277" s="5" t="str">
        <f>'Приложение 5'!C231</f>
        <v>08</v>
      </c>
      <c r="C277" s="5" t="str">
        <f>'Приложение 5'!D231</f>
        <v>01</v>
      </c>
      <c r="D277" s="5" t="str">
        <f>'Приложение 5'!E231</f>
        <v>98 5 00 60510</v>
      </c>
      <c r="E277" s="5"/>
      <c r="F277" s="24">
        <f>'Приложение 5'!G231</f>
        <v>4300</v>
      </c>
      <c r="G277" s="24">
        <f>'Приложение 5'!H231</f>
        <v>4300</v>
      </c>
      <c r="H277" s="24">
        <f>'Приложение 5'!I231</f>
        <v>4300</v>
      </c>
    </row>
    <row r="278" spans="1:8" ht="18.75" customHeight="1">
      <c r="A278" s="43" t="s">
        <v>67</v>
      </c>
      <c r="B278" s="5" t="str">
        <f>'Приложение 5'!C232</f>
        <v>08</v>
      </c>
      <c r="C278" s="5" t="str">
        <f>'Приложение 5'!D232</f>
        <v>01</v>
      </c>
      <c r="D278" s="5" t="str">
        <f>'Приложение 5'!E232</f>
        <v>98 5 00 60510</v>
      </c>
      <c r="E278" s="5">
        <f>'Приложение 5'!F232</f>
        <v>540</v>
      </c>
      <c r="F278" s="24">
        <f>'Приложение 5'!G232</f>
        <v>4300</v>
      </c>
      <c r="G278" s="24">
        <f>'Приложение 5'!H232</f>
        <v>4300</v>
      </c>
      <c r="H278" s="24">
        <f>'Приложение 5'!I232</f>
        <v>4300</v>
      </c>
    </row>
    <row r="279" spans="1:8" ht="31.5">
      <c r="A279" s="41" t="s">
        <v>78</v>
      </c>
      <c r="B279" s="5" t="s">
        <v>20</v>
      </c>
      <c r="C279" s="5" t="s">
        <v>16</v>
      </c>
      <c r="D279" s="5"/>
      <c r="E279" s="5"/>
      <c r="F279" s="8">
        <f>F280+F285+F294</f>
        <v>14767.9</v>
      </c>
      <c r="G279" s="8">
        <f t="shared" ref="G279:H279" si="47">G280+G285+G294</f>
        <v>13072.3</v>
      </c>
      <c r="H279" s="8">
        <f t="shared" si="47"/>
        <v>13072.3</v>
      </c>
    </row>
    <row r="280" spans="1:8" ht="49.5" customHeight="1">
      <c r="A280" s="41" t="str">
        <f>'Приложение 5'!A63</f>
        <v>Руководство и управление в сфере установленных функций органов государственной власти субъектов Российской Федерации</v>
      </c>
      <c r="B280" s="5" t="str">
        <f>'Приложение 5'!C63</f>
        <v>08</v>
      </c>
      <c r="C280" s="5" t="str">
        <f>'Приложение 5'!D63</f>
        <v>04</v>
      </c>
      <c r="D280" s="5" t="str">
        <f>'Приложение 5'!E63</f>
        <v>01 0 00 00000</v>
      </c>
      <c r="E280" s="5"/>
      <c r="F280" s="24">
        <f>'Приложение 5'!G63</f>
        <v>1388</v>
      </c>
      <c r="G280" s="24">
        <f>'Приложение 5'!H63</f>
        <v>1272</v>
      </c>
      <c r="H280" s="24">
        <f>'Приложение 5'!I63</f>
        <v>1272</v>
      </c>
    </row>
    <row r="281" spans="1:8" ht="31.5">
      <c r="A281" s="41" t="str">
        <f>'Приложение 5'!A64</f>
        <v>Расходы на обеспечение деятельности органов местного самоуправления</v>
      </c>
      <c r="B281" s="5" t="str">
        <f>'Приложение 5'!C64</f>
        <v>08</v>
      </c>
      <c r="C281" s="5" t="str">
        <f>'Приложение 5'!D64</f>
        <v>04</v>
      </c>
      <c r="D281" s="5" t="str">
        <f>'Приложение 5'!E64</f>
        <v>01 2 00 00000</v>
      </c>
      <c r="E281" s="5"/>
      <c r="F281" s="24">
        <f>'Приложение 5'!G64</f>
        <v>1388</v>
      </c>
      <c r="G281" s="24">
        <f>'Приложение 5'!H64</f>
        <v>1272</v>
      </c>
      <c r="H281" s="24">
        <f>'Приложение 5'!I64</f>
        <v>1272</v>
      </c>
    </row>
    <row r="282" spans="1:8" ht="31.5" customHeight="1">
      <c r="A282" s="41" t="str">
        <f>'Приложение 5'!A65</f>
        <v>Центральный аппарат органов местного самоуправления</v>
      </c>
      <c r="B282" s="5" t="str">
        <f>'Приложение 5'!C65</f>
        <v>08</v>
      </c>
      <c r="C282" s="5" t="str">
        <f>'Приложение 5'!D65</f>
        <v>04</v>
      </c>
      <c r="D282" s="5" t="str">
        <f>'Приложение 5'!E65</f>
        <v>01 2 00 10110</v>
      </c>
      <c r="E282" s="5"/>
      <c r="F282" s="24">
        <f>'Приложение 5'!G65</f>
        <v>1388</v>
      </c>
      <c r="G282" s="24">
        <f>'Приложение 5'!H65</f>
        <v>1272</v>
      </c>
      <c r="H282" s="24">
        <f>'Приложение 5'!I65</f>
        <v>1272</v>
      </c>
    </row>
    <row r="283" spans="1:8" ht="84" customHeight="1">
      <c r="A283" s="41" t="str">
        <f>'Приложение 5'!A66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3" s="5" t="str">
        <f>'Приложение 5'!C66</f>
        <v>08</v>
      </c>
      <c r="C283" s="5" t="str">
        <f>'Приложение 5'!D66</f>
        <v>04</v>
      </c>
      <c r="D283" s="5" t="str">
        <f>'Приложение 5'!E66</f>
        <v>01 2 00 10110</v>
      </c>
      <c r="E283" s="5">
        <f>'Приложение 5'!F66</f>
        <v>100</v>
      </c>
      <c r="F283" s="24">
        <f>'Приложение 5'!G66</f>
        <v>1388</v>
      </c>
      <c r="G283" s="24">
        <f>'Приложение 5'!H66</f>
        <v>1272</v>
      </c>
      <c r="H283" s="24">
        <f>'Приложение 5'!I66</f>
        <v>1272</v>
      </c>
    </row>
    <row r="284" spans="1:8" ht="33.75" customHeight="1">
      <c r="A284" s="41" t="str">
        <f>'Приложение 5'!A67</f>
        <v>Закупка товаров, работ и услуг для обеспечения государственных (муниципальных) нужд</v>
      </c>
      <c r="B284" s="5" t="str">
        <f>'Приложение 5'!C67</f>
        <v>08</v>
      </c>
      <c r="C284" s="5" t="str">
        <f>'Приложение 5'!D67</f>
        <v>04</v>
      </c>
      <c r="D284" s="5" t="str">
        <f>'Приложение 5'!E67</f>
        <v>01 2 00 10110</v>
      </c>
      <c r="E284" s="5">
        <f>'Приложение 5'!F67</f>
        <v>200</v>
      </c>
      <c r="F284" s="24">
        <f>'Приложение 5'!G67</f>
        <v>0</v>
      </c>
      <c r="G284" s="24">
        <f>'Приложение 5'!H67</f>
        <v>0</v>
      </c>
      <c r="H284" s="24">
        <f>'Приложение 5'!I67</f>
        <v>0</v>
      </c>
    </row>
    <row r="285" spans="1:8" ht="33.75" customHeight="1">
      <c r="A285" s="41" t="str">
        <f>'Приложение 5'!A68</f>
        <v>Расходы на обеспечение деятельности (оказание услуг) подведомственных учреждений</v>
      </c>
      <c r="B285" s="5" t="str">
        <f>'Приложение 5'!C68</f>
        <v>08</v>
      </c>
      <c r="C285" s="5" t="str">
        <f>'Приложение 5'!D68</f>
        <v>04</v>
      </c>
      <c r="D285" s="5" t="str">
        <f>'Приложение 5'!E68</f>
        <v>02 0 00 00000</v>
      </c>
      <c r="E285" s="5"/>
      <c r="F285" s="24">
        <f>F286</f>
        <v>12579.9</v>
      </c>
      <c r="G285" s="24">
        <f t="shared" ref="G285:H285" si="48">G286</f>
        <v>11770.3</v>
      </c>
      <c r="H285" s="24">
        <f t="shared" si="48"/>
        <v>11770.3</v>
      </c>
    </row>
    <row r="286" spans="1:8" ht="45" customHeight="1">
      <c r="A286" s="41" t="str">
        <f>'Приложение 5'!A69</f>
        <v>Расходы на обеспечение деятельности (оказание услуг) иных подведомственных учреждений</v>
      </c>
      <c r="B286" s="5" t="str">
        <f>'Приложение 5'!C69</f>
        <v>08</v>
      </c>
      <c r="C286" s="5" t="str">
        <f>'Приложение 5'!D69</f>
        <v>04</v>
      </c>
      <c r="D286" s="5" t="str">
        <f>'Приложение 5'!E69</f>
        <v>02 5 00 00000</v>
      </c>
      <c r="E286" s="5"/>
      <c r="F286" s="24">
        <f>F287+F290</f>
        <v>12579.9</v>
      </c>
      <c r="G286" s="24">
        <f t="shared" ref="G286:H286" si="49">G287+G290</f>
        <v>11770.3</v>
      </c>
      <c r="H286" s="24">
        <f t="shared" si="49"/>
        <v>11770.3</v>
      </c>
    </row>
    <row r="287" spans="1:8" ht="36" customHeight="1">
      <c r="A287" s="41" t="str">
        <f>'Приложение 5'!A70</f>
        <v>Учреждения по обеспечению хозяйственного обслуживания</v>
      </c>
      <c r="B287" s="5" t="str">
        <f>'Приложение 5'!C70</f>
        <v>08</v>
      </c>
      <c r="C287" s="5" t="str">
        <f>'Приложение 5'!D70</f>
        <v>04</v>
      </c>
      <c r="D287" s="5" t="str">
        <f>'Приложение 5'!E70</f>
        <v>02 5 00 10810</v>
      </c>
      <c r="E287" s="5"/>
      <c r="F287" s="24">
        <f>'Приложение 5'!G70</f>
        <v>9134.7999999999993</v>
      </c>
      <c r="G287" s="24">
        <f>'Приложение 5'!H70</f>
        <v>8943.4</v>
      </c>
      <c r="H287" s="24">
        <f>'Приложение 5'!I70</f>
        <v>8943.4</v>
      </c>
    </row>
    <row r="288" spans="1:8" ht="90" customHeight="1">
      <c r="A288" s="41" t="str">
        <f>'Приложение 5'!A71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8" s="5" t="str">
        <f>'Приложение 5'!C71</f>
        <v>08</v>
      </c>
      <c r="C288" s="5" t="str">
        <f>'Приложение 5'!D71</f>
        <v>04</v>
      </c>
      <c r="D288" s="5" t="str">
        <f>'Приложение 5'!E71</f>
        <v>02 5 00 10810</v>
      </c>
      <c r="E288" s="5">
        <f>'Приложение 5'!F71</f>
        <v>100</v>
      </c>
      <c r="F288" s="24">
        <f>'Приложение 5'!G71</f>
        <v>9010</v>
      </c>
      <c r="G288" s="24">
        <f>'Приложение 5'!H71</f>
        <v>8661</v>
      </c>
      <c r="H288" s="24">
        <f>'Приложение 5'!I71</f>
        <v>8661</v>
      </c>
    </row>
    <row r="289" spans="1:8" ht="36" customHeight="1">
      <c r="A289" s="41" t="str">
        <f>'Приложение 5'!A72</f>
        <v>Закупка товаров, работ и услуг для обеспечения государственных (муниципальных) нужд</v>
      </c>
      <c r="B289" s="5" t="str">
        <f>'Приложение 5'!C72</f>
        <v>08</v>
      </c>
      <c r="C289" s="5" t="str">
        <f>'Приложение 5'!D72</f>
        <v>04</v>
      </c>
      <c r="D289" s="5" t="str">
        <f>'Приложение 5'!E72</f>
        <v>02 5 00 10810</v>
      </c>
      <c r="E289" s="5">
        <f>'Приложение 5'!F72</f>
        <v>200</v>
      </c>
      <c r="F289" s="24">
        <f>'Приложение 5'!G72</f>
        <v>124.8</v>
      </c>
      <c r="G289" s="24">
        <f>'Приложение 5'!H72</f>
        <v>273.39999999999998</v>
      </c>
      <c r="H289" s="24">
        <f>'Приложение 5'!I72</f>
        <v>273.39999999999998</v>
      </c>
    </row>
    <row r="290" spans="1:8" ht="97.5" customHeight="1">
      <c r="A290" s="41" t="str">
        <f>'Приложение 5'!A74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290" s="5" t="str">
        <f>'Приложение 5'!C74</f>
        <v>08</v>
      </c>
      <c r="C290" s="5" t="str">
        <f>'Приложение 5'!D74</f>
        <v>04</v>
      </c>
      <c r="D290" s="5" t="str">
        <f>'Приложение 5'!E74</f>
        <v>02 5 00 10820</v>
      </c>
      <c r="E290" s="5"/>
      <c r="F290" s="24">
        <f>'Приложение 5'!G74</f>
        <v>3445.1000000000004</v>
      </c>
      <c r="G290" s="24">
        <f>'Приложение 5'!H74</f>
        <v>2826.9</v>
      </c>
      <c r="H290" s="24">
        <f>'Приложение 5'!I74</f>
        <v>2826.9</v>
      </c>
    </row>
    <row r="291" spans="1:8" ht="78.75" customHeight="1">
      <c r="A291" s="41" t="str">
        <f>'Приложение 5'!A75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1" s="5" t="str">
        <f>'Приложение 5'!C75</f>
        <v>08</v>
      </c>
      <c r="C291" s="5" t="str">
        <f>'Приложение 5'!D75</f>
        <v>04</v>
      </c>
      <c r="D291" s="5" t="str">
        <f>'Приложение 5'!E75</f>
        <v>02 5 00 10820</v>
      </c>
      <c r="E291" s="5">
        <f>'Приложение 5'!F75</f>
        <v>100</v>
      </c>
      <c r="F291" s="24">
        <f>'Приложение 5'!G75</f>
        <v>2911.9</v>
      </c>
      <c r="G291" s="24">
        <f>'Приложение 5'!H75</f>
        <v>2668.9</v>
      </c>
      <c r="H291" s="24">
        <f>'Приложение 5'!I75</f>
        <v>2668.9</v>
      </c>
    </row>
    <row r="292" spans="1:8" ht="33" customHeight="1">
      <c r="A292" s="41" t="str">
        <f>'Приложение 5'!A76</f>
        <v>Закупка товаров, работ и услуг для обеспечения государственных (муниципальных) нужд</v>
      </c>
      <c r="B292" s="5" t="str">
        <f>'Приложение 5'!C76</f>
        <v>08</v>
      </c>
      <c r="C292" s="5" t="str">
        <f>'Приложение 5'!D76</f>
        <v>04</v>
      </c>
      <c r="D292" s="5" t="str">
        <f>'Приложение 5'!E76</f>
        <v>02 5 00 10820</v>
      </c>
      <c r="E292" s="5">
        <f>'Приложение 5'!F76</f>
        <v>200</v>
      </c>
      <c r="F292" s="24">
        <f>'Приложение 5'!G76</f>
        <v>533.20000000000005</v>
      </c>
      <c r="G292" s="24">
        <f>'Приложение 5'!H76</f>
        <v>158</v>
      </c>
      <c r="H292" s="24">
        <f>'Приложение 5'!I76</f>
        <v>158</v>
      </c>
    </row>
    <row r="293" spans="1:8" ht="20.25" customHeight="1">
      <c r="A293" s="41" t="str">
        <f>'Приложение 5'!A77</f>
        <v>Уплата налогов, сборов и иных платежей</v>
      </c>
      <c r="B293" s="5" t="str">
        <f>'Приложение 5'!C77</f>
        <v>08</v>
      </c>
      <c r="C293" s="5" t="str">
        <f>'Приложение 5'!D77</f>
        <v>04</v>
      </c>
      <c r="D293" s="5" t="str">
        <f>'Приложение 5'!E77</f>
        <v>02 5 00 10820</v>
      </c>
      <c r="E293" s="5">
        <f>'Приложение 5'!F77</f>
        <v>850</v>
      </c>
      <c r="F293" s="24">
        <f>'Приложение 5'!G77</f>
        <v>0</v>
      </c>
      <c r="G293" s="24">
        <f>'Приложение 5'!H77</f>
        <v>0</v>
      </c>
      <c r="H293" s="24">
        <f>'Приложение 5'!I77</f>
        <v>0</v>
      </c>
    </row>
    <row r="294" spans="1:8" ht="62.25" customHeight="1">
      <c r="A294" s="45" t="str">
        <f>'Приложение 5'!A234</f>
        <v xml:space="preserve">Межбюджетные трансферты общего характера бюджетам субъектов Российской Федерации и муниципальных образований </v>
      </c>
      <c r="B294" s="5" t="str">
        <f>'Приложение 5'!C234</f>
        <v>08</v>
      </c>
      <c r="C294" s="5" t="str">
        <f>'Приложение 5'!D234</f>
        <v>04</v>
      </c>
      <c r="D294" s="5" t="str">
        <f>'Приложение 5'!E234</f>
        <v>98 0 00 00000</v>
      </c>
      <c r="E294" s="5"/>
      <c r="F294" s="24">
        <f>'Приложение 5'!G234</f>
        <v>800</v>
      </c>
      <c r="G294" s="24">
        <f>'Приложение 5'!H234</f>
        <v>30</v>
      </c>
      <c r="H294" s="24">
        <f>'Приложение 5'!I234</f>
        <v>30</v>
      </c>
    </row>
    <row r="295" spans="1:8" ht="36.75" customHeight="1">
      <c r="A295" s="45" t="str">
        <f>'Приложение 5'!A235</f>
        <v>Прочие межбюджетные трансферты общего характера</v>
      </c>
      <c r="B295" s="5" t="str">
        <f>'Приложение 5'!C235</f>
        <v>08</v>
      </c>
      <c r="C295" s="5" t="str">
        <f>'Приложение 5'!D235</f>
        <v>04</v>
      </c>
      <c r="D295" s="5" t="str">
        <f>'Приложение 5'!E235</f>
        <v>98 5 00 00000</v>
      </c>
      <c r="E295" s="5"/>
      <c r="F295" s="24">
        <f>'Приложение 5'!G235</f>
        <v>800</v>
      </c>
      <c r="G295" s="24">
        <f>'Приложение 5'!H235</f>
        <v>30</v>
      </c>
      <c r="H295" s="24">
        <f>'Приложение 5'!I235</f>
        <v>30</v>
      </c>
    </row>
    <row r="296" spans="1:8" ht="109.5" customHeight="1">
      <c r="A296" s="45" t="str">
        <f>'Приложение 5'!A236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96" s="5" t="str">
        <f>'Приложение 5'!C236</f>
        <v>08</v>
      </c>
      <c r="C296" s="5" t="str">
        <f>'Приложение 5'!D236</f>
        <v>04</v>
      </c>
      <c r="D296" s="5" t="str">
        <f>'Приложение 5'!E236</f>
        <v>98 5 00 60510</v>
      </c>
      <c r="E296" s="5"/>
      <c r="F296" s="24">
        <f>'Приложение 5'!G236</f>
        <v>800</v>
      </c>
      <c r="G296" s="24">
        <f>'Приложение 5'!H236</f>
        <v>30</v>
      </c>
      <c r="H296" s="24">
        <f>'Приложение 5'!I236</f>
        <v>30</v>
      </c>
    </row>
    <row r="297" spans="1:8" ht="21" customHeight="1">
      <c r="A297" s="45" t="str">
        <f>'Приложение 5'!A237</f>
        <v>Иные межбюджетные трансферты</v>
      </c>
      <c r="B297" s="5" t="str">
        <f>'Приложение 5'!C237</f>
        <v>08</v>
      </c>
      <c r="C297" s="5" t="str">
        <f>'Приложение 5'!D237</f>
        <v>04</v>
      </c>
      <c r="D297" s="5" t="str">
        <f>'Приложение 5'!E237</f>
        <v>98 5 00 60510</v>
      </c>
      <c r="E297" s="5">
        <f>'Приложение 5'!F237</f>
        <v>540</v>
      </c>
      <c r="F297" s="24">
        <f>'Приложение 5'!G237</f>
        <v>800</v>
      </c>
      <c r="G297" s="24">
        <f>'Приложение 5'!H237</f>
        <v>30</v>
      </c>
      <c r="H297" s="24">
        <f>'Приложение 5'!I237</f>
        <v>30</v>
      </c>
    </row>
    <row r="298" spans="1:8">
      <c r="A298" s="41" t="s">
        <v>35</v>
      </c>
      <c r="B298" s="5">
        <v>10</v>
      </c>
      <c r="C298" s="5"/>
      <c r="D298" s="3"/>
      <c r="E298" s="5"/>
      <c r="F298" s="8">
        <f>F299+F316+F304</f>
        <v>27475</v>
      </c>
      <c r="G298" s="8">
        <f t="shared" ref="G298:H298" si="50">G299+G316+G304</f>
        <v>20931</v>
      </c>
      <c r="H298" s="8">
        <f t="shared" si="50"/>
        <v>20931</v>
      </c>
    </row>
    <row r="299" spans="1:8">
      <c r="A299" s="41" t="s">
        <v>10</v>
      </c>
      <c r="B299" s="5">
        <v>10</v>
      </c>
      <c r="C299" s="5" t="s">
        <v>13</v>
      </c>
      <c r="D299" s="3"/>
      <c r="E299" s="5"/>
      <c r="F299" s="8">
        <f>F302</f>
        <v>1300</v>
      </c>
      <c r="G299" s="8">
        <f t="shared" ref="G299:H299" si="51">G302</f>
        <v>1020</v>
      </c>
      <c r="H299" s="8">
        <f t="shared" si="51"/>
        <v>1020</v>
      </c>
    </row>
    <row r="300" spans="1:8" ht="22.5" customHeight="1">
      <c r="A300" s="41" t="str">
        <f>'Приложение 5'!A391</f>
        <v>Иные вопросы в отраслях социальной сферы</v>
      </c>
      <c r="B300" s="5">
        <f>'Приложение 5'!C391</f>
        <v>10</v>
      </c>
      <c r="C300" s="5" t="str">
        <f>'Приложение 5'!D391</f>
        <v>01</v>
      </c>
      <c r="D300" s="5" t="str">
        <f>'Приложение 5'!E391</f>
        <v>90 0 00 00000</v>
      </c>
      <c r="E300" s="5"/>
      <c r="F300" s="24">
        <f>'Приложение 5'!G391</f>
        <v>1300</v>
      </c>
      <c r="G300" s="24">
        <f>'Приложение 5'!H391</f>
        <v>1020</v>
      </c>
      <c r="H300" s="24">
        <f>'Приложение 5'!I391</f>
        <v>1020</v>
      </c>
    </row>
    <row r="301" spans="1:8" ht="22.5" customHeight="1">
      <c r="A301" s="41" t="str">
        <f>'Приложение 5'!A392</f>
        <v>Иные вопросы в сфере социальной политики</v>
      </c>
      <c r="B301" s="5">
        <f>'Приложение 5'!C392</f>
        <v>10</v>
      </c>
      <c r="C301" s="5" t="str">
        <f>'Приложение 5'!D392</f>
        <v>01</v>
      </c>
      <c r="D301" s="5" t="str">
        <f>'Приложение 5'!E392</f>
        <v>90 4 00 00000</v>
      </c>
      <c r="E301" s="5"/>
      <c r="F301" s="24">
        <f>'Приложение 5'!G392</f>
        <v>1300</v>
      </c>
      <c r="G301" s="24">
        <f>'Приложение 5'!H392</f>
        <v>1020</v>
      </c>
      <c r="H301" s="24">
        <f>'Приложение 5'!I392</f>
        <v>1020</v>
      </c>
    </row>
    <row r="302" spans="1:8">
      <c r="A302" s="43" t="s">
        <v>73</v>
      </c>
      <c r="B302" s="5">
        <v>10</v>
      </c>
      <c r="C302" s="5" t="s">
        <v>13</v>
      </c>
      <c r="D302" s="6" t="s">
        <v>121</v>
      </c>
      <c r="E302" s="3"/>
      <c r="F302" s="8">
        <f>F303</f>
        <v>1300</v>
      </c>
      <c r="G302" s="8">
        <f t="shared" ref="G302:H302" si="52">G303</f>
        <v>1020</v>
      </c>
      <c r="H302" s="8">
        <f t="shared" si="52"/>
        <v>1020</v>
      </c>
    </row>
    <row r="303" spans="1:8" ht="31.5">
      <c r="A303" s="41" t="s">
        <v>54</v>
      </c>
      <c r="B303" s="5">
        <v>10</v>
      </c>
      <c r="C303" s="5" t="s">
        <v>13</v>
      </c>
      <c r="D303" s="6" t="s">
        <v>121</v>
      </c>
      <c r="E303" s="3">
        <v>300</v>
      </c>
      <c r="F303" s="8">
        <f>'Приложение 5'!G394</f>
        <v>1300</v>
      </c>
      <c r="G303" s="8">
        <f>'Приложение 5'!H394</f>
        <v>1020</v>
      </c>
      <c r="H303" s="8">
        <f>'Приложение 5'!I394</f>
        <v>1020</v>
      </c>
    </row>
    <row r="304" spans="1:8">
      <c r="A304" s="41" t="str">
        <f>'Приложение 5'!A395</f>
        <v>Социальное обеспечение населения</v>
      </c>
      <c r="B304" s="5">
        <v>10</v>
      </c>
      <c r="C304" s="5" t="str">
        <f>'Приложение 5'!D395</f>
        <v>03</v>
      </c>
      <c r="D304" s="5"/>
      <c r="E304" s="5"/>
      <c r="F304" s="24">
        <f>F305+F309+F312</f>
        <v>7539</v>
      </c>
      <c r="G304" s="24">
        <f t="shared" ref="G304:H304" si="53">G305+G309+G312</f>
        <v>1345</v>
      </c>
      <c r="H304" s="24">
        <f t="shared" si="53"/>
        <v>1345</v>
      </c>
    </row>
    <row r="305" spans="1:8" ht="47.25">
      <c r="A305" s="41" t="str">
        <f>'Приложение 5'!A396</f>
        <v>Государственная программа Алтай-ского края «Комплексное развитие сельских территорий Алтайского края»</v>
      </c>
      <c r="B305" s="5">
        <f>'Приложение 5'!C396</f>
        <v>10</v>
      </c>
      <c r="C305" s="5" t="str">
        <f>'Приложение 5'!D396</f>
        <v>03</v>
      </c>
      <c r="D305" s="5" t="str">
        <f>'Приложение 5'!E396</f>
        <v>52 0 00 00000</v>
      </c>
      <c r="E305" s="5"/>
      <c r="F305" s="24">
        <f>'Приложение 5'!G396</f>
        <v>3000</v>
      </c>
      <c r="G305" s="24">
        <f>'Приложение 5'!H396</f>
        <v>0</v>
      </c>
      <c r="H305" s="24">
        <f>'Приложение 5'!I396</f>
        <v>0</v>
      </c>
    </row>
    <row r="306" spans="1:8" ht="63">
      <c r="A306" s="41" t="str">
        <f>'Приложение 5'!A397</f>
        <v>Региональный проект «Развитие жилищного строительства на сельских территориях и повышение уровня благоустройства домовладений»</v>
      </c>
      <c r="B306" s="5">
        <f>'Приложение 5'!C397</f>
        <v>10</v>
      </c>
      <c r="C306" s="5" t="str">
        <f>'Приложение 5'!D397</f>
        <v>03</v>
      </c>
      <c r="D306" s="5" t="str">
        <f>'Приложение 5'!E397</f>
        <v>52 2 00 00000</v>
      </c>
      <c r="E306" s="5"/>
      <c r="F306" s="24">
        <f>'Приложение 5'!G397</f>
        <v>3000</v>
      </c>
      <c r="G306" s="24">
        <f>'Приложение 5'!H397</f>
        <v>0</v>
      </c>
      <c r="H306" s="24">
        <f>'Приложение 5'!I397</f>
        <v>0</v>
      </c>
    </row>
    <row r="307" spans="1:8" ht="94.5">
      <c r="A307" s="41" t="str">
        <f>'Приложение 5'!A398</f>
        <v>Предоставление целевых социальных выплат на строительство (приобретение) жилья гражданам, про-живающим на сельских территориях или изъявившим желание постоянно проживать на сельских территориях, и нуждающимся в улучшении жилищных условий</v>
      </c>
      <c r="B307" s="5">
        <f>'Приложение 5'!C398</f>
        <v>10</v>
      </c>
      <c r="C307" s="5" t="str">
        <f>'Приложение 5'!D398</f>
        <v>03</v>
      </c>
      <c r="D307" s="5" t="str">
        <f>'Приложение 5'!E398</f>
        <v>52 2 00 70630</v>
      </c>
      <c r="E307" s="5"/>
      <c r="F307" s="24">
        <f>'Приложение 5'!G398</f>
        <v>3000</v>
      </c>
      <c r="G307" s="24">
        <f>'Приложение 5'!H398</f>
        <v>0</v>
      </c>
      <c r="H307" s="24">
        <f>'Приложение 5'!I398</f>
        <v>0</v>
      </c>
    </row>
    <row r="308" spans="1:8" ht="33" customHeight="1">
      <c r="A308" s="41" t="str">
        <f>'Приложение 5'!A399</f>
        <v>Социальное обеспечение и иные выплаты населению</v>
      </c>
      <c r="B308" s="5">
        <f>'Приложение 5'!C399</f>
        <v>10</v>
      </c>
      <c r="C308" s="5" t="str">
        <f>'Приложение 5'!D399</f>
        <v>03</v>
      </c>
      <c r="D308" s="5" t="str">
        <f>'Приложение 5'!E399</f>
        <v>52 2 00 70630</v>
      </c>
      <c r="E308" s="5">
        <f>'Приложение 5'!F399</f>
        <v>300</v>
      </c>
      <c r="F308" s="24">
        <f>'Приложение 5'!G399</f>
        <v>3000</v>
      </c>
      <c r="G308" s="24">
        <f>'Приложение 5'!H399</f>
        <v>0</v>
      </c>
      <c r="H308" s="24">
        <f>'Приложение 5'!I399</f>
        <v>0</v>
      </c>
    </row>
    <row r="309" spans="1:8" ht="31.5">
      <c r="A309" s="41" t="str">
        <f>'Приложение 5'!A400</f>
        <v>Комплекс процессных мероприятий "Поддержка семей с детьми"</v>
      </c>
      <c r="B309" s="5">
        <f>'Приложение 5'!C400</f>
        <v>10</v>
      </c>
      <c r="C309" s="5" t="str">
        <f>'Приложение 5'!D400</f>
        <v>03</v>
      </c>
      <c r="D309" s="5" t="str">
        <f>'Приложение 5'!E400</f>
        <v>71 4 00 00000</v>
      </c>
      <c r="E309" s="5"/>
      <c r="F309" s="24">
        <f>'Приложение 5'!G400</f>
        <v>1345</v>
      </c>
      <c r="G309" s="24">
        <f>'Приложение 5'!H400</f>
        <v>1345</v>
      </c>
      <c r="H309" s="24">
        <f>'Приложение 5'!I400</f>
        <v>1345</v>
      </c>
    </row>
    <row r="310" spans="1:8" ht="110.25">
      <c r="A310" s="41" t="str">
        <f>'Приложение 5'!A401</f>
        <v>Осуществление государственных полномочий в сфере организации и обеспечения бесплатного проезда обучающихся общеобразовательных организаций, являющихся членами семьи, признанной многодетной в соответствии с законодательством Российской Федерации и Алтайского края</v>
      </c>
      <c r="B310" s="5">
        <f>'Приложение 5'!C401</f>
        <v>10</v>
      </c>
      <c r="C310" s="5" t="str">
        <f>'Приложение 5'!D401</f>
        <v>03</v>
      </c>
      <c r="D310" s="5" t="str">
        <f>'Приложение 5'!E401</f>
        <v>71 4 00 70830</v>
      </c>
      <c r="E310" s="5"/>
      <c r="F310" s="24">
        <f>'Приложение 5'!G401</f>
        <v>1345</v>
      </c>
      <c r="G310" s="24">
        <f>'Приложение 5'!H401</f>
        <v>1345</v>
      </c>
      <c r="H310" s="24">
        <f>'Приложение 5'!I401</f>
        <v>1345</v>
      </c>
    </row>
    <row r="311" spans="1:8" ht="63">
      <c r="A311" s="41" t="str">
        <f>'Приложение 5'!A402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311" s="5">
        <f>'Приложение 5'!C402</f>
        <v>10</v>
      </c>
      <c r="C311" s="5" t="str">
        <f>'Приложение 5'!D402</f>
        <v>03</v>
      </c>
      <c r="D311" s="5" t="str">
        <f>'Приложение 5'!E402</f>
        <v>71 4 00 70830</v>
      </c>
      <c r="E311" s="5">
        <v>810</v>
      </c>
      <c r="F311" s="24">
        <f>'Приложение 5'!G402</f>
        <v>1345</v>
      </c>
      <c r="G311" s="24">
        <f>'Приложение 5'!H402</f>
        <v>1345</v>
      </c>
      <c r="H311" s="24">
        <f>'Приложение 5'!I402</f>
        <v>1345</v>
      </c>
    </row>
    <row r="312" spans="1:8" ht="21" customHeight="1">
      <c r="A312" s="41" t="str">
        <f>'Приложение 5'!A403</f>
        <v>Иные вопросы в отраслях социальной сферы</v>
      </c>
      <c r="B312" s="5">
        <f>'Приложение 5'!C403</f>
        <v>10</v>
      </c>
      <c r="C312" s="5" t="str">
        <f>'Приложение 5'!D403</f>
        <v>03</v>
      </c>
      <c r="D312" s="5" t="str">
        <f>'Приложение 5'!E403</f>
        <v>90 0 00 00000</v>
      </c>
      <c r="E312" s="5"/>
      <c r="F312" s="24">
        <f>'Приложение 5'!G403</f>
        <v>3194</v>
      </c>
      <c r="G312" s="24">
        <f>'Приложение 5'!H403</f>
        <v>0</v>
      </c>
      <c r="H312" s="24">
        <f>'Приложение 5'!I403</f>
        <v>0</v>
      </c>
    </row>
    <row r="313" spans="1:8" ht="26.25" customHeight="1">
      <c r="A313" s="41" t="str">
        <f>'Приложение 5'!A404</f>
        <v>Иные расходы в отраслях социальной сферы</v>
      </c>
      <c r="B313" s="5">
        <f>'Приложение 5'!C404</f>
        <v>10</v>
      </c>
      <c r="C313" s="5" t="str">
        <f>'Приложение 5'!D404</f>
        <v>03</v>
      </c>
      <c r="D313" s="5" t="str">
        <f>'Приложение 5'!E404</f>
        <v>90 9 00 00000</v>
      </c>
      <c r="E313" s="5"/>
      <c r="F313" s="24">
        <f>'Приложение 5'!G404</f>
        <v>3194</v>
      </c>
      <c r="G313" s="24">
        <f>'Приложение 5'!H404</f>
        <v>0</v>
      </c>
      <c r="H313" s="24">
        <f>'Приложение 5'!I404</f>
        <v>0</v>
      </c>
    </row>
    <row r="314" spans="1:8" ht="33" customHeight="1">
      <c r="A314" s="41" t="str">
        <f>'Приложение 5'!A405</f>
        <v>Компенсационные выплаты гражданам за коммунальные услуги, в том числе твердое топливо</v>
      </c>
      <c r="B314" s="5" t="str">
        <f>'Приложение 5'!C405</f>
        <v>10</v>
      </c>
      <c r="C314" s="5" t="str">
        <f>'Приложение 5'!D405</f>
        <v>03</v>
      </c>
      <c r="D314" s="5" t="str">
        <f>'Приложение 5'!E405</f>
        <v>90 9 00 S1210</v>
      </c>
      <c r="E314" s="5"/>
      <c r="F314" s="24">
        <f>'Приложение 5'!G405</f>
        <v>3194</v>
      </c>
      <c r="G314" s="24">
        <f>'Приложение 5'!H405</f>
        <v>0</v>
      </c>
      <c r="H314" s="24">
        <f>'Приложение 5'!I405</f>
        <v>0</v>
      </c>
    </row>
    <row r="315" spans="1:8" ht="33" customHeight="1">
      <c r="A315" s="41" t="str">
        <f>'Приложение 5'!A406</f>
        <v>Социальное обеспечение и иные выплаты населению</v>
      </c>
      <c r="B315" s="5" t="str">
        <f>'Приложение 5'!C406</f>
        <v>10</v>
      </c>
      <c r="C315" s="5" t="str">
        <f>'Приложение 5'!D406</f>
        <v>03</v>
      </c>
      <c r="D315" s="5" t="str">
        <f>'Приложение 5'!E406</f>
        <v>90 9 00 S1210</v>
      </c>
      <c r="E315" s="5">
        <f>'Приложение 5'!F406</f>
        <v>300</v>
      </c>
      <c r="F315" s="24">
        <f>'Приложение 5'!G406</f>
        <v>3194</v>
      </c>
      <c r="G315" s="24">
        <f>'Приложение 5'!H406</f>
        <v>0</v>
      </c>
      <c r="H315" s="24">
        <f>'Приложение 5'!I406</f>
        <v>0</v>
      </c>
    </row>
    <row r="316" spans="1:8">
      <c r="A316" s="41" t="s">
        <v>11</v>
      </c>
      <c r="B316" s="5">
        <v>10</v>
      </c>
      <c r="C316" s="5" t="s">
        <v>16</v>
      </c>
      <c r="D316" s="5"/>
      <c r="E316" s="5"/>
      <c r="F316" s="8">
        <f>F321+F323+F319</f>
        <v>18636</v>
      </c>
      <c r="G316" s="8">
        <f>G321+G323</f>
        <v>18566</v>
      </c>
      <c r="H316" s="8">
        <f>H321+H323</f>
        <v>18566</v>
      </c>
    </row>
    <row r="317" spans="1:8" ht="25.5" customHeight="1">
      <c r="A317" s="41" t="str">
        <f>'Приложение 5'!A171</f>
        <v>Иные вопросы в отраслях социальной сферы</v>
      </c>
      <c r="B317" s="5">
        <f>'Приложение 5'!C171</f>
        <v>10</v>
      </c>
      <c r="C317" s="5" t="str">
        <f>'Приложение 5'!D171</f>
        <v>04</v>
      </c>
      <c r="D317" s="5" t="str">
        <f>'Приложение 5'!E171</f>
        <v>90 0 00 00000</v>
      </c>
      <c r="E317" s="5"/>
      <c r="F317" s="24">
        <f>'Приложение 5'!G171</f>
        <v>18636</v>
      </c>
      <c r="G317" s="24">
        <f>'Приложение 5'!H171</f>
        <v>18566</v>
      </c>
      <c r="H317" s="24">
        <f>'Приложение 5'!I171</f>
        <v>18566</v>
      </c>
    </row>
    <row r="318" spans="1:8" ht="24.75" customHeight="1">
      <c r="A318" s="41" t="str">
        <f>'Приложение 5'!A172</f>
        <v>Иные вопросы в сфере социальной политики</v>
      </c>
      <c r="B318" s="5">
        <f>'Приложение 5'!C172</f>
        <v>10</v>
      </c>
      <c r="C318" s="5" t="str">
        <f>'Приложение 5'!D172</f>
        <v>04</v>
      </c>
      <c r="D318" s="5" t="str">
        <f>'Приложение 5'!E172</f>
        <v>90 4 00 00000</v>
      </c>
      <c r="E318" s="5"/>
      <c r="F318" s="24">
        <f>'Приложение 5'!G172</f>
        <v>18636</v>
      </c>
      <c r="G318" s="24">
        <f>'Приложение 5'!H172</f>
        <v>18566</v>
      </c>
      <c r="H318" s="24">
        <f>'Приложение 5'!I172</f>
        <v>18566</v>
      </c>
    </row>
    <row r="319" spans="1:8" ht="126">
      <c r="A319" s="41" t="str">
        <f>'Приложение 5'!A173</f>
        <v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v>
      </c>
      <c r="B319" s="5">
        <f>'Приложение 5'!C173</f>
        <v>10</v>
      </c>
      <c r="C319" s="5" t="str">
        <f>'Приложение 5'!D173</f>
        <v>04</v>
      </c>
      <c r="D319" s="5" t="str">
        <f>'Приложение 5'!E173</f>
        <v>90 4 00 60010</v>
      </c>
      <c r="E319" s="5"/>
      <c r="F319" s="24">
        <f>'Приложение 5'!G173</f>
        <v>70</v>
      </c>
      <c r="G319" s="24">
        <f>'Приложение 5'!H173</f>
        <v>0</v>
      </c>
      <c r="H319" s="24">
        <f>'Приложение 5'!I173</f>
        <v>0</v>
      </c>
    </row>
    <row r="320" spans="1:8" ht="31.5">
      <c r="A320" s="41" t="str">
        <f>'Приложение 5'!A174</f>
        <v>Социальное обеспечение и иные выплаты населению</v>
      </c>
      <c r="B320" s="5">
        <f>'Приложение 5'!C174</f>
        <v>10</v>
      </c>
      <c r="C320" s="5" t="str">
        <f>'Приложение 5'!D174</f>
        <v>04</v>
      </c>
      <c r="D320" s="5" t="str">
        <f>'Приложение 5'!E174</f>
        <v>90 4 00 60010</v>
      </c>
      <c r="E320" s="5">
        <v>300</v>
      </c>
      <c r="F320" s="24">
        <f>'Приложение 5'!G174</f>
        <v>70</v>
      </c>
      <c r="G320" s="24">
        <f>'Приложение 5'!H174</f>
        <v>0</v>
      </c>
      <c r="H320" s="24">
        <f>'Приложение 5'!I174</f>
        <v>0</v>
      </c>
    </row>
    <row r="321" spans="1:8" ht="78.75" customHeight="1">
      <c r="A321" s="43" t="s">
        <v>71</v>
      </c>
      <c r="B321" s="5">
        <v>10</v>
      </c>
      <c r="C321" s="5" t="s">
        <v>16</v>
      </c>
      <c r="D321" s="6" t="s">
        <v>112</v>
      </c>
      <c r="E321" s="5"/>
      <c r="F321" s="8">
        <f>F322</f>
        <v>1576</v>
      </c>
      <c r="G321" s="8">
        <f t="shared" ref="G321:H321" si="54">G322</f>
        <v>1576</v>
      </c>
      <c r="H321" s="8">
        <f t="shared" si="54"/>
        <v>1576</v>
      </c>
    </row>
    <row r="322" spans="1:8" ht="31.5">
      <c r="A322" s="41" t="s">
        <v>54</v>
      </c>
      <c r="B322" s="5">
        <v>10</v>
      </c>
      <c r="C322" s="5" t="s">
        <v>16</v>
      </c>
      <c r="D322" s="6" t="s">
        <v>112</v>
      </c>
      <c r="E322" s="3">
        <v>300</v>
      </c>
      <c r="F322" s="8">
        <f>'Приложение 5'!G176</f>
        <v>1576</v>
      </c>
      <c r="G322" s="8">
        <f>'Приложение 5'!H176</f>
        <v>1576</v>
      </c>
      <c r="H322" s="8">
        <f>'Приложение 5'!I176</f>
        <v>1576</v>
      </c>
    </row>
    <row r="323" spans="1:8" ht="48.75" customHeight="1">
      <c r="A323" s="49" t="s">
        <v>74</v>
      </c>
      <c r="B323" s="11" t="s">
        <v>51</v>
      </c>
      <c r="C323" s="11" t="s">
        <v>16</v>
      </c>
      <c r="D323" s="19" t="s">
        <v>122</v>
      </c>
      <c r="E323" s="11"/>
      <c r="F323" s="8">
        <f>'Приложение 5'!G177</f>
        <v>16990</v>
      </c>
      <c r="G323" s="8">
        <f>'Приложение 5'!H177</f>
        <v>16990</v>
      </c>
      <c r="H323" s="8">
        <f>'Приложение 5'!I177</f>
        <v>16990</v>
      </c>
    </row>
    <row r="324" spans="1:8" ht="31.5">
      <c r="A324" s="41" t="s">
        <v>54</v>
      </c>
      <c r="B324" s="11" t="s">
        <v>51</v>
      </c>
      <c r="C324" s="11" t="s">
        <v>16</v>
      </c>
      <c r="D324" s="19" t="s">
        <v>122</v>
      </c>
      <c r="E324" s="11">
        <v>300</v>
      </c>
      <c r="F324" s="8">
        <f>'Приложение 5'!G178</f>
        <v>16990</v>
      </c>
      <c r="G324" s="8">
        <f>'Приложение 5'!H178</f>
        <v>16990</v>
      </c>
      <c r="H324" s="8">
        <f>'Приложение 5'!I178</f>
        <v>16990</v>
      </c>
    </row>
    <row r="325" spans="1:8">
      <c r="A325" s="41" t="s">
        <v>9</v>
      </c>
      <c r="B325" s="5">
        <v>11</v>
      </c>
      <c r="C325" s="5"/>
      <c r="D325" s="5"/>
      <c r="E325" s="5"/>
      <c r="F325" s="8">
        <f>F339+F326+F330</f>
        <v>13927.3</v>
      </c>
      <c r="G325" s="8">
        <f t="shared" ref="G325:H325" si="55">G339+G326+G330</f>
        <v>11718</v>
      </c>
      <c r="H325" s="8">
        <f t="shared" si="55"/>
        <v>12468</v>
      </c>
    </row>
    <row r="326" spans="1:8" ht="18" customHeight="1">
      <c r="A326" s="41" t="str">
        <f>'Приложение 5'!A13</f>
        <v>Массовый спорт</v>
      </c>
      <c r="B326" s="5">
        <f>'Приложение 5'!C13</f>
        <v>11</v>
      </c>
      <c r="C326" s="5" t="str">
        <f>'Приложение 5'!D13</f>
        <v>02</v>
      </c>
      <c r="D326" s="5"/>
      <c r="E326" s="5"/>
      <c r="F326" s="60">
        <f>'Приложение 5'!G13</f>
        <v>800</v>
      </c>
      <c r="G326" s="60">
        <f>'Приложение 5'!H13</f>
        <v>100</v>
      </c>
      <c r="H326" s="60">
        <f>'Приложение 5'!I13</f>
        <v>100</v>
      </c>
    </row>
    <row r="327" spans="1:8" ht="52.5" customHeight="1">
      <c r="A327" s="41" t="str">
        <f>'Приложение 5'!A14</f>
        <v>Муниципальная программа "Развитие физической культуры и спорта в Волчихинском районе" на 2025-2030 годы</v>
      </c>
      <c r="B327" s="5">
        <f>'Приложение 5'!C14</f>
        <v>11</v>
      </c>
      <c r="C327" s="5" t="str">
        <f>'Приложение 5'!D14</f>
        <v>02</v>
      </c>
      <c r="D327" s="5" t="str">
        <f>'Приложение 5'!E14</f>
        <v>70 0 00 00000</v>
      </c>
      <c r="E327" s="5"/>
      <c r="F327" s="60">
        <f>'Приложение 5'!G14</f>
        <v>800</v>
      </c>
      <c r="G327" s="60">
        <f>'Приложение 5'!H14</f>
        <v>100</v>
      </c>
      <c r="H327" s="60">
        <f>'Приложение 5'!I14</f>
        <v>100</v>
      </c>
    </row>
    <row r="328" spans="1:8" ht="36" customHeight="1">
      <c r="A328" s="41" t="str">
        <f>'Приложение 5'!A15</f>
        <v>Расходы на реализацию мероприятий муниципальных программ</v>
      </c>
      <c r="B328" s="5">
        <f>'Приложение 5'!C15</f>
        <v>11</v>
      </c>
      <c r="C328" s="5" t="str">
        <f>'Приложение 5'!D15</f>
        <v>02</v>
      </c>
      <c r="D328" s="5" t="str">
        <f>'Приложение 5'!E15</f>
        <v>70 0 00 60990</v>
      </c>
      <c r="E328" s="5"/>
      <c r="F328" s="60">
        <f>'Приложение 5'!G15</f>
        <v>800</v>
      </c>
      <c r="G328" s="60">
        <f>'Приложение 5'!H15</f>
        <v>100</v>
      </c>
      <c r="H328" s="60">
        <f>'Приложение 5'!I15</f>
        <v>100</v>
      </c>
    </row>
    <row r="329" spans="1:8" ht="40.5" customHeight="1">
      <c r="A329" s="41" t="str">
        <f>'Приложение 5'!A16</f>
        <v>Закупка товаров, работ и услуг для обеспечения государственных (муниципальных) нужд</v>
      </c>
      <c r="B329" s="5">
        <f>'Приложение 5'!C16</f>
        <v>11</v>
      </c>
      <c r="C329" s="5" t="str">
        <f>'Приложение 5'!D16</f>
        <v>02</v>
      </c>
      <c r="D329" s="5" t="str">
        <f>'Приложение 5'!E16</f>
        <v>70 0 00 60990</v>
      </c>
      <c r="E329" s="5">
        <f>'Приложение 5'!F16</f>
        <v>200</v>
      </c>
      <c r="F329" s="60">
        <f>'Приложение 5'!G16</f>
        <v>800</v>
      </c>
      <c r="G329" s="60">
        <f>'Приложение 5'!H16</f>
        <v>100</v>
      </c>
      <c r="H329" s="60">
        <f>'Приложение 5'!I16</f>
        <v>100</v>
      </c>
    </row>
    <row r="330" spans="1:8">
      <c r="A330" s="41" t="str">
        <f>'Приложение 5'!A17</f>
        <v>Спорт высших достижений</v>
      </c>
      <c r="B330" s="5">
        <f>'Приложение 5'!C17</f>
        <v>11</v>
      </c>
      <c r="C330" s="5" t="str">
        <f>'Приложение 5'!D17</f>
        <v>03</v>
      </c>
      <c r="D330" s="5"/>
      <c r="E330" s="5"/>
      <c r="F330" s="24">
        <f>'Приложение 5'!G17</f>
        <v>8013.4</v>
      </c>
      <c r="G330" s="24">
        <f>'Приложение 5'!H17</f>
        <v>7229.4</v>
      </c>
      <c r="H330" s="24">
        <f>'Приложение 5'!I17</f>
        <v>7579.4</v>
      </c>
    </row>
    <row r="331" spans="1:8" ht="31.5">
      <c r="A331" s="41" t="str">
        <f>'Приложение 5'!A18</f>
        <v>Расходы на обеспечение деятельности (оказание услуг) подведомственных учреждений</v>
      </c>
      <c r="B331" s="5">
        <f>'Приложение 5'!C18</f>
        <v>11</v>
      </c>
      <c r="C331" s="5" t="str">
        <f>'Приложение 5'!D18</f>
        <v>03</v>
      </c>
      <c r="D331" s="5" t="str">
        <f>'Приложение 5'!E18</f>
        <v>02 0 00 00000</v>
      </c>
      <c r="E331" s="5"/>
      <c r="F331" s="24">
        <f>'Приложение 5'!G18</f>
        <v>8013.4</v>
      </c>
      <c r="G331" s="24">
        <f>'Приложение 5'!H18</f>
        <v>7229.4</v>
      </c>
      <c r="H331" s="24">
        <f>'Приложение 5'!I18</f>
        <v>7579.4</v>
      </c>
    </row>
    <row r="332" spans="1:8" ht="47.25">
      <c r="A332" s="41" t="str">
        <f>'Приложение 5'!A19</f>
        <v>Расходы на обеспечение деятельности (оказание услуг) подведомственных учреждений в сфере образования</v>
      </c>
      <c r="B332" s="5">
        <f>'Приложение 5'!C19</f>
        <v>11</v>
      </c>
      <c r="C332" s="5" t="str">
        <f>'Приложение 5'!D19</f>
        <v>03</v>
      </c>
      <c r="D332" s="5" t="str">
        <f>'Приложение 5'!E19</f>
        <v>02 1 00 00000</v>
      </c>
      <c r="E332" s="5"/>
      <c r="F332" s="24">
        <f>'Приложение 5'!G19</f>
        <v>8013.4</v>
      </c>
      <c r="G332" s="24">
        <f>'Приложение 5'!H19</f>
        <v>7229.4</v>
      </c>
      <c r="H332" s="24">
        <f>'Приложение 5'!I19</f>
        <v>7579.4</v>
      </c>
    </row>
    <row r="333" spans="1:8" ht="47.25">
      <c r="A333" s="41" t="str">
        <f>'Приложение 5'!A20</f>
        <v>Обеспечение деятельности организаций (учреждений) дополнительного образования детей</v>
      </c>
      <c r="B333" s="5">
        <f>'Приложение 5'!C20</f>
        <v>11</v>
      </c>
      <c r="C333" s="5" t="str">
        <f>'Приложение 5'!D20</f>
        <v>03</v>
      </c>
      <c r="D333" s="5" t="str">
        <f>'Приложение 5'!E20</f>
        <v>02 1 00 10420</v>
      </c>
      <c r="E333" s="5"/>
      <c r="F333" s="24">
        <f>'Приложение 5'!G20</f>
        <v>4063.4</v>
      </c>
      <c r="G333" s="24">
        <f>'Приложение 5'!H20</f>
        <v>7229.4</v>
      </c>
      <c r="H333" s="24">
        <f>'Приложение 5'!I20</f>
        <v>7579.4</v>
      </c>
    </row>
    <row r="334" spans="1:8" ht="78.75">
      <c r="A334" s="41" t="str">
        <f>'Приложение 5'!A21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34" s="5">
        <f>'Приложение 5'!C21</f>
        <v>11</v>
      </c>
      <c r="C334" s="5" t="str">
        <f>'Приложение 5'!D21</f>
        <v>03</v>
      </c>
      <c r="D334" s="5" t="str">
        <f>'Приложение 5'!E21</f>
        <v>02 1 00 10420</v>
      </c>
      <c r="E334" s="5">
        <f>'Приложение 5'!F21</f>
        <v>100</v>
      </c>
      <c r="F334" s="24">
        <f>'Приложение 5'!G21</f>
        <v>3091</v>
      </c>
      <c r="G334" s="24">
        <f>'Приложение 5'!H21</f>
        <v>6162</v>
      </c>
      <c r="H334" s="24">
        <f>'Приложение 5'!I21</f>
        <v>6512</v>
      </c>
    </row>
    <row r="335" spans="1:8" ht="40.5" customHeight="1">
      <c r="A335" s="41" t="str">
        <f>'Приложение 5'!A22</f>
        <v>Закупка товаров, работ и услуг для обеспечения государственных (муниципальных) нужд</v>
      </c>
      <c r="B335" s="5">
        <f>'Приложение 5'!C22</f>
        <v>11</v>
      </c>
      <c r="C335" s="5" t="str">
        <f>'Приложение 5'!D22</f>
        <v>03</v>
      </c>
      <c r="D335" s="5" t="str">
        <f>'Приложение 5'!E22</f>
        <v>02 1 00 10420</v>
      </c>
      <c r="E335" s="5">
        <f>'Приложение 5'!F22</f>
        <v>200</v>
      </c>
      <c r="F335" s="24">
        <f>'Приложение 5'!G22</f>
        <v>946.4</v>
      </c>
      <c r="G335" s="24">
        <f>'Приложение 5'!H22</f>
        <v>1035.4000000000001</v>
      </c>
      <c r="H335" s="24">
        <f>'Приложение 5'!I22</f>
        <v>1035.4000000000001</v>
      </c>
    </row>
    <row r="336" spans="1:8">
      <c r="A336" s="41" t="str">
        <f>'Приложение 5'!A23</f>
        <v>Уплата налогов, сборов и иных платежей</v>
      </c>
      <c r="B336" s="5">
        <f>'Приложение 5'!C23</f>
        <v>11</v>
      </c>
      <c r="C336" s="5" t="str">
        <f>'Приложение 5'!D23</f>
        <v>03</v>
      </c>
      <c r="D336" s="5" t="str">
        <f>'Приложение 5'!E23</f>
        <v>02 1 00 10420</v>
      </c>
      <c r="E336" s="5">
        <f>'Приложение 5'!F23</f>
        <v>850</v>
      </c>
      <c r="F336" s="24">
        <f>'Приложение 5'!G23</f>
        <v>26</v>
      </c>
      <c r="G336" s="24">
        <f>'Приложение 5'!H23</f>
        <v>32</v>
      </c>
      <c r="H336" s="24">
        <f>'Приложение 5'!I23</f>
        <v>32</v>
      </c>
    </row>
    <row r="337" spans="1:8" ht="47.25">
      <c r="A337" s="41" t="str">
        <f>'Приложение 5'!A24</f>
        <v>Субсидия на софинансирование части расходов местных бюджетов по оплате труда работников муниципальных учреждений</v>
      </c>
      <c r="B337" s="5">
        <f>'Приложение 5'!C24</f>
        <v>11</v>
      </c>
      <c r="C337" s="5" t="str">
        <f>'Приложение 5'!D24</f>
        <v>03</v>
      </c>
      <c r="D337" s="5" t="str">
        <f>'Приложение 5'!E24</f>
        <v>02 1 00 S0430</v>
      </c>
      <c r="E337" s="5"/>
      <c r="F337" s="24">
        <f>'Приложение 5'!G24</f>
        <v>3950</v>
      </c>
      <c r="G337" s="24">
        <f>'Приложение 5'!H24</f>
        <v>0</v>
      </c>
      <c r="H337" s="24">
        <f>'Приложение 5'!I24</f>
        <v>0</v>
      </c>
    </row>
    <row r="338" spans="1:8" ht="78.75">
      <c r="A338" s="41" t="str">
        <f>'Приложение 5'!A25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38" s="5">
        <f>'Приложение 5'!C25</f>
        <v>11</v>
      </c>
      <c r="C338" s="5" t="str">
        <f>'Приложение 5'!D25</f>
        <v>03</v>
      </c>
      <c r="D338" s="5" t="str">
        <f>'Приложение 5'!E25</f>
        <v>02 1 00 S0430</v>
      </c>
      <c r="E338" s="5">
        <f>'Приложение 5'!F25</f>
        <v>100</v>
      </c>
      <c r="F338" s="24">
        <f>'Приложение 5'!G25</f>
        <v>3950</v>
      </c>
      <c r="G338" s="24">
        <f>'Приложение 5'!H25</f>
        <v>0</v>
      </c>
      <c r="H338" s="24">
        <f>'Приложение 5'!I25</f>
        <v>0</v>
      </c>
    </row>
    <row r="339" spans="1:8" ht="33.75" customHeight="1">
      <c r="A339" s="41" t="s">
        <v>26</v>
      </c>
      <c r="B339" s="3">
        <v>11</v>
      </c>
      <c r="C339" s="5" t="s">
        <v>19</v>
      </c>
      <c r="D339" s="6"/>
      <c r="E339" s="5"/>
      <c r="F339" s="8">
        <f>F340+F345</f>
        <v>5113.8999999999996</v>
      </c>
      <c r="G339" s="8">
        <f t="shared" ref="G339:H339" si="56">G340+G345</f>
        <v>4388.6000000000004</v>
      </c>
      <c r="H339" s="8">
        <f t="shared" si="56"/>
        <v>4788.6000000000004</v>
      </c>
    </row>
    <row r="340" spans="1:8" ht="58.5" customHeight="1">
      <c r="A340" s="41" t="str">
        <f>'Приложение 5'!A27</f>
        <v>Руководство и управление в сфере установленных функций органов государственной власти субъектов Российской Федерации</v>
      </c>
      <c r="B340" s="3">
        <f>'Приложение 5'!C27</f>
        <v>11</v>
      </c>
      <c r="C340" s="3" t="str">
        <f>'Приложение 5'!D27</f>
        <v>05</v>
      </c>
      <c r="D340" s="3" t="str">
        <f>'Приложение 5'!E27</f>
        <v>01 0 00 00000</v>
      </c>
      <c r="E340" s="3"/>
      <c r="F340" s="8">
        <f>'Приложение 5'!G27</f>
        <v>1388</v>
      </c>
      <c r="G340" s="8">
        <f>'Приложение 5'!H27</f>
        <v>1272</v>
      </c>
      <c r="H340" s="8">
        <f>'Приложение 5'!I27</f>
        <v>1272</v>
      </c>
    </row>
    <row r="341" spans="1:8" ht="31.5">
      <c r="A341" s="43" t="s">
        <v>58</v>
      </c>
      <c r="B341" s="5">
        <v>11</v>
      </c>
      <c r="C341" s="5" t="s">
        <v>19</v>
      </c>
      <c r="D341" s="6" t="s">
        <v>101</v>
      </c>
      <c r="E341" s="3"/>
      <c r="F341" s="8">
        <f>F342</f>
        <v>1388</v>
      </c>
      <c r="G341" s="8">
        <f t="shared" ref="G341:H341" si="57">G342</f>
        <v>1272</v>
      </c>
      <c r="H341" s="8">
        <f t="shared" si="57"/>
        <v>1272</v>
      </c>
    </row>
    <row r="342" spans="1:8" ht="31.5">
      <c r="A342" s="43" t="s">
        <v>59</v>
      </c>
      <c r="B342" s="5">
        <v>11</v>
      </c>
      <c r="C342" s="5" t="s">
        <v>19</v>
      </c>
      <c r="D342" s="6" t="s">
        <v>102</v>
      </c>
      <c r="E342" s="5"/>
      <c r="F342" s="8">
        <f>F343+F344</f>
        <v>1388</v>
      </c>
      <c r="G342" s="8">
        <f t="shared" ref="G342:H342" si="58">G343+G344</f>
        <v>1272</v>
      </c>
      <c r="H342" s="8">
        <f t="shared" si="58"/>
        <v>1272</v>
      </c>
    </row>
    <row r="343" spans="1:8" ht="81.75" customHeight="1">
      <c r="A343" s="44" t="s">
        <v>68</v>
      </c>
      <c r="B343" s="5">
        <v>11</v>
      </c>
      <c r="C343" s="5" t="s">
        <v>19</v>
      </c>
      <c r="D343" s="6" t="s">
        <v>102</v>
      </c>
      <c r="E343" s="5">
        <v>100</v>
      </c>
      <c r="F343" s="8">
        <f>'Приложение 5'!G30</f>
        <v>1388</v>
      </c>
      <c r="G343" s="8">
        <f>'Приложение 5'!H30</f>
        <v>1272</v>
      </c>
      <c r="H343" s="8">
        <f>'Приложение 5'!I30</f>
        <v>1272</v>
      </c>
    </row>
    <row r="344" spans="1:8" ht="33.75" customHeight="1">
      <c r="A344" s="44" t="s">
        <v>100</v>
      </c>
      <c r="B344" s="5">
        <v>11</v>
      </c>
      <c r="C344" s="5" t="s">
        <v>19</v>
      </c>
      <c r="D344" s="6" t="s">
        <v>102</v>
      </c>
      <c r="E344" s="5">
        <v>200</v>
      </c>
      <c r="F344" s="8">
        <v>0</v>
      </c>
      <c r="G344" s="8">
        <v>0</v>
      </c>
      <c r="H344" s="8">
        <v>0</v>
      </c>
    </row>
    <row r="345" spans="1:8" ht="31.5">
      <c r="A345" s="44" t="str">
        <f>'Приложение 5'!A32</f>
        <v>Расходы на обеспечение деятельности (оказание услуг) подведомственных учреждений</v>
      </c>
      <c r="B345" s="5">
        <f>'Приложение 5'!C32</f>
        <v>11</v>
      </c>
      <c r="C345" s="5" t="str">
        <f>'Приложение 5'!D32</f>
        <v>05</v>
      </c>
      <c r="D345" s="5" t="str">
        <f>'Приложение 5'!E32</f>
        <v>02 0 00 00000</v>
      </c>
      <c r="E345" s="5"/>
      <c r="F345" s="24">
        <f>'Приложение 5'!G32</f>
        <v>3725.9</v>
      </c>
      <c r="G345" s="24">
        <f>'Приложение 5'!H32</f>
        <v>3116.6</v>
      </c>
      <c r="H345" s="24">
        <f>'Приложение 5'!I32</f>
        <v>3516.6</v>
      </c>
    </row>
    <row r="346" spans="1:8" ht="31.5">
      <c r="A346" s="44" t="str">
        <f>'Приложение 5'!A33</f>
        <v>Расходы на обеспечение деятельности (оказание услуг) иных подведомственных учреждений</v>
      </c>
      <c r="B346" s="5">
        <f>'Приложение 5'!C33</f>
        <v>11</v>
      </c>
      <c r="C346" s="5" t="str">
        <f>'Приложение 5'!D33</f>
        <v>05</v>
      </c>
      <c r="D346" s="5" t="str">
        <f>'Приложение 5'!E33</f>
        <v>02 5 00 00000</v>
      </c>
      <c r="E346" s="5"/>
      <c r="F346" s="24">
        <f>'Приложение 5'!G33</f>
        <v>3725.9</v>
      </c>
      <c r="G346" s="24">
        <f>'Приложение 5'!H33</f>
        <v>3116.6</v>
      </c>
      <c r="H346" s="24">
        <f>'Приложение 5'!I33</f>
        <v>3516.6</v>
      </c>
    </row>
    <row r="347" spans="1:8" ht="31.5">
      <c r="A347" s="44" t="str">
        <f>'Приложение 5'!A34</f>
        <v>Учреждения по обеспечению хозяйственного обслуживания</v>
      </c>
      <c r="B347" s="5">
        <f>'Приложение 5'!C34</f>
        <v>11</v>
      </c>
      <c r="C347" s="5" t="str">
        <f>'Приложение 5'!D34</f>
        <v>05</v>
      </c>
      <c r="D347" s="5" t="str">
        <f>'Приложение 5'!E34</f>
        <v>02 5 00 10810</v>
      </c>
      <c r="E347" s="5"/>
      <c r="F347" s="24">
        <f>'Приложение 5'!G34</f>
        <v>3725.9</v>
      </c>
      <c r="G347" s="24">
        <f>'Приложение 5'!H34</f>
        <v>3116.6</v>
      </c>
      <c r="H347" s="24">
        <f>'Приложение 5'!I34</f>
        <v>3516.6</v>
      </c>
    </row>
    <row r="348" spans="1:8" ht="78.75">
      <c r="A348" s="44" t="str">
        <f>'Приложение 5'!A35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48" s="5">
        <f>'Приложение 5'!C35</f>
        <v>11</v>
      </c>
      <c r="C348" s="5" t="str">
        <f>'Приложение 5'!D35</f>
        <v>05</v>
      </c>
      <c r="D348" s="5" t="str">
        <f>'Приложение 5'!E35</f>
        <v>02 5 00 10810</v>
      </c>
      <c r="E348" s="5">
        <f>'Приложение 5'!F35</f>
        <v>100</v>
      </c>
      <c r="F348" s="24">
        <f>'Приложение 5'!G35</f>
        <v>2205</v>
      </c>
      <c r="G348" s="24">
        <f>'Приложение 5'!H35</f>
        <v>2515</v>
      </c>
      <c r="H348" s="24">
        <f>'Приложение 5'!I35</f>
        <v>2815</v>
      </c>
    </row>
    <row r="349" spans="1:8" ht="31.5">
      <c r="A349" s="44" t="str">
        <f>'Приложение 5'!A36</f>
        <v>Закупка товаров, работ и услуг для обеспечения государственных (муниципальных) нужд</v>
      </c>
      <c r="B349" s="5">
        <f>'Приложение 5'!C36</f>
        <v>11</v>
      </c>
      <c r="C349" s="5" t="str">
        <f>'Приложение 5'!D36</f>
        <v>05</v>
      </c>
      <c r="D349" s="5" t="str">
        <f>'Приложение 5'!E36</f>
        <v>02 5 00 10810</v>
      </c>
      <c r="E349" s="5">
        <f>'Приложение 5'!F36</f>
        <v>200</v>
      </c>
      <c r="F349" s="24">
        <f>'Приложение 5'!G36</f>
        <v>1324.9</v>
      </c>
      <c r="G349" s="24">
        <f>'Приложение 5'!H36</f>
        <v>489.6</v>
      </c>
      <c r="H349" s="24">
        <f>'Приложение 5'!I36</f>
        <v>589.6</v>
      </c>
    </row>
    <row r="350" spans="1:8">
      <c r="A350" s="44" t="str">
        <f>'Приложение 5'!A37</f>
        <v>Уплата налогов, сборов и иных платежей</v>
      </c>
      <c r="B350" s="5">
        <f>'Приложение 5'!C37</f>
        <v>11</v>
      </c>
      <c r="C350" s="5" t="str">
        <f>'Приложение 5'!D37</f>
        <v>05</v>
      </c>
      <c r="D350" s="5" t="str">
        <f>'Приложение 5'!E37</f>
        <v>02 5 00 10810</v>
      </c>
      <c r="E350" s="5">
        <f>'Приложение 5'!F37</f>
        <v>850</v>
      </c>
      <c r="F350" s="24">
        <f>'Приложение 5'!G37</f>
        <v>196</v>
      </c>
      <c r="G350" s="24">
        <f>'Приложение 5'!H37</f>
        <v>112</v>
      </c>
      <c r="H350" s="24">
        <f>'Приложение 5'!I37</f>
        <v>112</v>
      </c>
    </row>
    <row r="351" spans="1:8" ht="29.25" customHeight="1">
      <c r="A351" s="41" t="s">
        <v>56</v>
      </c>
      <c r="B351" s="5">
        <v>13</v>
      </c>
      <c r="C351" s="5"/>
      <c r="D351" s="5"/>
      <c r="E351" s="5"/>
      <c r="F351" s="8">
        <f>F352</f>
        <v>3</v>
      </c>
      <c r="G351" s="8">
        <f t="shared" ref="G351:H351" si="59">G352</f>
        <v>3</v>
      </c>
      <c r="H351" s="8">
        <f t="shared" si="59"/>
        <v>3</v>
      </c>
    </row>
    <row r="352" spans="1:8" ht="31.5">
      <c r="A352" s="42" t="s">
        <v>80</v>
      </c>
      <c r="B352" s="5">
        <v>13</v>
      </c>
      <c r="C352" s="5" t="s">
        <v>13</v>
      </c>
      <c r="D352" s="5"/>
      <c r="E352" s="5"/>
      <c r="F352" s="8">
        <f>F356</f>
        <v>3</v>
      </c>
      <c r="G352" s="8">
        <f t="shared" ref="G352:H352" si="60">G356</f>
        <v>3</v>
      </c>
      <c r="H352" s="8">
        <f t="shared" si="60"/>
        <v>3</v>
      </c>
    </row>
    <row r="353" spans="1:8" ht="31.5">
      <c r="A353" s="42" t="str">
        <f>'Приложение 5'!A240</f>
        <v>Иные расходы органов государственной власти субъектов Российской Федерации</v>
      </c>
      <c r="B353" s="5">
        <f>'Приложение 5'!C240</f>
        <v>13</v>
      </c>
      <c r="C353" s="5" t="str">
        <f>'Приложение 5'!D240</f>
        <v>01</v>
      </c>
      <c r="D353" s="5" t="str">
        <f>'Приложение 5'!E240</f>
        <v>99 0 00 00000</v>
      </c>
      <c r="E353" s="5"/>
      <c r="F353" s="24">
        <f>'Приложение 5'!G240</f>
        <v>3</v>
      </c>
      <c r="G353" s="24">
        <f>'Приложение 5'!H240</f>
        <v>3</v>
      </c>
      <c r="H353" s="24">
        <f>'Приложение 5'!I240</f>
        <v>3</v>
      </c>
    </row>
    <row r="354" spans="1:8" ht="27" customHeight="1">
      <c r="A354" s="42" t="str">
        <f>'Приложение 5'!A241</f>
        <v>Процентные платежи по долговым обязательствам</v>
      </c>
      <c r="B354" s="5">
        <f>'Приложение 5'!C241</f>
        <v>13</v>
      </c>
      <c r="C354" s="5" t="str">
        <f>'Приложение 5'!D241</f>
        <v>01</v>
      </c>
      <c r="D354" s="5" t="str">
        <f>'Приложение 5'!E241</f>
        <v>99 3 00 00000</v>
      </c>
      <c r="E354" s="5"/>
      <c r="F354" s="24">
        <f>'Приложение 5'!G241</f>
        <v>3</v>
      </c>
      <c r="G354" s="24">
        <f>'Приложение 5'!H241</f>
        <v>3</v>
      </c>
      <c r="H354" s="24">
        <f>'Приложение 5'!I241</f>
        <v>3</v>
      </c>
    </row>
    <row r="355" spans="1:8" ht="31.5" customHeight="1">
      <c r="A355" s="41" t="s">
        <v>64</v>
      </c>
      <c r="B355" s="5">
        <f>'Приложение 5'!C242</f>
        <v>13</v>
      </c>
      <c r="C355" s="5" t="str">
        <f>'Приложение 5'!D242</f>
        <v>01</v>
      </c>
      <c r="D355" s="5" t="str">
        <f>'Приложение 5'!E242</f>
        <v>99 3 00 14070</v>
      </c>
      <c r="E355" s="5"/>
      <c r="F355" s="24">
        <f>'Приложение 5'!G242</f>
        <v>3</v>
      </c>
      <c r="G355" s="24">
        <f>'Приложение 5'!H242</f>
        <v>3</v>
      </c>
      <c r="H355" s="24">
        <f>'Приложение 5'!I242</f>
        <v>3</v>
      </c>
    </row>
    <row r="356" spans="1:8" ht="24.75" customHeight="1">
      <c r="A356" s="41" t="s">
        <v>72</v>
      </c>
      <c r="B356" s="5">
        <f>'Приложение 5'!C243</f>
        <v>13</v>
      </c>
      <c r="C356" s="5" t="str">
        <f>'Приложение 5'!D243</f>
        <v>01</v>
      </c>
      <c r="D356" s="5" t="str">
        <f>'Приложение 5'!E243</f>
        <v>99 3 00 14070</v>
      </c>
      <c r="E356" s="5">
        <f>'Приложение 5'!F243</f>
        <v>730</v>
      </c>
      <c r="F356" s="24">
        <f>'Приложение 5'!G243</f>
        <v>3</v>
      </c>
      <c r="G356" s="24">
        <f>'Приложение 5'!H243</f>
        <v>3</v>
      </c>
      <c r="H356" s="24">
        <f>'Приложение 5'!I243</f>
        <v>3</v>
      </c>
    </row>
    <row r="357" spans="1:8" ht="31.5">
      <c r="A357" s="50" t="s">
        <v>83</v>
      </c>
      <c r="B357" s="5">
        <v>14</v>
      </c>
      <c r="C357" s="5"/>
      <c r="D357" s="5"/>
      <c r="E357" s="5"/>
      <c r="F357" s="8">
        <f>F358+F365</f>
        <v>7548</v>
      </c>
      <c r="G357" s="8">
        <f t="shared" ref="G357:H357" si="61">G358+G365</f>
        <v>7104.8</v>
      </c>
      <c r="H357" s="8">
        <f t="shared" si="61"/>
        <v>7206.2</v>
      </c>
    </row>
    <row r="358" spans="1:8" ht="31.5">
      <c r="A358" s="41" t="s">
        <v>81</v>
      </c>
      <c r="B358" s="5">
        <v>14</v>
      </c>
      <c r="C358" s="5" t="s">
        <v>13</v>
      </c>
      <c r="D358" s="5"/>
      <c r="E358" s="5"/>
      <c r="F358" s="8">
        <f>F359</f>
        <v>3498</v>
      </c>
      <c r="G358" s="8">
        <f t="shared" ref="G358:H358" si="62">G359</f>
        <v>3104.8</v>
      </c>
      <c r="H358" s="8">
        <f t="shared" si="62"/>
        <v>3206.2</v>
      </c>
    </row>
    <row r="359" spans="1:8" ht="47.25">
      <c r="A359" s="41" t="str">
        <f>'Приложение 5'!A246</f>
        <v xml:space="preserve">Межбюджетные трансферты общего характера бюджетам субъектов Российской Федерации и муниципальных образований </v>
      </c>
      <c r="B359" s="5">
        <f>'Приложение 5'!C246</f>
        <v>14</v>
      </c>
      <c r="C359" s="5" t="str">
        <f>'Приложение 5'!D246</f>
        <v>01</v>
      </c>
      <c r="D359" s="5" t="str">
        <f>'Приложение 5'!E246</f>
        <v>98 0 00 00000</v>
      </c>
      <c r="E359" s="5"/>
      <c r="F359" s="24">
        <f>F360</f>
        <v>3498</v>
      </c>
      <c r="G359" s="24">
        <f t="shared" ref="G359:H359" si="63">G360</f>
        <v>3104.8</v>
      </c>
      <c r="H359" s="24">
        <f t="shared" si="63"/>
        <v>3206.2</v>
      </c>
    </row>
    <row r="360" spans="1:8" ht="31.5">
      <c r="A360" s="41" t="str">
        <f>'Приложение 5'!A247</f>
        <v>Выравнивание бюджетной обеспеченности муниципальных образований</v>
      </c>
      <c r="B360" s="5">
        <f>'Приложение 5'!C247</f>
        <v>14</v>
      </c>
      <c r="C360" s="5" t="str">
        <f>'Приложение 5'!D247</f>
        <v>01</v>
      </c>
      <c r="D360" s="5" t="str">
        <f>'Приложение 5'!E247</f>
        <v>98 1 00 00000</v>
      </c>
      <c r="E360" s="5"/>
      <c r="F360" s="24">
        <f>F361+F363</f>
        <v>3498</v>
      </c>
      <c r="G360" s="24">
        <f t="shared" ref="G360:H360" si="64">G361+G363</f>
        <v>3104.8</v>
      </c>
      <c r="H360" s="24">
        <f t="shared" si="64"/>
        <v>3206.2</v>
      </c>
    </row>
    <row r="361" spans="1:8" ht="47.25">
      <c r="A361" s="43" t="s">
        <v>52</v>
      </c>
      <c r="B361" s="6" t="s">
        <v>53</v>
      </c>
      <c r="C361" s="6" t="s">
        <v>13</v>
      </c>
      <c r="D361" s="6" t="s">
        <v>117</v>
      </c>
      <c r="E361" s="6"/>
      <c r="F361" s="8">
        <f>F362</f>
        <v>1598</v>
      </c>
      <c r="G361" s="8">
        <f t="shared" ref="G361:H361" si="65">G362</f>
        <v>1120.8</v>
      </c>
      <c r="H361" s="8">
        <f t="shared" si="65"/>
        <v>1104.2</v>
      </c>
    </row>
    <row r="362" spans="1:8" ht="31.5" customHeight="1">
      <c r="A362" s="43" t="s">
        <v>12</v>
      </c>
      <c r="B362" s="6" t="s">
        <v>53</v>
      </c>
      <c r="C362" s="6" t="s">
        <v>13</v>
      </c>
      <c r="D362" s="6" t="s">
        <v>117</v>
      </c>
      <c r="E362" s="6" t="s">
        <v>62</v>
      </c>
      <c r="F362" s="8">
        <f>'Приложение 5'!G249</f>
        <v>1598</v>
      </c>
      <c r="G362" s="8">
        <f>'Приложение 5'!H249</f>
        <v>1120.8</v>
      </c>
      <c r="H362" s="8">
        <f>'Приложение 5'!I249</f>
        <v>1104.2</v>
      </c>
    </row>
    <row r="363" spans="1:8" ht="47.25">
      <c r="A363" s="43" t="s">
        <v>27</v>
      </c>
      <c r="B363" s="5">
        <v>14</v>
      </c>
      <c r="C363" s="5" t="s">
        <v>13</v>
      </c>
      <c r="D363" s="6" t="s">
        <v>117</v>
      </c>
      <c r="E363" s="5"/>
      <c r="F363" s="8">
        <f>'Приложение 5'!G250</f>
        <v>1900</v>
      </c>
      <c r="G363" s="8">
        <f>'Приложение 5'!H250</f>
        <v>1984</v>
      </c>
      <c r="H363" s="8">
        <f>'Приложение 5'!I250</f>
        <v>2102</v>
      </c>
    </row>
    <row r="364" spans="1:8">
      <c r="A364" s="43" t="s">
        <v>12</v>
      </c>
      <c r="B364" s="5">
        <v>14</v>
      </c>
      <c r="C364" s="5" t="s">
        <v>13</v>
      </c>
      <c r="D364" s="6" t="s">
        <v>117</v>
      </c>
      <c r="E364" s="5">
        <v>510</v>
      </c>
      <c r="F364" s="8">
        <f>'Приложение 5'!G251</f>
        <v>1900</v>
      </c>
      <c r="G364" s="8">
        <f>'Приложение 5'!H251</f>
        <v>1984</v>
      </c>
      <c r="H364" s="8">
        <f>'Приложение 5'!I251</f>
        <v>2102</v>
      </c>
    </row>
    <row r="365" spans="1:8" ht="31.5">
      <c r="A365" s="43" t="str">
        <f>'Приложение 5'!A252</f>
        <v>Прочие межбюджетные трансферты общего характера</v>
      </c>
      <c r="B365" s="5" t="str">
        <f>'Приложение 5'!C252</f>
        <v>14</v>
      </c>
      <c r="C365" s="5" t="str">
        <f>'Приложение 5'!D252</f>
        <v>03</v>
      </c>
      <c r="D365" s="5"/>
      <c r="E365" s="5"/>
      <c r="F365" s="24">
        <f>'Приложение 5'!G252</f>
        <v>4050</v>
      </c>
      <c r="G365" s="24">
        <f>'Приложение 5'!H252</f>
        <v>4000</v>
      </c>
      <c r="H365" s="24">
        <f>'Приложение 5'!I252</f>
        <v>4000</v>
      </c>
    </row>
    <row r="366" spans="1:8" ht="63">
      <c r="A366" s="43" t="str">
        <f>'Приложение 5'!A253</f>
        <v>Иные межбюджетные трансферты бюджетам сельских поселений на поддержание мер по обеспечению платежеспособности местных бюджетов</v>
      </c>
      <c r="B366" s="5" t="str">
        <f>'Приложение 5'!C253</f>
        <v>14</v>
      </c>
      <c r="C366" s="5" t="str">
        <f>'Приложение 5'!D253</f>
        <v>03</v>
      </c>
      <c r="D366" s="5" t="str">
        <f>'Приложение 5'!E253</f>
        <v>98 5 00 60520</v>
      </c>
      <c r="E366" s="5"/>
      <c r="F366" s="24">
        <f>'Приложение 5'!G253</f>
        <v>4050</v>
      </c>
      <c r="G366" s="24">
        <f>'Приложение 5'!H253</f>
        <v>4000</v>
      </c>
      <c r="H366" s="24">
        <f>'Приложение 5'!I253</f>
        <v>4000</v>
      </c>
    </row>
    <row r="367" spans="1:8">
      <c r="A367" s="43" t="str">
        <f>'Приложение 5'!A254</f>
        <v xml:space="preserve">Иные межбюджетные трансферты </v>
      </c>
      <c r="B367" s="5" t="str">
        <f>'Приложение 5'!C254</f>
        <v>14</v>
      </c>
      <c r="C367" s="5" t="str">
        <f>'Приложение 5'!D254</f>
        <v>03</v>
      </c>
      <c r="D367" s="5" t="str">
        <f>'Приложение 5'!E254</f>
        <v>98 5 00 60520</v>
      </c>
      <c r="E367" s="5">
        <f>'Приложение 5'!F254</f>
        <v>540</v>
      </c>
      <c r="F367" s="24">
        <f>'Приложение 5'!G254</f>
        <v>4050</v>
      </c>
      <c r="G367" s="24">
        <f>'Приложение 5'!H254</f>
        <v>4000</v>
      </c>
      <c r="H367" s="24">
        <f>'Приложение 5'!I254</f>
        <v>4000</v>
      </c>
    </row>
    <row r="368" spans="1:8">
      <c r="A368" s="41" t="s">
        <v>48</v>
      </c>
      <c r="B368" s="5"/>
      <c r="C368" s="5"/>
      <c r="D368" s="5"/>
      <c r="E368" s="5"/>
      <c r="F368" s="8">
        <f>F11+F66+F72+F98+F129+F163+F262+F298+F325+F351+F357</f>
        <v>898197.09899999993</v>
      </c>
      <c r="G368" s="8">
        <f>G11+G66+G72+G98+G129+G163+G262+G298+G325+G351+G357</f>
        <v>725069.3</v>
      </c>
      <c r="H368" s="8">
        <f>H11+H66+H72+H98+H129+H163+H262+H298+H325+H351+H357</f>
        <v>739068.5</v>
      </c>
    </row>
  </sheetData>
  <mergeCells count="1">
    <mergeCell ref="A7:H7"/>
  </mergeCells>
  <phoneticPr fontId="4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4</vt:lpstr>
      <vt:lpstr>Приложение 5</vt:lpstr>
      <vt:lpstr>Приложение 6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2026-03-18T08:15:15Z</cp:lastPrinted>
  <dcterms:created xsi:type="dcterms:W3CDTF">2008-11-25T08:06:35Z</dcterms:created>
  <dcterms:modified xsi:type="dcterms:W3CDTF">2026-03-30T04:16:22Z</dcterms:modified>
</cp:coreProperties>
</file>